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yectos\Mascota\"/>
    </mc:Choice>
  </mc:AlternateContent>
  <bookViews>
    <workbookView xWindow="-120" yWindow="-120" windowWidth="20730" windowHeight="11160" activeTab="1"/>
  </bookViews>
  <sheets>
    <sheet name="Compras" sheetId="1" r:id="rId1"/>
    <sheet name="Insumos" sheetId="2" r:id="rId2"/>
    <sheet name="Categoria" sheetId="6" r:id="rId3"/>
    <sheet name="Proveedor" sheetId="7" r:id="rId4"/>
    <sheet name="Lotes" sheetId="3" r:id="rId5"/>
    <sheet name="Campos" sheetId="8" r:id="rId6"/>
    <sheet name="Resumenes" sheetId="4" r:id="rId7"/>
    <sheet name="Otros" sheetId="5" r:id="rId8"/>
  </sheets>
  <definedNames>
    <definedName name="_xlnm._FilterDatabase" localSheetId="0" hidden="1">Compras!$A$1:$L$999</definedName>
  </definedNames>
  <calcPr calcId="152511"/>
  <extLst>
    <ext uri="GoogleSheetsCustomDataVersion2">
      <go:sheetsCustomData xmlns:go="http://customooxmlschemas.google.com/" r:id="rId9" roundtripDataChecksum="sCtyU1WbGnyjYrVJChugRqMiHc2nOVszYKXBn/oAtDw="/>
    </ext>
  </extLst>
</workbook>
</file>

<file path=xl/calcChain.xml><?xml version="1.0" encoding="utf-8"?>
<calcChain xmlns="http://schemas.openxmlformats.org/spreadsheetml/2006/main">
  <c r="H71" i="4" l="1"/>
  <c r="G71" i="4"/>
  <c r="D71" i="4"/>
  <c r="B71" i="4"/>
  <c r="H70" i="4"/>
  <c r="G70" i="4"/>
  <c r="D70" i="4"/>
  <c r="B70" i="4"/>
  <c r="H69" i="4"/>
  <c r="G69" i="4"/>
  <c r="D69" i="4"/>
  <c r="B69" i="4"/>
  <c r="H68" i="4"/>
  <c r="G68" i="4"/>
  <c r="D68" i="4"/>
  <c r="B68" i="4"/>
  <c r="H67" i="4"/>
  <c r="G67" i="4"/>
  <c r="D67" i="4"/>
  <c r="B67" i="4"/>
  <c r="H66" i="4"/>
  <c r="G66" i="4"/>
  <c r="D66" i="4"/>
  <c r="B66" i="4"/>
  <c r="H65" i="4"/>
  <c r="G65" i="4"/>
  <c r="D65" i="4"/>
  <c r="B65" i="4"/>
  <c r="H64" i="4"/>
  <c r="G64" i="4"/>
  <c r="D64" i="4"/>
  <c r="B64" i="4"/>
  <c r="H63" i="4"/>
  <c r="G63" i="4"/>
  <c r="D63" i="4"/>
  <c r="B63" i="4"/>
  <c r="H62" i="4"/>
  <c r="G62" i="4"/>
  <c r="D62" i="4"/>
  <c r="B62" i="4"/>
  <c r="H61" i="4"/>
  <c r="G61" i="4"/>
  <c r="D61" i="4"/>
  <c r="B61" i="4"/>
  <c r="H60" i="4"/>
  <c r="G60" i="4"/>
  <c r="D60" i="4"/>
  <c r="B60" i="4"/>
  <c r="H59" i="4"/>
  <c r="G59" i="4"/>
  <c r="D59" i="4"/>
  <c r="B59" i="4"/>
  <c r="H58" i="4"/>
  <c r="G58" i="4"/>
  <c r="D58" i="4"/>
  <c r="B58" i="4"/>
  <c r="H57" i="4"/>
  <c r="G57" i="4"/>
  <c r="D57" i="4"/>
  <c r="B57" i="4"/>
  <c r="H56" i="4"/>
  <c r="G56" i="4"/>
  <c r="D56" i="4"/>
  <c r="B56" i="4"/>
  <c r="H55" i="4"/>
  <c r="G55" i="4"/>
  <c r="D55" i="4"/>
  <c r="B55" i="4"/>
  <c r="H54" i="4"/>
  <c r="G54" i="4"/>
  <c r="D54" i="4"/>
  <c r="B54" i="4"/>
  <c r="H53" i="4"/>
  <c r="G53" i="4"/>
  <c r="D53" i="4"/>
  <c r="B53" i="4"/>
  <c r="H52" i="4"/>
  <c r="G52" i="4"/>
  <c r="D52" i="4"/>
  <c r="B52" i="4"/>
  <c r="H51" i="4"/>
  <c r="G51" i="4"/>
  <c r="D51" i="4"/>
  <c r="B51" i="4"/>
  <c r="H50" i="4"/>
  <c r="G50" i="4"/>
  <c r="D50" i="4"/>
  <c r="B50" i="4"/>
  <c r="H49" i="4"/>
  <c r="G49" i="4"/>
  <c r="D49" i="4"/>
  <c r="B49" i="4"/>
  <c r="H48" i="4"/>
  <c r="G48" i="4"/>
  <c r="D48" i="4"/>
  <c r="B48" i="4"/>
  <c r="H47" i="4"/>
  <c r="G47" i="4"/>
  <c r="D47" i="4"/>
  <c r="B47" i="4"/>
  <c r="H46" i="4"/>
  <c r="G46" i="4"/>
  <c r="D46" i="4"/>
  <c r="B46" i="4"/>
  <c r="H45" i="4"/>
  <c r="G45" i="4"/>
  <c r="D45" i="4"/>
  <c r="B45" i="4"/>
  <c r="H44" i="4"/>
  <c r="G44" i="4"/>
  <c r="D44" i="4"/>
  <c r="B44" i="4"/>
  <c r="H43" i="4"/>
  <c r="G43" i="4"/>
  <c r="D43" i="4"/>
  <c r="B43" i="4"/>
  <c r="H42" i="4"/>
  <c r="G42" i="4"/>
  <c r="D42" i="4"/>
  <c r="B42" i="4"/>
  <c r="H41" i="4"/>
  <c r="G41" i="4"/>
  <c r="D41" i="4"/>
  <c r="B41" i="4"/>
  <c r="H40" i="4"/>
  <c r="G40" i="4"/>
  <c r="D40" i="4"/>
  <c r="B40" i="4"/>
  <c r="H39" i="4"/>
  <c r="G39" i="4"/>
  <c r="D39" i="4"/>
  <c r="B39" i="4"/>
  <c r="H38" i="4"/>
  <c r="G38" i="4"/>
  <c r="D38" i="4"/>
  <c r="B38" i="4"/>
  <c r="H37" i="4"/>
  <c r="G37" i="4"/>
  <c r="D37" i="4"/>
  <c r="B37" i="4"/>
  <c r="H36" i="4"/>
  <c r="G36" i="4"/>
  <c r="D36" i="4"/>
  <c r="B36" i="4"/>
  <c r="H35" i="4"/>
  <c r="G35" i="4"/>
  <c r="D35" i="4"/>
  <c r="B35" i="4"/>
  <c r="H34" i="4"/>
  <c r="G34" i="4"/>
  <c r="D34" i="4"/>
  <c r="B34" i="4"/>
  <c r="H33" i="4"/>
  <c r="G33" i="4"/>
  <c r="D33" i="4"/>
  <c r="B33" i="4"/>
  <c r="H32" i="4"/>
  <c r="G32" i="4"/>
  <c r="D32" i="4"/>
  <c r="B32" i="4"/>
  <c r="H31" i="4"/>
  <c r="G31" i="4"/>
  <c r="D31" i="4"/>
  <c r="B31" i="4"/>
  <c r="H30" i="4"/>
  <c r="G30" i="4"/>
  <c r="D30" i="4"/>
  <c r="B30" i="4"/>
  <c r="H29" i="4"/>
  <c r="G29" i="4"/>
  <c r="D29" i="4"/>
  <c r="B29" i="4"/>
  <c r="H28" i="4"/>
  <c r="G28" i="4"/>
  <c r="D28" i="4"/>
  <c r="B28" i="4"/>
  <c r="H27" i="4"/>
  <c r="G27" i="4"/>
  <c r="D27" i="4"/>
  <c r="B27" i="4"/>
  <c r="H26" i="4"/>
  <c r="G26" i="4"/>
  <c r="D26" i="4"/>
  <c r="B26" i="4"/>
  <c r="H25" i="4"/>
  <c r="G25" i="4"/>
  <c r="D25" i="4"/>
  <c r="B25" i="4"/>
  <c r="H24" i="4"/>
  <c r="G24" i="4"/>
  <c r="D24" i="4"/>
  <c r="B24" i="4"/>
  <c r="H23" i="4"/>
  <c r="G23" i="4"/>
  <c r="D23" i="4"/>
  <c r="B23" i="4"/>
  <c r="H22" i="4"/>
  <c r="G22" i="4"/>
  <c r="D22" i="4"/>
  <c r="B22" i="4"/>
  <c r="H21" i="4"/>
  <c r="G21" i="4"/>
  <c r="D21" i="4"/>
  <c r="B21" i="4"/>
  <c r="H20" i="4"/>
  <c r="G20" i="4"/>
  <c r="D20" i="4"/>
  <c r="B20" i="4"/>
  <c r="H19" i="4"/>
  <c r="G19" i="4"/>
  <c r="D19" i="4"/>
  <c r="B19" i="4"/>
  <c r="H18" i="4"/>
  <c r="G18" i="4"/>
  <c r="D18" i="4"/>
  <c r="B18" i="4"/>
  <c r="H17" i="4"/>
  <c r="G17" i="4"/>
  <c r="D17" i="4"/>
  <c r="B17" i="4"/>
  <c r="H16" i="4"/>
  <c r="G16" i="4"/>
  <c r="D16" i="4"/>
  <c r="B16" i="4"/>
  <c r="H15" i="4"/>
  <c r="G15" i="4"/>
  <c r="D15" i="4"/>
  <c r="B15" i="4"/>
  <c r="H14" i="4"/>
  <c r="G14" i="4"/>
  <c r="D14" i="4"/>
  <c r="B14" i="4"/>
  <c r="H13" i="4"/>
  <c r="G13" i="4"/>
  <c r="D13" i="4"/>
  <c r="B13" i="4"/>
  <c r="H12" i="4"/>
  <c r="G12" i="4"/>
  <c r="D12" i="4"/>
  <c r="B12" i="4"/>
  <c r="H11" i="4"/>
  <c r="G11" i="4"/>
  <c r="D11" i="4"/>
  <c r="B11" i="4"/>
  <c r="H10" i="4"/>
  <c r="G10" i="4"/>
  <c r="D10" i="4"/>
  <c r="B10" i="4"/>
  <c r="H9" i="4"/>
  <c r="G9" i="4"/>
  <c r="D9" i="4"/>
  <c r="B9" i="4"/>
  <c r="H8" i="4"/>
  <c r="G8" i="4"/>
  <c r="D8" i="4"/>
  <c r="B8" i="4"/>
  <c r="H7" i="4"/>
  <c r="G7" i="4"/>
  <c r="D7" i="4"/>
  <c r="B7" i="4"/>
  <c r="H6" i="4"/>
  <c r="G6" i="4"/>
  <c r="D6" i="4"/>
  <c r="B6" i="4"/>
  <c r="H5" i="4"/>
  <c r="G5" i="4"/>
  <c r="D5" i="4"/>
  <c r="B5" i="4"/>
  <c r="H4" i="4"/>
  <c r="G4" i="4"/>
  <c r="D4" i="4"/>
  <c r="B4" i="4"/>
  <c r="H3" i="4"/>
  <c r="G3" i="4"/>
  <c r="D3" i="4"/>
  <c r="B3" i="4"/>
  <c r="H2" i="4"/>
  <c r="G2" i="4"/>
  <c r="D2" i="4"/>
  <c r="B2" i="4"/>
  <c r="J999" i="1"/>
  <c r="K999" i="1" s="1"/>
  <c r="I999" i="1"/>
  <c r="H999" i="1"/>
  <c r="E999" i="1"/>
  <c r="D999" i="1"/>
  <c r="J998" i="1"/>
  <c r="K998" i="1" s="1"/>
  <c r="I998" i="1"/>
  <c r="H998" i="1"/>
  <c r="E998" i="1"/>
  <c r="D998" i="1"/>
  <c r="J997" i="1"/>
  <c r="K997" i="1" s="1"/>
  <c r="I997" i="1"/>
  <c r="H997" i="1"/>
  <c r="E997" i="1"/>
  <c r="D997" i="1"/>
  <c r="J996" i="1"/>
  <c r="K996" i="1" s="1"/>
  <c r="I996" i="1"/>
  <c r="H996" i="1"/>
  <c r="E996" i="1"/>
  <c r="D996" i="1"/>
  <c r="J995" i="1"/>
  <c r="K995" i="1" s="1"/>
  <c r="I995" i="1"/>
  <c r="H995" i="1"/>
  <c r="E995" i="1"/>
  <c r="D995" i="1"/>
  <c r="J994" i="1"/>
  <c r="K994" i="1" s="1"/>
  <c r="I994" i="1"/>
  <c r="H994" i="1"/>
  <c r="E994" i="1"/>
  <c r="D994" i="1"/>
  <c r="J993" i="1"/>
  <c r="K993" i="1" s="1"/>
  <c r="I993" i="1"/>
  <c r="H993" i="1"/>
  <c r="E993" i="1"/>
  <c r="D993" i="1"/>
  <c r="J992" i="1"/>
  <c r="K992" i="1" s="1"/>
  <c r="I992" i="1"/>
  <c r="H992" i="1"/>
  <c r="E992" i="1"/>
  <c r="D992" i="1"/>
  <c r="J991" i="1"/>
  <c r="K991" i="1" s="1"/>
  <c r="I991" i="1"/>
  <c r="H991" i="1"/>
  <c r="E991" i="1"/>
  <c r="D991" i="1"/>
  <c r="J990" i="1"/>
  <c r="K990" i="1" s="1"/>
  <c r="I990" i="1"/>
  <c r="H990" i="1"/>
  <c r="E990" i="1"/>
  <c r="D990" i="1"/>
  <c r="J989" i="1"/>
  <c r="K989" i="1" s="1"/>
  <c r="I989" i="1"/>
  <c r="H989" i="1"/>
  <c r="E989" i="1"/>
  <c r="D989" i="1"/>
  <c r="J988" i="1"/>
  <c r="K988" i="1" s="1"/>
  <c r="I988" i="1"/>
  <c r="H988" i="1"/>
  <c r="E988" i="1"/>
  <c r="D988" i="1"/>
  <c r="J987" i="1"/>
  <c r="K987" i="1" s="1"/>
  <c r="I987" i="1"/>
  <c r="H987" i="1"/>
  <c r="E987" i="1"/>
  <c r="D987" i="1"/>
  <c r="J986" i="1"/>
  <c r="K986" i="1" s="1"/>
  <c r="I986" i="1"/>
  <c r="H986" i="1"/>
  <c r="E986" i="1"/>
  <c r="D986" i="1"/>
  <c r="J985" i="1"/>
  <c r="K985" i="1" s="1"/>
  <c r="I985" i="1"/>
  <c r="H985" i="1"/>
  <c r="E985" i="1"/>
  <c r="D985" i="1"/>
  <c r="J984" i="1"/>
  <c r="K984" i="1" s="1"/>
  <c r="I984" i="1"/>
  <c r="H984" i="1"/>
  <c r="E984" i="1"/>
  <c r="D984" i="1"/>
  <c r="J983" i="1"/>
  <c r="K983" i="1" s="1"/>
  <c r="I983" i="1"/>
  <c r="H983" i="1"/>
  <c r="E983" i="1"/>
  <c r="D983" i="1"/>
  <c r="J982" i="1"/>
  <c r="K982" i="1" s="1"/>
  <c r="I982" i="1"/>
  <c r="H982" i="1"/>
  <c r="E982" i="1"/>
  <c r="D982" i="1"/>
  <c r="J981" i="1"/>
  <c r="K981" i="1" s="1"/>
  <c r="I981" i="1"/>
  <c r="H981" i="1"/>
  <c r="E981" i="1"/>
  <c r="D981" i="1"/>
  <c r="J980" i="1"/>
  <c r="K980" i="1" s="1"/>
  <c r="I980" i="1"/>
  <c r="H980" i="1"/>
  <c r="E980" i="1"/>
  <c r="D980" i="1"/>
  <c r="J979" i="1"/>
  <c r="K979" i="1" s="1"/>
  <c r="I979" i="1"/>
  <c r="H979" i="1"/>
  <c r="E979" i="1"/>
  <c r="D979" i="1"/>
  <c r="J978" i="1"/>
  <c r="K978" i="1" s="1"/>
  <c r="I978" i="1"/>
  <c r="H978" i="1"/>
  <c r="E978" i="1"/>
  <c r="D978" i="1"/>
  <c r="J977" i="1"/>
  <c r="K977" i="1" s="1"/>
  <c r="I977" i="1"/>
  <c r="H977" i="1"/>
  <c r="E977" i="1"/>
  <c r="D977" i="1"/>
  <c r="J976" i="1"/>
  <c r="K976" i="1" s="1"/>
  <c r="I976" i="1"/>
  <c r="H976" i="1"/>
  <c r="E976" i="1"/>
  <c r="D976" i="1"/>
  <c r="J975" i="1"/>
  <c r="K975" i="1" s="1"/>
  <c r="I975" i="1"/>
  <c r="H975" i="1"/>
  <c r="E975" i="1"/>
  <c r="D975" i="1"/>
  <c r="J974" i="1"/>
  <c r="K974" i="1" s="1"/>
  <c r="I974" i="1"/>
  <c r="H974" i="1"/>
  <c r="E974" i="1"/>
  <c r="D974" i="1"/>
  <c r="J973" i="1"/>
  <c r="K973" i="1" s="1"/>
  <c r="I973" i="1"/>
  <c r="H973" i="1"/>
  <c r="E973" i="1"/>
  <c r="D973" i="1"/>
  <c r="J972" i="1"/>
  <c r="K972" i="1" s="1"/>
  <c r="I972" i="1"/>
  <c r="H972" i="1"/>
  <c r="E972" i="1"/>
  <c r="D972" i="1"/>
  <c r="J971" i="1"/>
  <c r="K971" i="1" s="1"/>
  <c r="I971" i="1"/>
  <c r="H971" i="1"/>
  <c r="E971" i="1"/>
  <c r="D971" i="1"/>
  <c r="J970" i="1"/>
  <c r="K970" i="1" s="1"/>
  <c r="I970" i="1"/>
  <c r="H970" i="1"/>
  <c r="E970" i="1"/>
  <c r="D970" i="1"/>
  <c r="J969" i="1"/>
  <c r="K969" i="1" s="1"/>
  <c r="I969" i="1"/>
  <c r="H969" i="1"/>
  <c r="E969" i="1"/>
  <c r="D969" i="1"/>
  <c r="J968" i="1"/>
  <c r="K968" i="1" s="1"/>
  <c r="I968" i="1"/>
  <c r="H968" i="1"/>
  <c r="E968" i="1"/>
  <c r="D968" i="1"/>
  <c r="J967" i="1"/>
  <c r="K967" i="1" s="1"/>
  <c r="I967" i="1"/>
  <c r="H967" i="1"/>
  <c r="E967" i="1"/>
  <c r="D967" i="1"/>
  <c r="J966" i="1"/>
  <c r="K966" i="1" s="1"/>
  <c r="I966" i="1"/>
  <c r="H966" i="1"/>
  <c r="E966" i="1"/>
  <c r="D966" i="1"/>
  <c r="J965" i="1"/>
  <c r="K965" i="1" s="1"/>
  <c r="I965" i="1"/>
  <c r="H965" i="1"/>
  <c r="E965" i="1"/>
  <c r="D965" i="1"/>
  <c r="J964" i="1"/>
  <c r="K964" i="1" s="1"/>
  <c r="I964" i="1"/>
  <c r="H964" i="1"/>
  <c r="E964" i="1"/>
  <c r="D964" i="1"/>
  <c r="J963" i="1"/>
  <c r="K963" i="1" s="1"/>
  <c r="I963" i="1"/>
  <c r="H963" i="1"/>
  <c r="E963" i="1"/>
  <c r="D963" i="1"/>
  <c r="J962" i="1"/>
  <c r="K962" i="1" s="1"/>
  <c r="I962" i="1"/>
  <c r="H962" i="1"/>
  <c r="E962" i="1"/>
  <c r="D962" i="1"/>
  <c r="J961" i="1"/>
  <c r="K961" i="1" s="1"/>
  <c r="I961" i="1"/>
  <c r="H961" i="1"/>
  <c r="E961" i="1"/>
  <c r="D961" i="1"/>
  <c r="J960" i="1"/>
  <c r="K960" i="1" s="1"/>
  <c r="I960" i="1"/>
  <c r="H960" i="1"/>
  <c r="E960" i="1"/>
  <c r="D960" i="1"/>
  <c r="J959" i="1"/>
  <c r="K959" i="1" s="1"/>
  <c r="I959" i="1"/>
  <c r="H959" i="1"/>
  <c r="E959" i="1"/>
  <c r="D959" i="1"/>
  <c r="J958" i="1"/>
  <c r="K958" i="1" s="1"/>
  <c r="I958" i="1"/>
  <c r="H958" i="1"/>
  <c r="E958" i="1"/>
  <c r="D958" i="1"/>
  <c r="J957" i="1"/>
  <c r="K957" i="1" s="1"/>
  <c r="I957" i="1"/>
  <c r="H957" i="1"/>
  <c r="E957" i="1"/>
  <c r="D957" i="1"/>
  <c r="J956" i="1"/>
  <c r="K956" i="1" s="1"/>
  <c r="I956" i="1"/>
  <c r="H956" i="1"/>
  <c r="E956" i="1"/>
  <c r="D956" i="1"/>
  <c r="J955" i="1"/>
  <c r="K955" i="1" s="1"/>
  <c r="I955" i="1"/>
  <c r="H955" i="1"/>
  <c r="E955" i="1"/>
  <c r="D955" i="1"/>
  <c r="J954" i="1"/>
  <c r="K954" i="1" s="1"/>
  <c r="I954" i="1"/>
  <c r="H954" i="1"/>
  <c r="E954" i="1"/>
  <c r="D954" i="1"/>
  <c r="J953" i="1"/>
  <c r="K953" i="1" s="1"/>
  <c r="I953" i="1"/>
  <c r="H953" i="1"/>
  <c r="E953" i="1"/>
  <c r="D953" i="1"/>
  <c r="J952" i="1"/>
  <c r="K952" i="1" s="1"/>
  <c r="I952" i="1"/>
  <c r="H952" i="1"/>
  <c r="E952" i="1"/>
  <c r="D952" i="1"/>
  <c r="J951" i="1"/>
  <c r="K951" i="1" s="1"/>
  <c r="I951" i="1"/>
  <c r="H951" i="1"/>
  <c r="E951" i="1"/>
  <c r="D951" i="1"/>
  <c r="J950" i="1"/>
  <c r="K950" i="1" s="1"/>
  <c r="I950" i="1"/>
  <c r="H950" i="1"/>
  <c r="E950" i="1"/>
  <c r="D950" i="1"/>
  <c r="J949" i="1"/>
  <c r="K949" i="1" s="1"/>
  <c r="I949" i="1"/>
  <c r="H949" i="1"/>
  <c r="E949" i="1"/>
  <c r="D949" i="1"/>
  <c r="J948" i="1"/>
  <c r="K948" i="1" s="1"/>
  <c r="I948" i="1"/>
  <c r="H948" i="1"/>
  <c r="E948" i="1"/>
  <c r="D948" i="1"/>
  <c r="J947" i="1"/>
  <c r="K947" i="1" s="1"/>
  <c r="I947" i="1"/>
  <c r="H947" i="1"/>
  <c r="E947" i="1"/>
  <c r="D947" i="1"/>
  <c r="J946" i="1"/>
  <c r="K946" i="1" s="1"/>
  <c r="I946" i="1"/>
  <c r="H946" i="1"/>
  <c r="E946" i="1"/>
  <c r="D946" i="1"/>
  <c r="J945" i="1"/>
  <c r="K945" i="1" s="1"/>
  <c r="I945" i="1"/>
  <c r="H945" i="1"/>
  <c r="E945" i="1"/>
  <c r="D945" i="1"/>
  <c r="J944" i="1"/>
  <c r="K944" i="1" s="1"/>
  <c r="I944" i="1"/>
  <c r="H944" i="1"/>
  <c r="E944" i="1"/>
  <c r="D944" i="1"/>
  <c r="J943" i="1"/>
  <c r="K943" i="1" s="1"/>
  <c r="I943" i="1"/>
  <c r="H943" i="1"/>
  <c r="E943" i="1"/>
  <c r="D943" i="1"/>
  <c r="J942" i="1"/>
  <c r="K942" i="1" s="1"/>
  <c r="I942" i="1"/>
  <c r="H942" i="1"/>
  <c r="E942" i="1"/>
  <c r="D942" i="1"/>
  <c r="J941" i="1"/>
  <c r="K941" i="1" s="1"/>
  <c r="I941" i="1"/>
  <c r="H941" i="1"/>
  <c r="E941" i="1"/>
  <c r="D941" i="1"/>
  <c r="J940" i="1"/>
  <c r="K940" i="1" s="1"/>
  <c r="I940" i="1"/>
  <c r="H940" i="1"/>
  <c r="E940" i="1"/>
  <c r="D940" i="1"/>
  <c r="J939" i="1"/>
  <c r="K939" i="1" s="1"/>
  <c r="I939" i="1"/>
  <c r="H939" i="1"/>
  <c r="E939" i="1"/>
  <c r="D939" i="1"/>
  <c r="J938" i="1"/>
  <c r="K938" i="1" s="1"/>
  <c r="I938" i="1"/>
  <c r="H938" i="1"/>
  <c r="E938" i="1"/>
  <c r="D938" i="1"/>
  <c r="J937" i="1"/>
  <c r="K937" i="1" s="1"/>
  <c r="I937" i="1"/>
  <c r="H937" i="1"/>
  <c r="E937" i="1"/>
  <c r="D937" i="1"/>
  <c r="J936" i="1"/>
  <c r="K936" i="1" s="1"/>
  <c r="I936" i="1"/>
  <c r="H936" i="1"/>
  <c r="E936" i="1"/>
  <c r="D936" i="1"/>
  <c r="J935" i="1"/>
  <c r="K935" i="1" s="1"/>
  <c r="I935" i="1"/>
  <c r="H935" i="1"/>
  <c r="E935" i="1"/>
  <c r="D935" i="1"/>
  <c r="J934" i="1"/>
  <c r="K934" i="1" s="1"/>
  <c r="I934" i="1"/>
  <c r="H934" i="1"/>
  <c r="E934" i="1"/>
  <c r="D934" i="1"/>
  <c r="J933" i="1"/>
  <c r="K933" i="1" s="1"/>
  <c r="I933" i="1"/>
  <c r="H933" i="1"/>
  <c r="E933" i="1"/>
  <c r="D933" i="1"/>
  <c r="J932" i="1"/>
  <c r="K932" i="1" s="1"/>
  <c r="I932" i="1"/>
  <c r="H932" i="1"/>
  <c r="E932" i="1"/>
  <c r="D932" i="1"/>
  <c r="J931" i="1"/>
  <c r="K931" i="1" s="1"/>
  <c r="I931" i="1"/>
  <c r="H931" i="1"/>
  <c r="E931" i="1"/>
  <c r="D931" i="1"/>
  <c r="J930" i="1"/>
  <c r="K930" i="1" s="1"/>
  <c r="I930" i="1"/>
  <c r="H930" i="1"/>
  <c r="E930" i="1"/>
  <c r="D930" i="1"/>
  <c r="J929" i="1"/>
  <c r="K929" i="1" s="1"/>
  <c r="I929" i="1"/>
  <c r="H929" i="1"/>
  <c r="E929" i="1"/>
  <c r="D929" i="1"/>
  <c r="J928" i="1"/>
  <c r="K928" i="1" s="1"/>
  <c r="I928" i="1"/>
  <c r="H928" i="1"/>
  <c r="E928" i="1"/>
  <c r="D928" i="1"/>
  <c r="J927" i="1"/>
  <c r="K927" i="1" s="1"/>
  <c r="I927" i="1"/>
  <c r="H927" i="1"/>
  <c r="E927" i="1"/>
  <c r="D927" i="1"/>
  <c r="J926" i="1"/>
  <c r="K926" i="1" s="1"/>
  <c r="I926" i="1"/>
  <c r="H926" i="1"/>
  <c r="E926" i="1"/>
  <c r="D926" i="1"/>
  <c r="J925" i="1"/>
  <c r="K925" i="1" s="1"/>
  <c r="I925" i="1"/>
  <c r="H925" i="1"/>
  <c r="E925" i="1"/>
  <c r="D925" i="1"/>
  <c r="J924" i="1"/>
  <c r="K924" i="1" s="1"/>
  <c r="I924" i="1"/>
  <c r="H924" i="1"/>
  <c r="E924" i="1"/>
  <c r="D924" i="1"/>
  <c r="J923" i="1"/>
  <c r="K923" i="1" s="1"/>
  <c r="I923" i="1"/>
  <c r="H923" i="1"/>
  <c r="E923" i="1"/>
  <c r="D923" i="1"/>
  <c r="J922" i="1"/>
  <c r="K922" i="1" s="1"/>
  <c r="I922" i="1"/>
  <c r="H922" i="1"/>
  <c r="E922" i="1"/>
  <c r="D922" i="1"/>
  <c r="J921" i="1"/>
  <c r="K921" i="1" s="1"/>
  <c r="I921" i="1"/>
  <c r="H921" i="1"/>
  <c r="E921" i="1"/>
  <c r="D921" i="1"/>
  <c r="J920" i="1"/>
  <c r="K920" i="1" s="1"/>
  <c r="I920" i="1"/>
  <c r="H920" i="1"/>
  <c r="E920" i="1"/>
  <c r="D920" i="1"/>
  <c r="J919" i="1"/>
  <c r="K919" i="1" s="1"/>
  <c r="I919" i="1"/>
  <c r="H919" i="1"/>
  <c r="E919" i="1"/>
  <c r="D919" i="1"/>
  <c r="J918" i="1"/>
  <c r="K918" i="1" s="1"/>
  <c r="I918" i="1"/>
  <c r="H918" i="1"/>
  <c r="E918" i="1"/>
  <c r="D918" i="1"/>
  <c r="J917" i="1"/>
  <c r="K917" i="1" s="1"/>
  <c r="I917" i="1"/>
  <c r="H917" i="1"/>
  <c r="E917" i="1"/>
  <c r="D917" i="1"/>
  <c r="J916" i="1"/>
  <c r="K916" i="1" s="1"/>
  <c r="I916" i="1"/>
  <c r="H916" i="1"/>
  <c r="E916" i="1"/>
  <c r="D916" i="1"/>
  <c r="J915" i="1"/>
  <c r="K915" i="1" s="1"/>
  <c r="I915" i="1"/>
  <c r="H915" i="1"/>
  <c r="E915" i="1"/>
  <c r="D915" i="1"/>
  <c r="J914" i="1"/>
  <c r="K914" i="1" s="1"/>
  <c r="I914" i="1"/>
  <c r="H914" i="1"/>
  <c r="E914" i="1"/>
  <c r="D914" i="1"/>
  <c r="J913" i="1"/>
  <c r="K913" i="1" s="1"/>
  <c r="I913" i="1"/>
  <c r="H913" i="1"/>
  <c r="E913" i="1"/>
  <c r="D913" i="1"/>
  <c r="J912" i="1"/>
  <c r="K912" i="1" s="1"/>
  <c r="I912" i="1"/>
  <c r="H912" i="1"/>
  <c r="E912" i="1"/>
  <c r="D912" i="1"/>
  <c r="J911" i="1"/>
  <c r="K911" i="1" s="1"/>
  <c r="I911" i="1"/>
  <c r="H911" i="1"/>
  <c r="E911" i="1"/>
  <c r="D911" i="1"/>
  <c r="J910" i="1"/>
  <c r="K910" i="1" s="1"/>
  <c r="I910" i="1"/>
  <c r="H910" i="1"/>
  <c r="E910" i="1"/>
  <c r="D910" i="1"/>
  <c r="J909" i="1"/>
  <c r="K909" i="1" s="1"/>
  <c r="I909" i="1"/>
  <c r="H909" i="1"/>
  <c r="E909" i="1"/>
  <c r="D909" i="1"/>
  <c r="J908" i="1"/>
  <c r="K908" i="1" s="1"/>
  <c r="I908" i="1"/>
  <c r="H908" i="1"/>
  <c r="E908" i="1"/>
  <c r="D908" i="1"/>
  <c r="J907" i="1"/>
  <c r="K907" i="1" s="1"/>
  <c r="I907" i="1"/>
  <c r="H907" i="1"/>
  <c r="E907" i="1"/>
  <c r="D907" i="1"/>
  <c r="J906" i="1"/>
  <c r="K906" i="1" s="1"/>
  <c r="I906" i="1"/>
  <c r="H906" i="1"/>
  <c r="E906" i="1"/>
  <c r="D906" i="1"/>
  <c r="J905" i="1"/>
  <c r="K905" i="1" s="1"/>
  <c r="I905" i="1"/>
  <c r="H905" i="1"/>
  <c r="E905" i="1"/>
  <c r="D905" i="1"/>
  <c r="J904" i="1"/>
  <c r="K904" i="1" s="1"/>
  <c r="I904" i="1"/>
  <c r="H904" i="1"/>
  <c r="E904" i="1"/>
  <c r="D904" i="1"/>
  <c r="J903" i="1"/>
  <c r="K903" i="1" s="1"/>
  <c r="I903" i="1"/>
  <c r="H903" i="1"/>
  <c r="E903" i="1"/>
  <c r="D903" i="1"/>
  <c r="J902" i="1"/>
  <c r="K902" i="1" s="1"/>
  <c r="I902" i="1"/>
  <c r="H902" i="1"/>
  <c r="E902" i="1"/>
  <c r="D902" i="1"/>
  <c r="J901" i="1"/>
  <c r="K901" i="1" s="1"/>
  <c r="I901" i="1"/>
  <c r="H901" i="1"/>
  <c r="E901" i="1"/>
  <c r="D901" i="1"/>
  <c r="J900" i="1"/>
  <c r="K900" i="1" s="1"/>
  <c r="I900" i="1"/>
  <c r="H900" i="1"/>
  <c r="E900" i="1"/>
  <c r="D900" i="1"/>
  <c r="J899" i="1"/>
  <c r="K899" i="1" s="1"/>
  <c r="I899" i="1"/>
  <c r="H899" i="1"/>
  <c r="E899" i="1"/>
  <c r="D899" i="1"/>
  <c r="J898" i="1"/>
  <c r="K898" i="1" s="1"/>
  <c r="I898" i="1"/>
  <c r="H898" i="1"/>
  <c r="E898" i="1"/>
  <c r="D898" i="1"/>
  <c r="J897" i="1"/>
  <c r="K897" i="1" s="1"/>
  <c r="I897" i="1"/>
  <c r="H897" i="1"/>
  <c r="E897" i="1"/>
  <c r="D897" i="1"/>
  <c r="J896" i="1"/>
  <c r="K896" i="1" s="1"/>
  <c r="I896" i="1"/>
  <c r="H896" i="1"/>
  <c r="E896" i="1"/>
  <c r="D896" i="1"/>
  <c r="J895" i="1"/>
  <c r="K895" i="1" s="1"/>
  <c r="I895" i="1"/>
  <c r="H895" i="1"/>
  <c r="E895" i="1"/>
  <c r="D895" i="1"/>
  <c r="J894" i="1"/>
  <c r="K894" i="1" s="1"/>
  <c r="I894" i="1"/>
  <c r="H894" i="1"/>
  <c r="E894" i="1"/>
  <c r="D894" i="1"/>
  <c r="J893" i="1"/>
  <c r="K893" i="1" s="1"/>
  <c r="I893" i="1"/>
  <c r="H893" i="1"/>
  <c r="E893" i="1"/>
  <c r="D893" i="1"/>
  <c r="J892" i="1"/>
  <c r="K892" i="1" s="1"/>
  <c r="I892" i="1"/>
  <c r="H892" i="1"/>
  <c r="E892" i="1"/>
  <c r="D892" i="1"/>
  <c r="J891" i="1"/>
  <c r="K891" i="1" s="1"/>
  <c r="I891" i="1"/>
  <c r="H891" i="1"/>
  <c r="E891" i="1"/>
  <c r="D891" i="1"/>
  <c r="J890" i="1"/>
  <c r="K890" i="1" s="1"/>
  <c r="I890" i="1"/>
  <c r="H890" i="1"/>
  <c r="E890" i="1"/>
  <c r="D890" i="1"/>
  <c r="J889" i="1"/>
  <c r="K889" i="1" s="1"/>
  <c r="I889" i="1"/>
  <c r="H889" i="1"/>
  <c r="E889" i="1"/>
  <c r="D889" i="1"/>
  <c r="J888" i="1"/>
  <c r="K888" i="1" s="1"/>
  <c r="I888" i="1"/>
  <c r="H888" i="1"/>
  <c r="E888" i="1"/>
  <c r="D888" i="1"/>
  <c r="J887" i="1"/>
  <c r="K887" i="1" s="1"/>
  <c r="I887" i="1"/>
  <c r="H887" i="1"/>
  <c r="E887" i="1"/>
  <c r="D887" i="1"/>
  <c r="J886" i="1"/>
  <c r="K886" i="1" s="1"/>
  <c r="I886" i="1"/>
  <c r="H886" i="1"/>
  <c r="E886" i="1"/>
  <c r="D886" i="1"/>
  <c r="J885" i="1"/>
  <c r="K885" i="1" s="1"/>
  <c r="I885" i="1"/>
  <c r="H885" i="1"/>
  <c r="E885" i="1"/>
  <c r="D885" i="1"/>
  <c r="J884" i="1"/>
  <c r="K884" i="1" s="1"/>
  <c r="I884" i="1"/>
  <c r="H884" i="1"/>
  <c r="E884" i="1"/>
  <c r="D884" i="1"/>
  <c r="J883" i="1"/>
  <c r="K883" i="1" s="1"/>
  <c r="I883" i="1"/>
  <c r="H883" i="1"/>
  <c r="E883" i="1"/>
  <c r="D883" i="1"/>
  <c r="J882" i="1"/>
  <c r="K882" i="1" s="1"/>
  <c r="I882" i="1"/>
  <c r="H882" i="1"/>
  <c r="E882" i="1"/>
  <c r="D882" i="1"/>
  <c r="J881" i="1"/>
  <c r="K881" i="1" s="1"/>
  <c r="I881" i="1"/>
  <c r="H881" i="1"/>
  <c r="E881" i="1"/>
  <c r="D881" i="1"/>
  <c r="J880" i="1"/>
  <c r="K880" i="1" s="1"/>
  <c r="I880" i="1"/>
  <c r="H880" i="1"/>
  <c r="E880" i="1"/>
  <c r="D880" i="1"/>
  <c r="J879" i="1"/>
  <c r="K879" i="1" s="1"/>
  <c r="I879" i="1"/>
  <c r="H879" i="1"/>
  <c r="E879" i="1"/>
  <c r="D879" i="1"/>
  <c r="J878" i="1"/>
  <c r="K878" i="1" s="1"/>
  <c r="I878" i="1"/>
  <c r="H878" i="1"/>
  <c r="E878" i="1"/>
  <c r="D878" i="1"/>
  <c r="J877" i="1"/>
  <c r="K877" i="1" s="1"/>
  <c r="I877" i="1"/>
  <c r="H877" i="1"/>
  <c r="E877" i="1"/>
  <c r="D877" i="1"/>
  <c r="J876" i="1"/>
  <c r="K876" i="1" s="1"/>
  <c r="I876" i="1"/>
  <c r="H876" i="1"/>
  <c r="E876" i="1"/>
  <c r="D876" i="1"/>
  <c r="J875" i="1"/>
  <c r="K875" i="1" s="1"/>
  <c r="I875" i="1"/>
  <c r="H875" i="1"/>
  <c r="E875" i="1"/>
  <c r="D875" i="1"/>
  <c r="J874" i="1"/>
  <c r="K874" i="1" s="1"/>
  <c r="I874" i="1"/>
  <c r="H874" i="1"/>
  <c r="E874" i="1"/>
  <c r="D874" i="1"/>
  <c r="J873" i="1"/>
  <c r="K873" i="1" s="1"/>
  <c r="I873" i="1"/>
  <c r="H873" i="1"/>
  <c r="E873" i="1"/>
  <c r="D873" i="1"/>
  <c r="J872" i="1"/>
  <c r="K872" i="1" s="1"/>
  <c r="I872" i="1"/>
  <c r="H872" i="1"/>
  <c r="E872" i="1"/>
  <c r="D872" i="1"/>
  <c r="J871" i="1"/>
  <c r="K871" i="1" s="1"/>
  <c r="I871" i="1"/>
  <c r="H871" i="1"/>
  <c r="E871" i="1"/>
  <c r="D871" i="1"/>
  <c r="J870" i="1"/>
  <c r="K870" i="1" s="1"/>
  <c r="I870" i="1"/>
  <c r="H870" i="1"/>
  <c r="E870" i="1"/>
  <c r="D870" i="1"/>
  <c r="J869" i="1"/>
  <c r="K869" i="1" s="1"/>
  <c r="I869" i="1"/>
  <c r="H869" i="1"/>
  <c r="E869" i="1"/>
  <c r="D869" i="1"/>
  <c r="J868" i="1"/>
  <c r="K868" i="1" s="1"/>
  <c r="I868" i="1"/>
  <c r="H868" i="1"/>
  <c r="E868" i="1"/>
  <c r="D868" i="1"/>
  <c r="J867" i="1"/>
  <c r="K867" i="1" s="1"/>
  <c r="I867" i="1"/>
  <c r="H867" i="1"/>
  <c r="E867" i="1"/>
  <c r="D867" i="1"/>
  <c r="J866" i="1"/>
  <c r="K866" i="1" s="1"/>
  <c r="I866" i="1"/>
  <c r="H866" i="1"/>
  <c r="E866" i="1"/>
  <c r="D866" i="1"/>
  <c r="J865" i="1"/>
  <c r="K865" i="1" s="1"/>
  <c r="I865" i="1"/>
  <c r="H865" i="1"/>
  <c r="E865" i="1"/>
  <c r="D865" i="1"/>
  <c r="J864" i="1"/>
  <c r="K864" i="1" s="1"/>
  <c r="I864" i="1"/>
  <c r="H864" i="1"/>
  <c r="E864" i="1"/>
  <c r="D864" i="1"/>
  <c r="J863" i="1"/>
  <c r="K863" i="1" s="1"/>
  <c r="I863" i="1"/>
  <c r="H863" i="1"/>
  <c r="E863" i="1"/>
  <c r="D863" i="1"/>
  <c r="J862" i="1"/>
  <c r="K862" i="1" s="1"/>
  <c r="I862" i="1"/>
  <c r="H862" i="1"/>
  <c r="E862" i="1"/>
  <c r="D862" i="1"/>
  <c r="J861" i="1"/>
  <c r="K861" i="1" s="1"/>
  <c r="I861" i="1"/>
  <c r="H861" i="1"/>
  <c r="E861" i="1"/>
  <c r="D861" i="1"/>
  <c r="J860" i="1"/>
  <c r="K860" i="1" s="1"/>
  <c r="I860" i="1"/>
  <c r="H860" i="1"/>
  <c r="E860" i="1"/>
  <c r="D860" i="1"/>
  <c r="J859" i="1"/>
  <c r="K859" i="1" s="1"/>
  <c r="I859" i="1"/>
  <c r="H859" i="1"/>
  <c r="E859" i="1"/>
  <c r="D859" i="1"/>
  <c r="J858" i="1"/>
  <c r="K858" i="1" s="1"/>
  <c r="I858" i="1"/>
  <c r="H858" i="1"/>
  <c r="E858" i="1"/>
  <c r="D858" i="1"/>
  <c r="J857" i="1"/>
  <c r="K857" i="1" s="1"/>
  <c r="I857" i="1"/>
  <c r="H857" i="1"/>
  <c r="E857" i="1"/>
  <c r="D857" i="1"/>
  <c r="J856" i="1"/>
  <c r="K856" i="1" s="1"/>
  <c r="I856" i="1"/>
  <c r="H856" i="1"/>
  <c r="E856" i="1"/>
  <c r="D856" i="1"/>
  <c r="J855" i="1"/>
  <c r="K855" i="1" s="1"/>
  <c r="I855" i="1"/>
  <c r="H855" i="1"/>
  <c r="E855" i="1"/>
  <c r="D855" i="1"/>
  <c r="J854" i="1"/>
  <c r="K854" i="1" s="1"/>
  <c r="I854" i="1"/>
  <c r="H854" i="1"/>
  <c r="E854" i="1"/>
  <c r="D854" i="1"/>
  <c r="J853" i="1"/>
  <c r="K853" i="1" s="1"/>
  <c r="I853" i="1"/>
  <c r="H853" i="1"/>
  <c r="E853" i="1"/>
  <c r="D853" i="1"/>
  <c r="J852" i="1"/>
  <c r="K852" i="1" s="1"/>
  <c r="I852" i="1"/>
  <c r="H852" i="1"/>
  <c r="E852" i="1"/>
  <c r="D852" i="1"/>
  <c r="J851" i="1"/>
  <c r="K851" i="1" s="1"/>
  <c r="I851" i="1"/>
  <c r="H851" i="1"/>
  <c r="E851" i="1"/>
  <c r="D851" i="1"/>
  <c r="J850" i="1"/>
  <c r="K850" i="1" s="1"/>
  <c r="I850" i="1"/>
  <c r="H850" i="1"/>
  <c r="E850" i="1"/>
  <c r="D850" i="1"/>
  <c r="J849" i="1"/>
  <c r="K849" i="1" s="1"/>
  <c r="I849" i="1"/>
  <c r="H849" i="1"/>
  <c r="E849" i="1"/>
  <c r="D849" i="1"/>
  <c r="J848" i="1"/>
  <c r="K848" i="1" s="1"/>
  <c r="I848" i="1"/>
  <c r="H848" i="1"/>
  <c r="E848" i="1"/>
  <c r="D848" i="1"/>
  <c r="J847" i="1"/>
  <c r="K847" i="1" s="1"/>
  <c r="I847" i="1"/>
  <c r="H847" i="1"/>
  <c r="E847" i="1"/>
  <c r="D847" i="1"/>
  <c r="J846" i="1"/>
  <c r="K846" i="1" s="1"/>
  <c r="I846" i="1"/>
  <c r="H846" i="1"/>
  <c r="E846" i="1"/>
  <c r="D846" i="1"/>
  <c r="J845" i="1"/>
  <c r="K845" i="1" s="1"/>
  <c r="I845" i="1"/>
  <c r="H845" i="1"/>
  <c r="E845" i="1"/>
  <c r="D845" i="1"/>
  <c r="J844" i="1"/>
  <c r="K844" i="1" s="1"/>
  <c r="I844" i="1"/>
  <c r="H844" i="1"/>
  <c r="E844" i="1"/>
  <c r="D844" i="1"/>
  <c r="J843" i="1"/>
  <c r="K843" i="1" s="1"/>
  <c r="I843" i="1"/>
  <c r="H843" i="1"/>
  <c r="E843" i="1"/>
  <c r="D843" i="1"/>
  <c r="J842" i="1"/>
  <c r="K842" i="1" s="1"/>
  <c r="I842" i="1"/>
  <c r="H842" i="1"/>
  <c r="E842" i="1"/>
  <c r="D842" i="1"/>
  <c r="J841" i="1"/>
  <c r="K841" i="1" s="1"/>
  <c r="I841" i="1"/>
  <c r="H841" i="1"/>
  <c r="E841" i="1"/>
  <c r="D841" i="1"/>
  <c r="J840" i="1"/>
  <c r="K840" i="1" s="1"/>
  <c r="I840" i="1"/>
  <c r="H840" i="1"/>
  <c r="E840" i="1"/>
  <c r="D840" i="1"/>
  <c r="J839" i="1"/>
  <c r="K839" i="1" s="1"/>
  <c r="I839" i="1"/>
  <c r="H839" i="1"/>
  <c r="E839" i="1"/>
  <c r="D839" i="1"/>
  <c r="J838" i="1"/>
  <c r="K838" i="1" s="1"/>
  <c r="I838" i="1"/>
  <c r="H838" i="1"/>
  <c r="E838" i="1"/>
  <c r="D838" i="1"/>
  <c r="J837" i="1"/>
  <c r="K837" i="1" s="1"/>
  <c r="I837" i="1"/>
  <c r="H837" i="1"/>
  <c r="E837" i="1"/>
  <c r="D837" i="1"/>
  <c r="J836" i="1"/>
  <c r="K836" i="1" s="1"/>
  <c r="I836" i="1"/>
  <c r="H836" i="1"/>
  <c r="E836" i="1"/>
  <c r="D836" i="1"/>
  <c r="J835" i="1"/>
  <c r="K835" i="1" s="1"/>
  <c r="I835" i="1"/>
  <c r="H835" i="1"/>
  <c r="E835" i="1"/>
  <c r="D835" i="1"/>
  <c r="J834" i="1"/>
  <c r="K834" i="1" s="1"/>
  <c r="I834" i="1"/>
  <c r="H834" i="1"/>
  <c r="E834" i="1"/>
  <c r="D834" i="1"/>
  <c r="J833" i="1"/>
  <c r="K833" i="1" s="1"/>
  <c r="I833" i="1"/>
  <c r="H833" i="1"/>
  <c r="E833" i="1"/>
  <c r="D833" i="1"/>
  <c r="J832" i="1"/>
  <c r="K832" i="1" s="1"/>
  <c r="I832" i="1"/>
  <c r="H832" i="1"/>
  <c r="E832" i="1"/>
  <c r="D832" i="1"/>
  <c r="J831" i="1"/>
  <c r="K831" i="1" s="1"/>
  <c r="I831" i="1"/>
  <c r="H831" i="1"/>
  <c r="E831" i="1"/>
  <c r="D831" i="1"/>
  <c r="J830" i="1"/>
  <c r="K830" i="1" s="1"/>
  <c r="I830" i="1"/>
  <c r="H830" i="1"/>
  <c r="E830" i="1"/>
  <c r="D830" i="1"/>
  <c r="J829" i="1"/>
  <c r="K829" i="1" s="1"/>
  <c r="I829" i="1"/>
  <c r="H829" i="1"/>
  <c r="E829" i="1"/>
  <c r="D829" i="1"/>
  <c r="J828" i="1"/>
  <c r="K828" i="1" s="1"/>
  <c r="I828" i="1"/>
  <c r="H828" i="1"/>
  <c r="E828" i="1"/>
  <c r="D828" i="1"/>
  <c r="J827" i="1"/>
  <c r="K827" i="1" s="1"/>
  <c r="I827" i="1"/>
  <c r="H827" i="1"/>
  <c r="E827" i="1"/>
  <c r="D827" i="1"/>
  <c r="J826" i="1"/>
  <c r="K826" i="1" s="1"/>
  <c r="I826" i="1"/>
  <c r="H826" i="1"/>
  <c r="E826" i="1"/>
  <c r="D826" i="1"/>
  <c r="J825" i="1"/>
  <c r="K825" i="1" s="1"/>
  <c r="I825" i="1"/>
  <c r="H825" i="1"/>
  <c r="E825" i="1"/>
  <c r="D825" i="1"/>
  <c r="J824" i="1"/>
  <c r="K824" i="1" s="1"/>
  <c r="I824" i="1"/>
  <c r="H824" i="1"/>
  <c r="E824" i="1"/>
  <c r="D824" i="1"/>
  <c r="J823" i="1"/>
  <c r="K823" i="1" s="1"/>
  <c r="I823" i="1"/>
  <c r="H823" i="1"/>
  <c r="E823" i="1"/>
  <c r="D823" i="1"/>
  <c r="J822" i="1"/>
  <c r="K822" i="1" s="1"/>
  <c r="I822" i="1"/>
  <c r="H822" i="1"/>
  <c r="E822" i="1"/>
  <c r="D822" i="1"/>
  <c r="J821" i="1"/>
  <c r="K821" i="1" s="1"/>
  <c r="I821" i="1"/>
  <c r="H821" i="1"/>
  <c r="E821" i="1"/>
  <c r="D821" i="1"/>
  <c r="J820" i="1"/>
  <c r="K820" i="1" s="1"/>
  <c r="I820" i="1"/>
  <c r="H820" i="1"/>
  <c r="E820" i="1"/>
  <c r="D820" i="1"/>
  <c r="J819" i="1"/>
  <c r="K819" i="1" s="1"/>
  <c r="I819" i="1"/>
  <c r="H819" i="1"/>
  <c r="E819" i="1"/>
  <c r="D819" i="1"/>
  <c r="J818" i="1"/>
  <c r="K818" i="1" s="1"/>
  <c r="I818" i="1"/>
  <c r="H818" i="1"/>
  <c r="E818" i="1"/>
  <c r="D818" i="1"/>
  <c r="J817" i="1"/>
  <c r="K817" i="1" s="1"/>
  <c r="I817" i="1"/>
  <c r="H817" i="1"/>
  <c r="E817" i="1"/>
  <c r="D817" i="1"/>
  <c r="J816" i="1"/>
  <c r="K816" i="1" s="1"/>
  <c r="I816" i="1"/>
  <c r="H816" i="1"/>
  <c r="E816" i="1"/>
  <c r="D816" i="1"/>
  <c r="J815" i="1"/>
  <c r="K815" i="1" s="1"/>
  <c r="I815" i="1"/>
  <c r="H815" i="1"/>
  <c r="E815" i="1"/>
  <c r="D815" i="1"/>
  <c r="J814" i="1"/>
  <c r="K814" i="1" s="1"/>
  <c r="I814" i="1"/>
  <c r="H814" i="1"/>
  <c r="E814" i="1"/>
  <c r="D814" i="1"/>
  <c r="J813" i="1"/>
  <c r="K813" i="1" s="1"/>
  <c r="I813" i="1"/>
  <c r="H813" i="1"/>
  <c r="E813" i="1"/>
  <c r="D813" i="1"/>
  <c r="J812" i="1"/>
  <c r="K812" i="1" s="1"/>
  <c r="I812" i="1"/>
  <c r="H812" i="1"/>
  <c r="E812" i="1"/>
  <c r="D812" i="1"/>
  <c r="J811" i="1"/>
  <c r="K811" i="1" s="1"/>
  <c r="I811" i="1"/>
  <c r="H811" i="1"/>
  <c r="E811" i="1"/>
  <c r="D811" i="1"/>
  <c r="J810" i="1"/>
  <c r="K810" i="1" s="1"/>
  <c r="I810" i="1"/>
  <c r="H810" i="1"/>
  <c r="E810" i="1"/>
  <c r="D810" i="1"/>
  <c r="J809" i="1"/>
  <c r="K809" i="1" s="1"/>
  <c r="I809" i="1"/>
  <c r="H809" i="1"/>
  <c r="E809" i="1"/>
  <c r="D809" i="1"/>
  <c r="J808" i="1"/>
  <c r="K808" i="1" s="1"/>
  <c r="I808" i="1"/>
  <c r="H808" i="1"/>
  <c r="E808" i="1"/>
  <c r="D808" i="1"/>
  <c r="J807" i="1"/>
  <c r="K807" i="1" s="1"/>
  <c r="I807" i="1"/>
  <c r="H807" i="1"/>
  <c r="E807" i="1"/>
  <c r="D807" i="1"/>
  <c r="J806" i="1"/>
  <c r="K806" i="1" s="1"/>
  <c r="I806" i="1"/>
  <c r="H806" i="1"/>
  <c r="E806" i="1"/>
  <c r="D806" i="1"/>
  <c r="J805" i="1"/>
  <c r="K805" i="1" s="1"/>
  <c r="I805" i="1"/>
  <c r="H805" i="1"/>
  <c r="E805" i="1"/>
  <c r="D805" i="1"/>
  <c r="J804" i="1"/>
  <c r="K804" i="1" s="1"/>
  <c r="I804" i="1"/>
  <c r="H804" i="1"/>
  <c r="E804" i="1"/>
  <c r="D804" i="1"/>
  <c r="J803" i="1"/>
  <c r="K803" i="1" s="1"/>
  <c r="I803" i="1"/>
  <c r="H803" i="1"/>
  <c r="E803" i="1"/>
  <c r="D803" i="1"/>
  <c r="J802" i="1"/>
  <c r="K802" i="1" s="1"/>
  <c r="I802" i="1"/>
  <c r="H802" i="1"/>
  <c r="E802" i="1"/>
  <c r="D802" i="1"/>
  <c r="J801" i="1"/>
  <c r="K801" i="1" s="1"/>
  <c r="I801" i="1"/>
  <c r="H801" i="1"/>
  <c r="E801" i="1"/>
  <c r="D801" i="1"/>
  <c r="J800" i="1"/>
  <c r="K800" i="1" s="1"/>
  <c r="I800" i="1"/>
  <c r="H800" i="1"/>
  <c r="E800" i="1"/>
  <c r="D800" i="1"/>
  <c r="J799" i="1"/>
  <c r="K799" i="1" s="1"/>
  <c r="I799" i="1"/>
  <c r="H799" i="1"/>
  <c r="E799" i="1"/>
  <c r="D799" i="1"/>
  <c r="J798" i="1"/>
  <c r="K798" i="1" s="1"/>
  <c r="I798" i="1"/>
  <c r="H798" i="1"/>
  <c r="E798" i="1"/>
  <c r="D798" i="1"/>
  <c r="J797" i="1"/>
  <c r="K797" i="1" s="1"/>
  <c r="I797" i="1"/>
  <c r="H797" i="1"/>
  <c r="E797" i="1"/>
  <c r="D797" i="1"/>
  <c r="J796" i="1"/>
  <c r="K796" i="1" s="1"/>
  <c r="I796" i="1"/>
  <c r="H796" i="1"/>
  <c r="E796" i="1"/>
  <c r="D796" i="1"/>
  <c r="J795" i="1"/>
  <c r="K795" i="1" s="1"/>
  <c r="I795" i="1"/>
  <c r="H795" i="1"/>
  <c r="E795" i="1"/>
  <c r="D795" i="1"/>
  <c r="J794" i="1"/>
  <c r="K794" i="1" s="1"/>
  <c r="I794" i="1"/>
  <c r="H794" i="1"/>
  <c r="E794" i="1"/>
  <c r="D794" i="1"/>
  <c r="J793" i="1"/>
  <c r="K793" i="1" s="1"/>
  <c r="I793" i="1"/>
  <c r="H793" i="1"/>
  <c r="E793" i="1"/>
  <c r="D793" i="1"/>
  <c r="J792" i="1"/>
  <c r="K792" i="1" s="1"/>
  <c r="I792" i="1"/>
  <c r="H792" i="1"/>
  <c r="E792" i="1"/>
  <c r="D792" i="1"/>
  <c r="J791" i="1"/>
  <c r="K791" i="1" s="1"/>
  <c r="I791" i="1"/>
  <c r="H791" i="1"/>
  <c r="E791" i="1"/>
  <c r="D791" i="1"/>
  <c r="J790" i="1"/>
  <c r="K790" i="1" s="1"/>
  <c r="I790" i="1"/>
  <c r="H790" i="1"/>
  <c r="E790" i="1"/>
  <c r="D790" i="1"/>
  <c r="J789" i="1"/>
  <c r="K789" i="1" s="1"/>
  <c r="I789" i="1"/>
  <c r="H789" i="1"/>
  <c r="E789" i="1"/>
  <c r="D789" i="1"/>
  <c r="J788" i="1"/>
  <c r="K788" i="1" s="1"/>
  <c r="I788" i="1"/>
  <c r="H788" i="1"/>
  <c r="E788" i="1"/>
  <c r="D788" i="1"/>
  <c r="J787" i="1"/>
  <c r="K787" i="1" s="1"/>
  <c r="I787" i="1"/>
  <c r="H787" i="1"/>
  <c r="E787" i="1"/>
  <c r="D787" i="1"/>
  <c r="J786" i="1"/>
  <c r="K786" i="1" s="1"/>
  <c r="I786" i="1"/>
  <c r="H786" i="1"/>
  <c r="E786" i="1"/>
  <c r="D786" i="1"/>
  <c r="J785" i="1"/>
  <c r="K785" i="1" s="1"/>
  <c r="I785" i="1"/>
  <c r="H785" i="1"/>
  <c r="E785" i="1"/>
  <c r="D785" i="1"/>
  <c r="J784" i="1"/>
  <c r="K784" i="1" s="1"/>
  <c r="I784" i="1"/>
  <c r="H784" i="1"/>
  <c r="E784" i="1"/>
  <c r="D784" i="1"/>
  <c r="J783" i="1"/>
  <c r="K783" i="1" s="1"/>
  <c r="I783" i="1"/>
  <c r="H783" i="1"/>
  <c r="E783" i="1"/>
  <c r="D783" i="1"/>
  <c r="J782" i="1"/>
  <c r="K782" i="1" s="1"/>
  <c r="I782" i="1"/>
  <c r="H782" i="1"/>
  <c r="E782" i="1"/>
  <c r="D782" i="1"/>
  <c r="J781" i="1"/>
  <c r="K781" i="1" s="1"/>
  <c r="I781" i="1"/>
  <c r="H781" i="1"/>
  <c r="E781" i="1"/>
  <c r="D781" i="1"/>
  <c r="J780" i="1"/>
  <c r="K780" i="1" s="1"/>
  <c r="I780" i="1"/>
  <c r="H780" i="1"/>
  <c r="E780" i="1"/>
  <c r="D780" i="1"/>
  <c r="J779" i="1"/>
  <c r="K779" i="1" s="1"/>
  <c r="I779" i="1"/>
  <c r="H779" i="1"/>
  <c r="E779" i="1"/>
  <c r="D779" i="1"/>
  <c r="J778" i="1"/>
  <c r="K778" i="1" s="1"/>
  <c r="I778" i="1"/>
  <c r="H778" i="1"/>
  <c r="E778" i="1"/>
  <c r="D778" i="1"/>
  <c r="J777" i="1"/>
  <c r="K777" i="1" s="1"/>
  <c r="I777" i="1"/>
  <c r="H777" i="1"/>
  <c r="E777" i="1"/>
  <c r="D777" i="1"/>
  <c r="J776" i="1"/>
  <c r="K776" i="1" s="1"/>
  <c r="I776" i="1"/>
  <c r="H776" i="1"/>
  <c r="E776" i="1"/>
  <c r="D776" i="1"/>
  <c r="J775" i="1"/>
  <c r="K775" i="1" s="1"/>
  <c r="I775" i="1"/>
  <c r="H775" i="1"/>
  <c r="E775" i="1"/>
  <c r="D775" i="1"/>
  <c r="J774" i="1"/>
  <c r="K774" i="1" s="1"/>
  <c r="I774" i="1"/>
  <c r="H774" i="1"/>
  <c r="E774" i="1"/>
  <c r="D774" i="1"/>
  <c r="J773" i="1"/>
  <c r="K773" i="1" s="1"/>
  <c r="I773" i="1"/>
  <c r="H773" i="1"/>
  <c r="E773" i="1"/>
  <c r="D773" i="1"/>
  <c r="J772" i="1"/>
  <c r="K772" i="1" s="1"/>
  <c r="I772" i="1"/>
  <c r="H772" i="1"/>
  <c r="E772" i="1"/>
  <c r="D772" i="1"/>
  <c r="J771" i="1"/>
  <c r="K771" i="1" s="1"/>
  <c r="I771" i="1"/>
  <c r="H771" i="1"/>
  <c r="E771" i="1"/>
  <c r="D771" i="1"/>
  <c r="J770" i="1"/>
  <c r="K770" i="1" s="1"/>
  <c r="I770" i="1"/>
  <c r="H770" i="1"/>
  <c r="E770" i="1"/>
  <c r="D770" i="1"/>
  <c r="J769" i="1"/>
  <c r="K769" i="1" s="1"/>
  <c r="I769" i="1"/>
  <c r="H769" i="1"/>
  <c r="E769" i="1"/>
  <c r="D769" i="1"/>
  <c r="J768" i="1"/>
  <c r="K768" i="1" s="1"/>
  <c r="I768" i="1"/>
  <c r="H768" i="1"/>
  <c r="E768" i="1"/>
  <c r="D768" i="1"/>
  <c r="J767" i="1"/>
  <c r="K767" i="1" s="1"/>
  <c r="I767" i="1"/>
  <c r="H767" i="1"/>
  <c r="E767" i="1"/>
  <c r="D767" i="1"/>
  <c r="J766" i="1"/>
  <c r="K766" i="1" s="1"/>
  <c r="I766" i="1"/>
  <c r="H766" i="1"/>
  <c r="E766" i="1"/>
  <c r="D766" i="1"/>
  <c r="J765" i="1"/>
  <c r="K765" i="1" s="1"/>
  <c r="I765" i="1"/>
  <c r="H765" i="1"/>
  <c r="E765" i="1"/>
  <c r="D765" i="1"/>
  <c r="J764" i="1"/>
  <c r="K764" i="1" s="1"/>
  <c r="I764" i="1"/>
  <c r="H764" i="1"/>
  <c r="E764" i="1"/>
  <c r="D764" i="1"/>
  <c r="J763" i="1"/>
  <c r="K763" i="1" s="1"/>
  <c r="I763" i="1"/>
  <c r="H763" i="1"/>
  <c r="E763" i="1"/>
  <c r="D763" i="1"/>
  <c r="J762" i="1"/>
  <c r="K762" i="1" s="1"/>
  <c r="I762" i="1"/>
  <c r="H762" i="1"/>
  <c r="E762" i="1"/>
  <c r="D762" i="1"/>
  <c r="J761" i="1"/>
  <c r="K761" i="1" s="1"/>
  <c r="I761" i="1"/>
  <c r="H761" i="1"/>
  <c r="E761" i="1"/>
  <c r="D761" i="1"/>
  <c r="J760" i="1"/>
  <c r="K760" i="1" s="1"/>
  <c r="I760" i="1"/>
  <c r="H760" i="1"/>
  <c r="E760" i="1"/>
  <c r="D760" i="1"/>
  <c r="J759" i="1"/>
  <c r="K759" i="1" s="1"/>
  <c r="I759" i="1"/>
  <c r="H759" i="1"/>
  <c r="E759" i="1"/>
  <c r="D759" i="1"/>
  <c r="J758" i="1"/>
  <c r="K758" i="1" s="1"/>
  <c r="I758" i="1"/>
  <c r="H758" i="1"/>
  <c r="E758" i="1"/>
  <c r="D758" i="1"/>
  <c r="J757" i="1"/>
  <c r="K757" i="1" s="1"/>
  <c r="I757" i="1"/>
  <c r="H757" i="1"/>
  <c r="E757" i="1"/>
  <c r="D757" i="1"/>
  <c r="J756" i="1"/>
  <c r="K756" i="1" s="1"/>
  <c r="I756" i="1"/>
  <c r="H756" i="1"/>
  <c r="E756" i="1"/>
  <c r="D756" i="1"/>
  <c r="J755" i="1"/>
  <c r="K755" i="1" s="1"/>
  <c r="I755" i="1"/>
  <c r="H755" i="1"/>
  <c r="E755" i="1"/>
  <c r="D755" i="1"/>
  <c r="J754" i="1"/>
  <c r="K754" i="1" s="1"/>
  <c r="I754" i="1"/>
  <c r="H754" i="1"/>
  <c r="E754" i="1"/>
  <c r="D754" i="1"/>
  <c r="J753" i="1"/>
  <c r="K753" i="1" s="1"/>
  <c r="I753" i="1"/>
  <c r="H753" i="1"/>
  <c r="E753" i="1"/>
  <c r="D753" i="1"/>
  <c r="J752" i="1"/>
  <c r="K752" i="1" s="1"/>
  <c r="I752" i="1"/>
  <c r="H752" i="1"/>
  <c r="E752" i="1"/>
  <c r="D752" i="1"/>
  <c r="J751" i="1"/>
  <c r="K751" i="1" s="1"/>
  <c r="I751" i="1"/>
  <c r="H751" i="1"/>
  <c r="E751" i="1"/>
  <c r="D751" i="1"/>
  <c r="J750" i="1"/>
  <c r="K750" i="1" s="1"/>
  <c r="I750" i="1"/>
  <c r="H750" i="1"/>
  <c r="E750" i="1"/>
  <c r="D750" i="1"/>
  <c r="J749" i="1"/>
  <c r="K749" i="1" s="1"/>
  <c r="I749" i="1"/>
  <c r="H749" i="1"/>
  <c r="E749" i="1"/>
  <c r="D749" i="1"/>
  <c r="J748" i="1"/>
  <c r="K748" i="1" s="1"/>
  <c r="I748" i="1"/>
  <c r="H748" i="1"/>
  <c r="E748" i="1"/>
  <c r="D748" i="1"/>
  <c r="J747" i="1"/>
  <c r="K747" i="1" s="1"/>
  <c r="I747" i="1"/>
  <c r="H747" i="1"/>
  <c r="E747" i="1"/>
  <c r="D747" i="1"/>
  <c r="J746" i="1"/>
  <c r="K746" i="1" s="1"/>
  <c r="I746" i="1"/>
  <c r="H746" i="1"/>
  <c r="E746" i="1"/>
  <c r="D746" i="1"/>
  <c r="J745" i="1"/>
  <c r="K745" i="1" s="1"/>
  <c r="I745" i="1"/>
  <c r="H745" i="1"/>
  <c r="E745" i="1"/>
  <c r="D745" i="1"/>
  <c r="J744" i="1"/>
  <c r="K744" i="1" s="1"/>
  <c r="I744" i="1"/>
  <c r="H744" i="1"/>
  <c r="E744" i="1"/>
  <c r="D744" i="1"/>
  <c r="J743" i="1"/>
  <c r="K743" i="1" s="1"/>
  <c r="I743" i="1"/>
  <c r="H743" i="1"/>
  <c r="E743" i="1"/>
  <c r="D743" i="1"/>
  <c r="J742" i="1"/>
  <c r="K742" i="1" s="1"/>
  <c r="I742" i="1"/>
  <c r="H742" i="1"/>
  <c r="E742" i="1"/>
  <c r="D742" i="1"/>
  <c r="J741" i="1"/>
  <c r="K741" i="1" s="1"/>
  <c r="I741" i="1"/>
  <c r="H741" i="1"/>
  <c r="E741" i="1"/>
  <c r="D741" i="1"/>
  <c r="J740" i="1"/>
  <c r="K740" i="1" s="1"/>
  <c r="I740" i="1"/>
  <c r="H740" i="1"/>
  <c r="E740" i="1"/>
  <c r="D740" i="1"/>
  <c r="J739" i="1"/>
  <c r="K739" i="1" s="1"/>
  <c r="I739" i="1"/>
  <c r="H739" i="1"/>
  <c r="E739" i="1"/>
  <c r="D739" i="1"/>
  <c r="J738" i="1"/>
  <c r="K738" i="1" s="1"/>
  <c r="I738" i="1"/>
  <c r="H738" i="1"/>
  <c r="E738" i="1"/>
  <c r="D738" i="1"/>
  <c r="J737" i="1"/>
  <c r="K737" i="1" s="1"/>
  <c r="I737" i="1"/>
  <c r="H737" i="1"/>
  <c r="E737" i="1"/>
  <c r="D737" i="1"/>
  <c r="J736" i="1"/>
  <c r="K736" i="1" s="1"/>
  <c r="I736" i="1"/>
  <c r="H736" i="1"/>
  <c r="E736" i="1"/>
  <c r="D736" i="1"/>
  <c r="J735" i="1"/>
  <c r="K735" i="1" s="1"/>
  <c r="I735" i="1"/>
  <c r="H735" i="1"/>
  <c r="E735" i="1"/>
  <c r="D735" i="1"/>
  <c r="J734" i="1"/>
  <c r="K734" i="1" s="1"/>
  <c r="I734" i="1"/>
  <c r="H734" i="1"/>
  <c r="E734" i="1"/>
  <c r="D734" i="1"/>
  <c r="J733" i="1"/>
  <c r="K733" i="1" s="1"/>
  <c r="I733" i="1"/>
  <c r="H733" i="1"/>
  <c r="E733" i="1"/>
  <c r="D733" i="1"/>
  <c r="J732" i="1"/>
  <c r="K732" i="1" s="1"/>
  <c r="I732" i="1"/>
  <c r="H732" i="1"/>
  <c r="E732" i="1"/>
  <c r="D732" i="1"/>
  <c r="J731" i="1"/>
  <c r="K731" i="1" s="1"/>
  <c r="I731" i="1"/>
  <c r="H731" i="1"/>
  <c r="E731" i="1"/>
  <c r="D731" i="1"/>
  <c r="J730" i="1"/>
  <c r="K730" i="1" s="1"/>
  <c r="I730" i="1"/>
  <c r="H730" i="1"/>
  <c r="E730" i="1"/>
  <c r="D730" i="1"/>
  <c r="J729" i="1"/>
  <c r="K729" i="1" s="1"/>
  <c r="I729" i="1"/>
  <c r="H729" i="1"/>
  <c r="E729" i="1"/>
  <c r="D729" i="1"/>
  <c r="J728" i="1"/>
  <c r="K728" i="1" s="1"/>
  <c r="I728" i="1"/>
  <c r="H728" i="1"/>
  <c r="E728" i="1"/>
  <c r="D728" i="1"/>
  <c r="J727" i="1"/>
  <c r="K727" i="1" s="1"/>
  <c r="I727" i="1"/>
  <c r="H727" i="1"/>
  <c r="E727" i="1"/>
  <c r="D727" i="1"/>
  <c r="J726" i="1"/>
  <c r="K726" i="1" s="1"/>
  <c r="I726" i="1"/>
  <c r="H726" i="1"/>
  <c r="E726" i="1"/>
  <c r="D726" i="1"/>
  <c r="J725" i="1"/>
  <c r="K725" i="1" s="1"/>
  <c r="I725" i="1"/>
  <c r="H725" i="1"/>
  <c r="E725" i="1"/>
  <c r="D725" i="1"/>
  <c r="J724" i="1"/>
  <c r="K724" i="1" s="1"/>
  <c r="I724" i="1"/>
  <c r="H724" i="1"/>
  <c r="E724" i="1"/>
  <c r="D724" i="1"/>
  <c r="J723" i="1"/>
  <c r="K723" i="1" s="1"/>
  <c r="I723" i="1"/>
  <c r="H723" i="1"/>
  <c r="E723" i="1"/>
  <c r="D723" i="1"/>
  <c r="J722" i="1"/>
  <c r="K722" i="1" s="1"/>
  <c r="I722" i="1"/>
  <c r="H722" i="1"/>
  <c r="E722" i="1"/>
  <c r="D722" i="1"/>
  <c r="J721" i="1"/>
  <c r="K721" i="1" s="1"/>
  <c r="I721" i="1"/>
  <c r="H721" i="1"/>
  <c r="E721" i="1"/>
  <c r="D721" i="1"/>
  <c r="J720" i="1"/>
  <c r="K720" i="1" s="1"/>
  <c r="I720" i="1"/>
  <c r="H720" i="1"/>
  <c r="E720" i="1"/>
  <c r="D720" i="1"/>
  <c r="J719" i="1"/>
  <c r="K719" i="1" s="1"/>
  <c r="I719" i="1"/>
  <c r="H719" i="1"/>
  <c r="E719" i="1"/>
  <c r="D719" i="1"/>
  <c r="J718" i="1"/>
  <c r="K718" i="1" s="1"/>
  <c r="I718" i="1"/>
  <c r="H718" i="1"/>
  <c r="E718" i="1"/>
  <c r="D718" i="1"/>
  <c r="J717" i="1"/>
  <c r="K717" i="1" s="1"/>
  <c r="I717" i="1"/>
  <c r="H717" i="1"/>
  <c r="E717" i="1"/>
  <c r="D717" i="1"/>
  <c r="J716" i="1"/>
  <c r="K716" i="1" s="1"/>
  <c r="I716" i="1"/>
  <c r="H716" i="1"/>
  <c r="E716" i="1"/>
  <c r="D716" i="1"/>
  <c r="J715" i="1"/>
  <c r="K715" i="1" s="1"/>
  <c r="I715" i="1"/>
  <c r="H715" i="1"/>
  <c r="E715" i="1"/>
  <c r="D715" i="1"/>
  <c r="J714" i="1"/>
  <c r="K714" i="1" s="1"/>
  <c r="I714" i="1"/>
  <c r="H714" i="1"/>
  <c r="E714" i="1"/>
  <c r="D714" i="1"/>
  <c r="J713" i="1"/>
  <c r="K713" i="1" s="1"/>
  <c r="I713" i="1"/>
  <c r="H713" i="1"/>
  <c r="E713" i="1"/>
  <c r="D713" i="1"/>
  <c r="J712" i="1"/>
  <c r="K712" i="1" s="1"/>
  <c r="I712" i="1"/>
  <c r="H712" i="1"/>
  <c r="E712" i="1"/>
  <c r="D712" i="1"/>
  <c r="J711" i="1"/>
  <c r="K711" i="1" s="1"/>
  <c r="I711" i="1"/>
  <c r="H711" i="1"/>
  <c r="E711" i="1"/>
  <c r="D711" i="1"/>
  <c r="J710" i="1"/>
  <c r="K710" i="1" s="1"/>
  <c r="I710" i="1"/>
  <c r="H710" i="1"/>
  <c r="E710" i="1"/>
  <c r="D710" i="1"/>
  <c r="J709" i="1"/>
  <c r="K709" i="1" s="1"/>
  <c r="I709" i="1"/>
  <c r="H709" i="1"/>
  <c r="E709" i="1"/>
  <c r="D709" i="1"/>
  <c r="J708" i="1"/>
  <c r="K708" i="1" s="1"/>
  <c r="I708" i="1"/>
  <c r="H708" i="1"/>
  <c r="E708" i="1"/>
  <c r="D708" i="1"/>
  <c r="J707" i="1"/>
  <c r="K707" i="1" s="1"/>
  <c r="I707" i="1"/>
  <c r="H707" i="1"/>
  <c r="E707" i="1"/>
  <c r="D707" i="1"/>
  <c r="J706" i="1"/>
  <c r="K706" i="1" s="1"/>
  <c r="I706" i="1"/>
  <c r="H706" i="1"/>
  <c r="E706" i="1"/>
  <c r="D706" i="1"/>
  <c r="J705" i="1"/>
  <c r="K705" i="1" s="1"/>
  <c r="I705" i="1"/>
  <c r="H705" i="1"/>
  <c r="E705" i="1"/>
  <c r="D705" i="1"/>
  <c r="J704" i="1"/>
  <c r="K704" i="1" s="1"/>
  <c r="I704" i="1"/>
  <c r="H704" i="1"/>
  <c r="E704" i="1"/>
  <c r="D704" i="1"/>
  <c r="J703" i="1"/>
  <c r="K703" i="1" s="1"/>
  <c r="I703" i="1"/>
  <c r="H703" i="1"/>
  <c r="E703" i="1"/>
  <c r="D703" i="1"/>
  <c r="J702" i="1"/>
  <c r="K702" i="1" s="1"/>
  <c r="I702" i="1"/>
  <c r="H702" i="1"/>
  <c r="E702" i="1"/>
  <c r="D702" i="1"/>
  <c r="J701" i="1"/>
  <c r="K701" i="1" s="1"/>
  <c r="I701" i="1"/>
  <c r="H701" i="1"/>
  <c r="E701" i="1"/>
  <c r="D701" i="1"/>
  <c r="J700" i="1"/>
  <c r="K700" i="1" s="1"/>
  <c r="I700" i="1"/>
  <c r="H700" i="1"/>
  <c r="E700" i="1"/>
  <c r="D700" i="1"/>
  <c r="J699" i="1"/>
  <c r="K699" i="1" s="1"/>
  <c r="I699" i="1"/>
  <c r="H699" i="1"/>
  <c r="E699" i="1"/>
  <c r="D699" i="1"/>
  <c r="J698" i="1"/>
  <c r="K698" i="1" s="1"/>
  <c r="I698" i="1"/>
  <c r="H698" i="1"/>
  <c r="E698" i="1"/>
  <c r="D698" i="1"/>
  <c r="J697" i="1"/>
  <c r="K697" i="1" s="1"/>
  <c r="I697" i="1"/>
  <c r="H697" i="1"/>
  <c r="E697" i="1"/>
  <c r="D697" i="1"/>
  <c r="J696" i="1"/>
  <c r="K696" i="1" s="1"/>
  <c r="I696" i="1"/>
  <c r="H696" i="1"/>
  <c r="E696" i="1"/>
  <c r="D696" i="1"/>
  <c r="J695" i="1"/>
  <c r="K695" i="1" s="1"/>
  <c r="I695" i="1"/>
  <c r="H695" i="1"/>
  <c r="E695" i="1"/>
  <c r="D695" i="1"/>
  <c r="J694" i="1"/>
  <c r="K694" i="1" s="1"/>
  <c r="I694" i="1"/>
  <c r="H694" i="1"/>
  <c r="E694" i="1"/>
  <c r="D694" i="1"/>
  <c r="J693" i="1"/>
  <c r="K693" i="1" s="1"/>
  <c r="I693" i="1"/>
  <c r="H693" i="1"/>
  <c r="E693" i="1"/>
  <c r="D693" i="1"/>
  <c r="J692" i="1"/>
  <c r="K692" i="1" s="1"/>
  <c r="I692" i="1"/>
  <c r="H692" i="1"/>
  <c r="E692" i="1"/>
  <c r="D692" i="1"/>
  <c r="J691" i="1"/>
  <c r="K691" i="1" s="1"/>
  <c r="I691" i="1"/>
  <c r="H691" i="1"/>
  <c r="E691" i="1"/>
  <c r="D691" i="1"/>
  <c r="J690" i="1"/>
  <c r="K690" i="1" s="1"/>
  <c r="I690" i="1"/>
  <c r="H690" i="1"/>
  <c r="E690" i="1"/>
  <c r="D690" i="1"/>
  <c r="J689" i="1"/>
  <c r="K689" i="1" s="1"/>
  <c r="I689" i="1"/>
  <c r="H689" i="1"/>
  <c r="E689" i="1"/>
  <c r="D689" i="1"/>
  <c r="J688" i="1"/>
  <c r="K688" i="1" s="1"/>
  <c r="I688" i="1"/>
  <c r="H688" i="1"/>
  <c r="E688" i="1"/>
  <c r="D688" i="1"/>
  <c r="J687" i="1"/>
  <c r="K687" i="1" s="1"/>
  <c r="I687" i="1"/>
  <c r="H687" i="1"/>
  <c r="E687" i="1"/>
  <c r="D687" i="1"/>
  <c r="J686" i="1"/>
  <c r="K686" i="1" s="1"/>
  <c r="I686" i="1"/>
  <c r="H686" i="1"/>
  <c r="E686" i="1"/>
  <c r="D686" i="1"/>
  <c r="J685" i="1"/>
  <c r="K685" i="1" s="1"/>
  <c r="I685" i="1"/>
  <c r="H685" i="1"/>
  <c r="E685" i="1"/>
  <c r="D685" i="1"/>
  <c r="J684" i="1"/>
  <c r="K684" i="1" s="1"/>
  <c r="I684" i="1"/>
  <c r="H684" i="1"/>
  <c r="E684" i="1"/>
  <c r="D684" i="1"/>
  <c r="J683" i="1"/>
  <c r="K683" i="1" s="1"/>
  <c r="I683" i="1"/>
  <c r="H683" i="1"/>
  <c r="E683" i="1"/>
  <c r="D683" i="1"/>
  <c r="J682" i="1"/>
  <c r="K682" i="1" s="1"/>
  <c r="I682" i="1"/>
  <c r="H682" i="1"/>
  <c r="E682" i="1"/>
  <c r="D682" i="1"/>
  <c r="J681" i="1"/>
  <c r="K681" i="1" s="1"/>
  <c r="I681" i="1"/>
  <c r="H681" i="1"/>
  <c r="E681" i="1"/>
  <c r="D681" i="1"/>
  <c r="J680" i="1"/>
  <c r="K680" i="1" s="1"/>
  <c r="I680" i="1"/>
  <c r="H680" i="1"/>
  <c r="E680" i="1"/>
  <c r="D680" i="1"/>
  <c r="J679" i="1"/>
  <c r="K679" i="1" s="1"/>
  <c r="I679" i="1"/>
  <c r="H679" i="1"/>
  <c r="E679" i="1"/>
  <c r="D679" i="1"/>
  <c r="J678" i="1"/>
  <c r="K678" i="1" s="1"/>
  <c r="I678" i="1"/>
  <c r="H678" i="1"/>
  <c r="E678" i="1"/>
  <c r="D678" i="1"/>
  <c r="J677" i="1"/>
  <c r="K677" i="1" s="1"/>
  <c r="I677" i="1"/>
  <c r="H677" i="1"/>
  <c r="E677" i="1"/>
  <c r="D677" i="1"/>
  <c r="J676" i="1"/>
  <c r="K676" i="1" s="1"/>
  <c r="I676" i="1"/>
  <c r="H676" i="1"/>
  <c r="E676" i="1"/>
  <c r="D676" i="1"/>
  <c r="J675" i="1"/>
  <c r="K675" i="1" s="1"/>
  <c r="I675" i="1"/>
  <c r="H675" i="1"/>
  <c r="E675" i="1"/>
  <c r="D675" i="1"/>
  <c r="J674" i="1"/>
  <c r="K674" i="1" s="1"/>
  <c r="I674" i="1"/>
  <c r="H674" i="1"/>
  <c r="E674" i="1"/>
  <c r="D674" i="1"/>
  <c r="J673" i="1"/>
  <c r="K673" i="1" s="1"/>
  <c r="I673" i="1"/>
  <c r="H673" i="1"/>
  <c r="E673" i="1"/>
  <c r="D673" i="1"/>
  <c r="J672" i="1"/>
  <c r="K672" i="1" s="1"/>
  <c r="I672" i="1"/>
  <c r="H672" i="1"/>
  <c r="E672" i="1"/>
  <c r="D672" i="1"/>
  <c r="J671" i="1"/>
  <c r="K671" i="1" s="1"/>
  <c r="I671" i="1"/>
  <c r="H671" i="1"/>
  <c r="E671" i="1"/>
  <c r="D671" i="1"/>
  <c r="J670" i="1"/>
  <c r="K670" i="1" s="1"/>
  <c r="I670" i="1"/>
  <c r="H670" i="1"/>
  <c r="E670" i="1"/>
  <c r="D670" i="1"/>
  <c r="J669" i="1"/>
  <c r="K669" i="1" s="1"/>
  <c r="I669" i="1"/>
  <c r="H669" i="1"/>
  <c r="E669" i="1"/>
  <c r="D669" i="1"/>
  <c r="J668" i="1"/>
  <c r="K668" i="1" s="1"/>
  <c r="I668" i="1"/>
  <c r="H668" i="1"/>
  <c r="E668" i="1"/>
  <c r="D668" i="1"/>
  <c r="J667" i="1"/>
  <c r="K667" i="1" s="1"/>
  <c r="I667" i="1"/>
  <c r="H667" i="1"/>
  <c r="E667" i="1"/>
  <c r="D667" i="1"/>
  <c r="J666" i="1"/>
  <c r="K666" i="1" s="1"/>
  <c r="I666" i="1"/>
  <c r="H666" i="1"/>
  <c r="E666" i="1"/>
  <c r="D666" i="1"/>
  <c r="J665" i="1"/>
  <c r="K665" i="1" s="1"/>
  <c r="I665" i="1"/>
  <c r="H665" i="1"/>
  <c r="E665" i="1"/>
  <c r="D665" i="1"/>
  <c r="J664" i="1"/>
  <c r="K664" i="1" s="1"/>
  <c r="I664" i="1"/>
  <c r="H664" i="1"/>
  <c r="E664" i="1"/>
  <c r="D664" i="1"/>
  <c r="J663" i="1"/>
  <c r="K663" i="1" s="1"/>
  <c r="I663" i="1"/>
  <c r="H663" i="1"/>
  <c r="E663" i="1"/>
  <c r="D663" i="1"/>
  <c r="J662" i="1"/>
  <c r="K662" i="1" s="1"/>
  <c r="I662" i="1"/>
  <c r="H662" i="1"/>
  <c r="E662" i="1"/>
  <c r="D662" i="1"/>
  <c r="J661" i="1"/>
  <c r="K661" i="1" s="1"/>
  <c r="I661" i="1"/>
  <c r="H661" i="1"/>
  <c r="E661" i="1"/>
  <c r="D661" i="1"/>
  <c r="J660" i="1"/>
  <c r="K660" i="1" s="1"/>
  <c r="I660" i="1"/>
  <c r="H660" i="1"/>
  <c r="E660" i="1"/>
  <c r="D660" i="1"/>
  <c r="J659" i="1"/>
  <c r="K659" i="1" s="1"/>
  <c r="I659" i="1"/>
  <c r="H659" i="1"/>
  <c r="E659" i="1"/>
  <c r="D659" i="1"/>
  <c r="J658" i="1"/>
  <c r="K658" i="1" s="1"/>
  <c r="I658" i="1"/>
  <c r="H658" i="1"/>
  <c r="E658" i="1"/>
  <c r="D658" i="1"/>
  <c r="J657" i="1"/>
  <c r="K657" i="1" s="1"/>
  <c r="I657" i="1"/>
  <c r="H657" i="1"/>
  <c r="E657" i="1"/>
  <c r="D657" i="1"/>
  <c r="J656" i="1"/>
  <c r="K656" i="1" s="1"/>
  <c r="I656" i="1"/>
  <c r="H656" i="1"/>
  <c r="E656" i="1"/>
  <c r="D656" i="1"/>
  <c r="J655" i="1"/>
  <c r="K655" i="1" s="1"/>
  <c r="I655" i="1"/>
  <c r="H655" i="1"/>
  <c r="E655" i="1"/>
  <c r="D655" i="1"/>
  <c r="J654" i="1"/>
  <c r="K654" i="1" s="1"/>
  <c r="I654" i="1"/>
  <c r="H654" i="1"/>
  <c r="E654" i="1"/>
  <c r="D654" i="1"/>
  <c r="J653" i="1"/>
  <c r="K653" i="1" s="1"/>
  <c r="I653" i="1"/>
  <c r="H653" i="1"/>
  <c r="E653" i="1"/>
  <c r="D653" i="1"/>
  <c r="J652" i="1"/>
  <c r="K652" i="1" s="1"/>
  <c r="I652" i="1"/>
  <c r="H652" i="1"/>
  <c r="E652" i="1"/>
  <c r="D652" i="1"/>
  <c r="J651" i="1"/>
  <c r="K651" i="1" s="1"/>
  <c r="I651" i="1"/>
  <c r="H651" i="1"/>
  <c r="E651" i="1"/>
  <c r="D651" i="1"/>
  <c r="J650" i="1"/>
  <c r="K650" i="1" s="1"/>
  <c r="I650" i="1"/>
  <c r="H650" i="1"/>
  <c r="E650" i="1"/>
  <c r="D650" i="1"/>
  <c r="J649" i="1"/>
  <c r="K649" i="1" s="1"/>
  <c r="I649" i="1"/>
  <c r="H649" i="1"/>
  <c r="E649" i="1"/>
  <c r="D649" i="1"/>
  <c r="J648" i="1"/>
  <c r="K648" i="1" s="1"/>
  <c r="I648" i="1"/>
  <c r="H648" i="1"/>
  <c r="E648" i="1"/>
  <c r="D648" i="1"/>
  <c r="J647" i="1"/>
  <c r="K647" i="1" s="1"/>
  <c r="I647" i="1"/>
  <c r="H647" i="1"/>
  <c r="E647" i="1"/>
  <c r="D647" i="1"/>
  <c r="J646" i="1"/>
  <c r="K646" i="1" s="1"/>
  <c r="I646" i="1"/>
  <c r="H646" i="1"/>
  <c r="E646" i="1"/>
  <c r="D646" i="1"/>
  <c r="J645" i="1"/>
  <c r="K645" i="1" s="1"/>
  <c r="I645" i="1"/>
  <c r="H645" i="1"/>
  <c r="E645" i="1"/>
  <c r="D645" i="1"/>
  <c r="J644" i="1"/>
  <c r="K644" i="1" s="1"/>
  <c r="I644" i="1"/>
  <c r="H644" i="1"/>
  <c r="E644" i="1"/>
  <c r="D644" i="1"/>
  <c r="J643" i="1"/>
  <c r="K643" i="1" s="1"/>
  <c r="I643" i="1"/>
  <c r="H643" i="1"/>
  <c r="E643" i="1"/>
  <c r="D643" i="1"/>
  <c r="J642" i="1"/>
  <c r="K642" i="1" s="1"/>
  <c r="I642" i="1"/>
  <c r="H642" i="1"/>
  <c r="E642" i="1"/>
  <c r="D642" i="1"/>
  <c r="J641" i="1"/>
  <c r="K641" i="1" s="1"/>
  <c r="I641" i="1"/>
  <c r="H641" i="1"/>
  <c r="E641" i="1"/>
  <c r="D641" i="1"/>
  <c r="J640" i="1"/>
  <c r="K640" i="1" s="1"/>
  <c r="I640" i="1"/>
  <c r="H640" i="1"/>
  <c r="E640" i="1"/>
  <c r="D640" i="1"/>
  <c r="J639" i="1"/>
  <c r="K639" i="1" s="1"/>
  <c r="I639" i="1"/>
  <c r="H639" i="1"/>
  <c r="E639" i="1"/>
  <c r="D639" i="1"/>
  <c r="J638" i="1"/>
  <c r="K638" i="1" s="1"/>
  <c r="I638" i="1"/>
  <c r="H638" i="1"/>
  <c r="E638" i="1"/>
  <c r="D638" i="1"/>
  <c r="J637" i="1"/>
  <c r="K637" i="1" s="1"/>
  <c r="I637" i="1"/>
  <c r="H637" i="1"/>
  <c r="E637" i="1"/>
  <c r="D637" i="1"/>
  <c r="J636" i="1"/>
  <c r="K636" i="1" s="1"/>
  <c r="I636" i="1"/>
  <c r="H636" i="1"/>
  <c r="E636" i="1"/>
  <c r="D636" i="1"/>
  <c r="J635" i="1"/>
  <c r="K635" i="1" s="1"/>
  <c r="I635" i="1"/>
  <c r="H635" i="1"/>
  <c r="E635" i="1"/>
  <c r="D635" i="1"/>
  <c r="J634" i="1"/>
  <c r="K634" i="1" s="1"/>
  <c r="I634" i="1"/>
  <c r="H634" i="1"/>
  <c r="E634" i="1"/>
  <c r="D634" i="1"/>
  <c r="J633" i="1"/>
  <c r="K633" i="1" s="1"/>
  <c r="I633" i="1"/>
  <c r="H633" i="1"/>
  <c r="E633" i="1"/>
  <c r="D633" i="1"/>
  <c r="J632" i="1"/>
  <c r="K632" i="1" s="1"/>
  <c r="I632" i="1"/>
  <c r="H632" i="1"/>
  <c r="E632" i="1"/>
  <c r="D632" i="1"/>
  <c r="J631" i="1"/>
  <c r="K631" i="1" s="1"/>
  <c r="I631" i="1"/>
  <c r="H631" i="1"/>
  <c r="E631" i="1"/>
  <c r="D631" i="1"/>
  <c r="J630" i="1"/>
  <c r="K630" i="1" s="1"/>
  <c r="I630" i="1"/>
  <c r="H630" i="1"/>
  <c r="E630" i="1"/>
  <c r="D630" i="1"/>
  <c r="J629" i="1"/>
  <c r="K629" i="1" s="1"/>
  <c r="I629" i="1"/>
  <c r="H629" i="1"/>
  <c r="E629" i="1"/>
  <c r="D629" i="1"/>
  <c r="J628" i="1"/>
  <c r="K628" i="1" s="1"/>
  <c r="I628" i="1"/>
  <c r="H628" i="1"/>
  <c r="E628" i="1"/>
  <c r="D628" i="1"/>
  <c r="J627" i="1"/>
  <c r="K627" i="1" s="1"/>
  <c r="I627" i="1"/>
  <c r="H627" i="1"/>
  <c r="E627" i="1"/>
  <c r="D627" i="1"/>
  <c r="J626" i="1"/>
  <c r="K626" i="1" s="1"/>
  <c r="I626" i="1"/>
  <c r="H626" i="1"/>
  <c r="E626" i="1"/>
  <c r="D626" i="1"/>
  <c r="J625" i="1"/>
  <c r="K625" i="1" s="1"/>
  <c r="I625" i="1"/>
  <c r="H625" i="1"/>
  <c r="E625" i="1"/>
  <c r="D625" i="1"/>
  <c r="J624" i="1"/>
  <c r="K624" i="1" s="1"/>
  <c r="I624" i="1"/>
  <c r="H624" i="1"/>
  <c r="E624" i="1"/>
  <c r="D624" i="1"/>
  <c r="J623" i="1"/>
  <c r="K623" i="1" s="1"/>
  <c r="I623" i="1"/>
  <c r="H623" i="1"/>
  <c r="E623" i="1"/>
  <c r="D623" i="1"/>
  <c r="J622" i="1"/>
  <c r="K622" i="1" s="1"/>
  <c r="I622" i="1"/>
  <c r="H622" i="1"/>
  <c r="E622" i="1"/>
  <c r="D622" i="1"/>
  <c r="J621" i="1"/>
  <c r="K621" i="1" s="1"/>
  <c r="I621" i="1"/>
  <c r="H621" i="1"/>
  <c r="E621" i="1"/>
  <c r="D621" i="1"/>
  <c r="J620" i="1"/>
  <c r="K620" i="1" s="1"/>
  <c r="I620" i="1"/>
  <c r="H620" i="1"/>
  <c r="E620" i="1"/>
  <c r="D620" i="1"/>
  <c r="J619" i="1"/>
  <c r="K619" i="1" s="1"/>
  <c r="I619" i="1"/>
  <c r="H619" i="1"/>
  <c r="E619" i="1"/>
  <c r="D619" i="1"/>
  <c r="J618" i="1"/>
  <c r="K618" i="1" s="1"/>
  <c r="I618" i="1"/>
  <c r="H618" i="1"/>
  <c r="E618" i="1"/>
  <c r="D618" i="1"/>
  <c r="J617" i="1"/>
  <c r="K617" i="1" s="1"/>
  <c r="I617" i="1"/>
  <c r="H617" i="1"/>
  <c r="E617" i="1"/>
  <c r="D617" i="1"/>
  <c r="J616" i="1"/>
  <c r="K616" i="1" s="1"/>
  <c r="I616" i="1"/>
  <c r="H616" i="1"/>
  <c r="E616" i="1"/>
  <c r="D616" i="1"/>
  <c r="J615" i="1"/>
  <c r="K615" i="1" s="1"/>
  <c r="I615" i="1"/>
  <c r="H615" i="1"/>
  <c r="E615" i="1"/>
  <c r="D615" i="1"/>
  <c r="J614" i="1"/>
  <c r="K614" i="1" s="1"/>
  <c r="I614" i="1"/>
  <c r="H614" i="1"/>
  <c r="E614" i="1"/>
  <c r="D614" i="1"/>
  <c r="J613" i="1"/>
  <c r="K613" i="1" s="1"/>
  <c r="I613" i="1"/>
  <c r="H613" i="1"/>
  <c r="E613" i="1"/>
  <c r="D613" i="1"/>
  <c r="J612" i="1"/>
  <c r="K612" i="1" s="1"/>
  <c r="I612" i="1"/>
  <c r="H612" i="1"/>
  <c r="E612" i="1"/>
  <c r="D612" i="1"/>
  <c r="J611" i="1"/>
  <c r="K611" i="1" s="1"/>
  <c r="I611" i="1"/>
  <c r="H611" i="1"/>
  <c r="E611" i="1"/>
  <c r="D611" i="1"/>
  <c r="J610" i="1"/>
  <c r="K610" i="1" s="1"/>
  <c r="I610" i="1"/>
  <c r="H610" i="1"/>
  <c r="E610" i="1"/>
  <c r="D610" i="1"/>
  <c r="J609" i="1"/>
  <c r="K609" i="1" s="1"/>
  <c r="I609" i="1"/>
  <c r="H609" i="1"/>
  <c r="E609" i="1"/>
  <c r="D609" i="1"/>
  <c r="J608" i="1"/>
  <c r="K608" i="1" s="1"/>
  <c r="I608" i="1"/>
  <c r="H608" i="1"/>
  <c r="E608" i="1"/>
  <c r="D608" i="1"/>
  <c r="J607" i="1"/>
  <c r="K607" i="1" s="1"/>
  <c r="I607" i="1"/>
  <c r="H607" i="1"/>
  <c r="E607" i="1"/>
  <c r="D607" i="1"/>
  <c r="J606" i="1"/>
  <c r="K606" i="1" s="1"/>
  <c r="I606" i="1"/>
  <c r="H606" i="1"/>
  <c r="E606" i="1"/>
  <c r="D606" i="1"/>
  <c r="J605" i="1"/>
  <c r="K605" i="1" s="1"/>
  <c r="I605" i="1"/>
  <c r="H605" i="1"/>
  <c r="E605" i="1"/>
  <c r="D605" i="1"/>
  <c r="J604" i="1"/>
  <c r="K604" i="1" s="1"/>
  <c r="I604" i="1"/>
  <c r="H604" i="1"/>
  <c r="E604" i="1"/>
  <c r="D604" i="1"/>
  <c r="J603" i="1"/>
  <c r="K603" i="1" s="1"/>
  <c r="I603" i="1"/>
  <c r="H603" i="1"/>
  <c r="E603" i="1"/>
  <c r="D603" i="1"/>
  <c r="J602" i="1"/>
  <c r="K602" i="1" s="1"/>
  <c r="I602" i="1"/>
  <c r="H602" i="1"/>
  <c r="E602" i="1"/>
  <c r="D602" i="1"/>
  <c r="J601" i="1"/>
  <c r="K601" i="1" s="1"/>
  <c r="I601" i="1"/>
  <c r="H601" i="1"/>
  <c r="E601" i="1"/>
  <c r="D601" i="1"/>
  <c r="J600" i="1"/>
  <c r="K600" i="1" s="1"/>
  <c r="I600" i="1"/>
  <c r="H600" i="1"/>
  <c r="E600" i="1"/>
  <c r="D600" i="1"/>
  <c r="J599" i="1"/>
  <c r="K599" i="1" s="1"/>
  <c r="I599" i="1"/>
  <c r="H599" i="1"/>
  <c r="E599" i="1"/>
  <c r="D599" i="1"/>
  <c r="J598" i="1"/>
  <c r="K598" i="1" s="1"/>
  <c r="I598" i="1"/>
  <c r="H598" i="1"/>
  <c r="E598" i="1"/>
  <c r="D598" i="1"/>
  <c r="J597" i="1"/>
  <c r="K597" i="1" s="1"/>
  <c r="I597" i="1"/>
  <c r="H597" i="1"/>
  <c r="E597" i="1"/>
  <c r="D597" i="1"/>
  <c r="J596" i="1"/>
  <c r="K596" i="1" s="1"/>
  <c r="I596" i="1"/>
  <c r="H596" i="1"/>
  <c r="E596" i="1"/>
  <c r="D596" i="1"/>
  <c r="J595" i="1"/>
  <c r="K595" i="1" s="1"/>
  <c r="I595" i="1"/>
  <c r="H595" i="1"/>
  <c r="E595" i="1"/>
  <c r="D595" i="1"/>
  <c r="J594" i="1"/>
  <c r="K594" i="1" s="1"/>
  <c r="I594" i="1"/>
  <c r="H594" i="1"/>
  <c r="E594" i="1"/>
  <c r="D594" i="1"/>
  <c r="J593" i="1"/>
  <c r="K593" i="1" s="1"/>
  <c r="I593" i="1"/>
  <c r="H593" i="1"/>
  <c r="E593" i="1"/>
  <c r="D593" i="1"/>
  <c r="J592" i="1"/>
  <c r="K592" i="1" s="1"/>
  <c r="I592" i="1"/>
  <c r="H592" i="1"/>
  <c r="E592" i="1"/>
  <c r="D592" i="1"/>
  <c r="J591" i="1"/>
  <c r="K591" i="1" s="1"/>
  <c r="I591" i="1"/>
  <c r="H591" i="1"/>
  <c r="E591" i="1"/>
  <c r="D591" i="1"/>
  <c r="J590" i="1"/>
  <c r="K590" i="1" s="1"/>
  <c r="I590" i="1"/>
  <c r="H590" i="1"/>
  <c r="E590" i="1"/>
  <c r="D590" i="1"/>
  <c r="J589" i="1"/>
  <c r="K589" i="1" s="1"/>
  <c r="I589" i="1"/>
  <c r="H589" i="1"/>
  <c r="E589" i="1"/>
  <c r="D589" i="1"/>
  <c r="J588" i="1"/>
  <c r="K588" i="1" s="1"/>
  <c r="I588" i="1"/>
  <c r="H588" i="1"/>
  <c r="E588" i="1"/>
  <c r="D588" i="1"/>
  <c r="J587" i="1"/>
  <c r="K587" i="1" s="1"/>
  <c r="I587" i="1"/>
  <c r="H587" i="1"/>
  <c r="E587" i="1"/>
  <c r="D587" i="1"/>
  <c r="J586" i="1"/>
  <c r="K586" i="1" s="1"/>
  <c r="I586" i="1"/>
  <c r="H586" i="1"/>
  <c r="E586" i="1"/>
  <c r="D586" i="1"/>
  <c r="J585" i="1"/>
  <c r="K585" i="1" s="1"/>
  <c r="I585" i="1"/>
  <c r="H585" i="1"/>
  <c r="E585" i="1"/>
  <c r="D585" i="1"/>
  <c r="J584" i="1"/>
  <c r="K584" i="1" s="1"/>
  <c r="I584" i="1"/>
  <c r="H584" i="1"/>
  <c r="E584" i="1"/>
  <c r="D584" i="1"/>
  <c r="J583" i="1"/>
  <c r="K583" i="1" s="1"/>
  <c r="I583" i="1"/>
  <c r="H583" i="1"/>
  <c r="E583" i="1"/>
  <c r="D583" i="1"/>
  <c r="J582" i="1"/>
  <c r="K582" i="1" s="1"/>
  <c r="I582" i="1"/>
  <c r="H582" i="1"/>
  <c r="E582" i="1"/>
  <c r="D582" i="1"/>
  <c r="J581" i="1"/>
  <c r="K581" i="1" s="1"/>
  <c r="I581" i="1"/>
  <c r="H581" i="1"/>
  <c r="E581" i="1"/>
  <c r="D581" i="1"/>
  <c r="J580" i="1"/>
  <c r="K580" i="1" s="1"/>
  <c r="I580" i="1"/>
  <c r="H580" i="1"/>
  <c r="E580" i="1"/>
  <c r="D580" i="1"/>
  <c r="J579" i="1"/>
  <c r="K579" i="1" s="1"/>
  <c r="I579" i="1"/>
  <c r="H579" i="1"/>
  <c r="E579" i="1"/>
  <c r="D579" i="1"/>
  <c r="J578" i="1"/>
  <c r="K578" i="1" s="1"/>
  <c r="I578" i="1"/>
  <c r="H578" i="1"/>
  <c r="E578" i="1"/>
  <c r="D578" i="1"/>
  <c r="J577" i="1"/>
  <c r="K577" i="1" s="1"/>
  <c r="I577" i="1"/>
  <c r="H577" i="1"/>
  <c r="E577" i="1"/>
  <c r="D577" i="1"/>
  <c r="J576" i="1"/>
  <c r="K576" i="1" s="1"/>
  <c r="I576" i="1"/>
  <c r="H576" i="1"/>
  <c r="E576" i="1"/>
  <c r="D576" i="1"/>
  <c r="J575" i="1"/>
  <c r="K575" i="1" s="1"/>
  <c r="I575" i="1"/>
  <c r="H575" i="1"/>
  <c r="E575" i="1"/>
  <c r="D575" i="1"/>
  <c r="J574" i="1"/>
  <c r="K574" i="1" s="1"/>
  <c r="I574" i="1"/>
  <c r="H574" i="1"/>
  <c r="E574" i="1"/>
  <c r="D574" i="1"/>
  <c r="J573" i="1"/>
  <c r="K573" i="1" s="1"/>
  <c r="I573" i="1"/>
  <c r="H573" i="1"/>
  <c r="E573" i="1"/>
  <c r="D573" i="1"/>
  <c r="J572" i="1"/>
  <c r="K572" i="1" s="1"/>
  <c r="I572" i="1"/>
  <c r="H572" i="1"/>
  <c r="E572" i="1"/>
  <c r="D572" i="1"/>
  <c r="J571" i="1"/>
  <c r="K571" i="1" s="1"/>
  <c r="I571" i="1"/>
  <c r="H571" i="1"/>
  <c r="E571" i="1"/>
  <c r="D571" i="1"/>
  <c r="J570" i="1"/>
  <c r="K570" i="1" s="1"/>
  <c r="I570" i="1"/>
  <c r="H570" i="1"/>
  <c r="E570" i="1"/>
  <c r="D570" i="1"/>
  <c r="J569" i="1"/>
  <c r="K569" i="1" s="1"/>
  <c r="I569" i="1"/>
  <c r="H569" i="1"/>
  <c r="E569" i="1"/>
  <c r="D569" i="1"/>
  <c r="J568" i="1"/>
  <c r="K568" i="1" s="1"/>
  <c r="I568" i="1"/>
  <c r="H568" i="1"/>
  <c r="E568" i="1"/>
  <c r="D568" i="1"/>
  <c r="J567" i="1"/>
  <c r="K567" i="1" s="1"/>
  <c r="I567" i="1"/>
  <c r="H567" i="1"/>
  <c r="E567" i="1"/>
  <c r="D567" i="1"/>
  <c r="J566" i="1"/>
  <c r="K566" i="1" s="1"/>
  <c r="I566" i="1"/>
  <c r="H566" i="1"/>
  <c r="E566" i="1"/>
  <c r="D566" i="1"/>
  <c r="J565" i="1"/>
  <c r="K565" i="1" s="1"/>
  <c r="I565" i="1"/>
  <c r="H565" i="1"/>
  <c r="E565" i="1"/>
  <c r="D565" i="1"/>
  <c r="J564" i="1"/>
  <c r="K564" i="1" s="1"/>
  <c r="I564" i="1"/>
  <c r="H564" i="1"/>
  <c r="E564" i="1"/>
  <c r="D564" i="1"/>
  <c r="J563" i="1"/>
  <c r="K563" i="1" s="1"/>
  <c r="I563" i="1"/>
  <c r="H563" i="1"/>
  <c r="E563" i="1"/>
  <c r="D563" i="1"/>
  <c r="J562" i="1"/>
  <c r="K562" i="1" s="1"/>
  <c r="I562" i="1"/>
  <c r="H562" i="1"/>
  <c r="E562" i="1"/>
  <c r="D562" i="1"/>
  <c r="J561" i="1"/>
  <c r="K561" i="1" s="1"/>
  <c r="I561" i="1"/>
  <c r="H561" i="1"/>
  <c r="E561" i="1"/>
  <c r="D561" i="1"/>
  <c r="J560" i="1"/>
  <c r="K560" i="1" s="1"/>
  <c r="I560" i="1"/>
  <c r="H560" i="1"/>
  <c r="E560" i="1"/>
  <c r="D560" i="1"/>
  <c r="J559" i="1"/>
  <c r="K559" i="1" s="1"/>
  <c r="I559" i="1"/>
  <c r="H559" i="1"/>
  <c r="E559" i="1"/>
  <c r="D559" i="1"/>
  <c r="J558" i="1"/>
  <c r="K558" i="1" s="1"/>
  <c r="I558" i="1"/>
  <c r="H558" i="1"/>
  <c r="E558" i="1"/>
  <c r="D558" i="1"/>
  <c r="J557" i="1"/>
  <c r="K557" i="1" s="1"/>
  <c r="I557" i="1"/>
  <c r="H557" i="1"/>
  <c r="E557" i="1"/>
  <c r="D557" i="1"/>
  <c r="J556" i="1"/>
  <c r="K556" i="1" s="1"/>
  <c r="I556" i="1"/>
  <c r="H556" i="1"/>
  <c r="E556" i="1"/>
  <c r="D556" i="1"/>
  <c r="J555" i="1"/>
  <c r="K555" i="1" s="1"/>
  <c r="I555" i="1"/>
  <c r="H555" i="1"/>
  <c r="E555" i="1"/>
  <c r="D555" i="1"/>
  <c r="J554" i="1"/>
  <c r="K554" i="1" s="1"/>
  <c r="I554" i="1"/>
  <c r="H554" i="1"/>
  <c r="E554" i="1"/>
  <c r="D554" i="1"/>
  <c r="J553" i="1"/>
  <c r="K553" i="1" s="1"/>
  <c r="I553" i="1"/>
  <c r="H553" i="1"/>
  <c r="E553" i="1"/>
  <c r="D553" i="1"/>
  <c r="J552" i="1"/>
  <c r="K552" i="1" s="1"/>
  <c r="I552" i="1"/>
  <c r="H552" i="1"/>
  <c r="E552" i="1"/>
  <c r="D552" i="1"/>
  <c r="J551" i="1"/>
  <c r="K551" i="1" s="1"/>
  <c r="I551" i="1"/>
  <c r="H551" i="1"/>
  <c r="E551" i="1"/>
  <c r="D551" i="1"/>
  <c r="J550" i="1"/>
  <c r="K550" i="1" s="1"/>
  <c r="I550" i="1"/>
  <c r="H550" i="1"/>
  <c r="E550" i="1"/>
  <c r="D550" i="1"/>
  <c r="J549" i="1"/>
  <c r="K549" i="1" s="1"/>
  <c r="I549" i="1"/>
  <c r="H549" i="1"/>
  <c r="E549" i="1"/>
  <c r="D549" i="1"/>
  <c r="J548" i="1"/>
  <c r="K548" i="1" s="1"/>
  <c r="I548" i="1"/>
  <c r="H548" i="1"/>
  <c r="E548" i="1"/>
  <c r="D548" i="1"/>
  <c r="J547" i="1"/>
  <c r="K547" i="1" s="1"/>
  <c r="I547" i="1"/>
  <c r="H547" i="1"/>
  <c r="E547" i="1"/>
  <c r="D547" i="1"/>
  <c r="J546" i="1"/>
  <c r="K546" i="1" s="1"/>
  <c r="I546" i="1"/>
  <c r="H546" i="1"/>
  <c r="E546" i="1"/>
  <c r="D546" i="1"/>
  <c r="J545" i="1"/>
  <c r="K545" i="1" s="1"/>
  <c r="I545" i="1"/>
  <c r="H545" i="1"/>
  <c r="E545" i="1"/>
  <c r="D545" i="1"/>
  <c r="J544" i="1"/>
  <c r="K544" i="1" s="1"/>
  <c r="I544" i="1"/>
  <c r="H544" i="1"/>
  <c r="E544" i="1"/>
  <c r="D544" i="1"/>
  <c r="J543" i="1"/>
  <c r="K543" i="1" s="1"/>
  <c r="I543" i="1"/>
  <c r="H543" i="1"/>
  <c r="E543" i="1"/>
  <c r="D543" i="1"/>
  <c r="J542" i="1"/>
  <c r="K542" i="1" s="1"/>
  <c r="I542" i="1"/>
  <c r="H542" i="1"/>
  <c r="E542" i="1"/>
  <c r="D542" i="1"/>
  <c r="J541" i="1"/>
  <c r="K541" i="1" s="1"/>
  <c r="I541" i="1"/>
  <c r="H541" i="1"/>
  <c r="E541" i="1"/>
  <c r="D541" i="1"/>
  <c r="J540" i="1"/>
  <c r="K540" i="1" s="1"/>
  <c r="I540" i="1"/>
  <c r="H540" i="1"/>
  <c r="E540" i="1"/>
  <c r="D540" i="1"/>
  <c r="J539" i="1"/>
  <c r="K539" i="1" s="1"/>
  <c r="I539" i="1"/>
  <c r="H539" i="1"/>
  <c r="E539" i="1"/>
  <c r="D539" i="1"/>
  <c r="J538" i="1"/>
  <c r="K538" i="1" s="1"/>
  <c r="I538" i="1"/>
  <c r="H538" i="1"/>
  <c r="E538" i="1"/>
  <c r="D538" i="1"/>
  <c r="J537" i="1"/>
  <c r="K537" i="1" s="1"/>
  <c r="I537" i="1"/>
  <c r="H537" i="1"/>
  <c r="E537" i="1"/>
  <c r="D537" i="1"/>
  <c r="J536" i="1"/>
  <c r="K536" i="1" s="1"/>
  <c r="I536" i="1"/>
  <c r="H536" i="1"/>
  <c r="E536" i="1"/>
  <c r="D536" i="1"/>
  <c r="J535" i="1"/>
  <c r="K535" i="1" s="1"/>
  <c r="I535" i="1"/>
  <c r="H535" i="1"/>
  <c r="E535" i="1"/>
  <c r="D535" i="1"/>
  <c r="J534" i="1"/>
  <c r="K534" i="1" s="1"/>
  <c r="I534" i="1"/>
  <c r="H534" i="1"/>
  <c r="E534" i="1"/>
  <c r="D534" i="1"/>
  <c r="J533" i="1"/>
  <c r="K533" i="1" s="1"/>
  <c r="I533" i="1"/>
  <c r="H533" i="1"/>
  <c r="E533" i="1"/>
  <c r="D533" i="1"/>
  <c r="J532" i="1"/>
  <c r="K532" i="1" s="1"/>
  <c r="I532" i="1"/>
  <c r="H532" i="1"/>
  <c r="E532" i="1"/>
  <c r="D532" i="1"/>
  <c r="J531" i="1"/>
  <c r="K531" i="1" s="1"/>
  <c r="I531" i="1"/>
  <c r="H531" i="1"/>
  <c r="E531" i="1"/>
  <c r="D531" i="1"/>
  <c r="J530" i="1"/>
  <c r="K530" i="1" s="1"/>
  <c r="I530" i="1"/>
  <c r="H530" i="1"/>
  <c r="E530" i="1"/>
  <c r="D530" i="1"/>
  <c r="J529" i="1"/>
  <c r="K529" i="1" s="1"/>
  <c r="I529" i="1"/>
  <c r="H529" i="1"/>
  <c r="E529" i="1"/>
  <c r="D529" i="1"/>
  <c r="J528" i="1"/>
  <c r="K528" i="1" s="1"/>
  <c r="I528" i="1"/>
  <c r="H528" i="1"/>
  <c r="E528" i="1"/>
  <c r="D528" i="1"/>
  <c r="J527" i="1"/>
  <c r="K527" i="1" s="1"/>
  <c r="I527" i="1"/>
  <c r="H527" i="1"/>
  <c r="E527" i="1"/>
  <c r="D527" i="1"/>
  <c r="J526" i="1"/>
  <c r="K526" i="1" s="1"/>
  <c r="I526" i="1"/>
  <c r="H526" i="1"/>
  <c r="E526" i="1"/>
  <c r="D526" i="1"/>
  <c r="J525" i="1"/>
  <c r="K525" i="1" s="1"/>
  <c r="I525" i="1"/>
  <c r="H525" i="1"/>
  <c r="E525" i="1"/>
  <c r="D525" i="1"/>
  <c r="J524" i="1"/>
  <c r="K524" i="1" s="1"/>
  <c r="I524" i="1"/>
  <c r="H524" i="1"/>
  <c r="E524" i="1"/>
  <c r="D524" i="1"/>
  <c r="J523" i="1"/>
  <c r="K523" i="1" s="1"/>
  <c r="I523" i="1"/>
  <c r="H523" i="1"/>
  <c r="E523" i="1"/>
  <c r="D523" i="1"/>
  <c r="J522" i="1"/>
  <c r="K522" i="1" s="1"/>
  <c r="I522" i="1"/>
  <c r="H522" i="1"/>
  <c r="E522" i="1"/>
  <c r="D522" i="1"/>
  <c r="J521" i="1"/>
  <c r="K521" i="1" s="1"/>
  <c r="I521" i="1"/>
  <c r="H521" i="1"/>
  <c r="E521" i="1"/>
  <c r="D521" i="1"/>
  <c r="J520" i="1"/>
  <c r="K520" i="1" s="1"/>
  <c r="I520" i="1"/>
  <c r="H520" i="1"/>
  <c r="E520" i="1"/>
  <c r="D520" i="1"/>
  <c r="J519" i="1"/>
  <c r="K519" i="1" s="1"/>
  <c r="I519" i="1"/>
  <c r="H519" i="1"/>
  <c r="E519" i="1"/>
  <c r="D519" i="1"/>
  <c r="J518" i="1"/>
  <c r="K518" i="1" s="1"/>
  <c r="I518" i="1"/>
  <c r="H518" i="1"/>
  <c r="E518" i="1"/>
  <c r="D518" i="1"/>
  <c r="J517" i="1"/>
  <c r="K517" i="1" s="1"/>
  <c r="I517" i="1"/>
  <c r="H517" i="1"/>
  <c r="E517" i="1"/>
  <c r="D517" i="1"/>
  <c r="J516" i="1"/>
  <c r="K516" i="1" s="1"/>
  <c r="I516" i="1"/>
  <c r="H516" i="1"/>
  <c r="E516" i="1"/>
  <c r="D516" i="1"/>
  <c r="J515" i="1"/>
  <c r="K515" i="1" s="1"/>
  <c r="I515" i="1"/>
  <c r="H515" i="1"/>
  <c r="E515" i="1"/>
  <c r="D515" i="1"/>
  <c r="J514" i="1"/>
  <c r="K514" i="1" s="1"/>
  <c r="I514" i="1"/>
  <c r="H514" i="1"/>
  <c r="E514" i="1"/>
  <c r="D514" i="1"/>
  <c r="J513" i="1"/>
  <c r="K513" i="1" s="1"/>
  <c r="I513" i="1"/>
  <c r="H513" i="1"/>
  <c r="E513" i="1"/>
  <c r="D513" i="1"/>
  <c r="J512" i="1"/>
  <c r="K512" i="1" s="1"/>
  <c r="I512" i="1"/>
  <c r="H512" i="1"/>
  <c r="E512" i="1"/>
  <c r="D512" i="1"/>
  <c r="J511" i="1"/>
  <c r="K511" i="1" s="1"/>
  <c r="I511" i="1"/>
  <c r="H511" i="1"/>
  <c r="E511" i="1"/>
  <c r="D511" i="1"/>
  <c r="J510" i="1"/>
  <c r="K510" i="1" s="1"/>
  <c r="I510" i="1"/>
  <c r="H510" i="1"/>
  <c r="E510" i="1"/>
  <c r="D510" i="1"/>
  <c r="J509" i="1"/>
  <c r="K509" i="1" s="1"/>
  <c r="I509" i="1"/>
  <c r="H509" i="1"/>
  <c r="E509" i="1"/>
  <c r="D509" i="1"/>
  <c r="J508" i="1"/>
  <c r="K508" i="1" s="1"/>
  <c r="I508" i="1"/>
  <c r="H508" i="1"/>
  <c r="E508" i="1"/>
  <c r="D508" i="1"/>
  <c r="J507" i="1"/>
  <c r="K507" i="1" s="1"/>
  <c r="I507" i="1"/>
  <c r="H507" i="1"/>
  <c r="E507" i="1"/>
  <c r="D507" i="1"/>
  <c r="J506" i="1"/>
  <c r="K506" i="1" s="1"/>
  <c r="I506" i="1"/>
  <c r="H506" i="1"/>
  <c r="E506" i="1"/>
  <c r="D506" i="1"/>
  <c r="J505" i="1"/>
  <c r="K505" i="1" s="1"/>
  <c r="I505" i="1"/>
  <c r="H505" i="1"/>
  <c r="E505" i="1"/>
  <c r="D505" i="1"/>
  <c r="J504" i="1"/>
  <c r="K504" i="1" s="1"/>
  <c r="I504" i="1"/>
  <c r="H504" i="1"/>
  <c r="E504" i="1"/>
  <c r="D504" i="1"/>
  <c r="J503" i="1"/>
  <c r="K503" i="1" s="1"/>
  <c r="I503" i="1"/>
  <c r="H503" i="1"/>
  <c r="E503" i="1"/>
  <c r="D503" i="1"/>
  <c r="J502" i="1"/>
  <c r="K502" i="1" s="1"/>
  <c r="I502" i="1"/>
  <c r="H502" i="1"/>
  <c r="E502" i="1"/>
  <c r="D502" i="1"/>
  <c r="J501" i="1"/>
  <c r="K501" i="1" s="1"/>
  <c r="I501" i="1"/>
  <c r="H501" i="1"/>
  <c r="E501" i="1"/>
  <c r="D501" i="1"/>
  <c r="J500" i="1"/>
  <c r="K500" i="1" s="1"/>
  <c r="I500" i="1"/>
  <c r="H500" i="1"/>
  <c r="E500" i="1"/>
  <c r="D500" i="1"/>
  <c r="J499" i="1"/>
  <c r="K499" i="1" s="1"/>
  <c r="I499" i="1"/>
  <c r="H499" i="1"/>
  <c r="E499" i="1"/>
  <c r="D499" i="1"/>
  <c r="J498" i="1"/>
  <c r="K498" i="1" s="1"/>
  <c r="I498" i="1"/>
  <c r="H498" i="1"/>
  <c r="E498" i="1"/>
  <c r="D498" i="1"/>
  <c r="J497" i="1"/>
  <c r="K497" i="1" s="1"/>
  <c r="I497" i="1"/>
  <c r="H497" i="1"/>
  <c r="E497" i="1"/>
  <c r="D497" i="1"/>
  <c r="J496" i="1"/>
  <c r="K496" i="1" s="1"/>
  <c r="I496" i="1"/>
  <c r="H496" i="1"/>
  <c r="E496" i="1"/>
  <c r="D496" i="1"/>
  <c r="J495" i="1"/>
  <c r="K495" i="1" s="1"/>
  <c r="I495" i="1"/>
  <c r="H495" i="1"/>
  <c r="E495" i="1"/>
  <c r="D495" i="1"/>
  <c r="J494" i="1"/>
  <c r="K494" i="1" s="1"/>
  <c r="I494" i="1"/>
  <c r="H494" i="1"/>
  <c r="E494" i="1"/>
  <c r="D494" i="1"/>
  <c r="J493" i="1"/>
  <c r="K493" i="1" s="1"/>
  <c r="I493" i="1"/>
  <c r="H493" i="1"/>
  <c r="E493" i="1"/>
  <c r="D493" i="1"/>
  <c r="J492" i="1"/>
  <c r="K492" i="1" s="1"/>
  <c r="I492" i="1"/>
  <c r="H492" i="1"/>
  <c r="E492" i="1"/>
  <c r="D492" i="1"/>
  <c r="J491" i="1"/>
  <c r="K491" i="1" s="1"/>
  <c r="I491" i="1"/>
  <c r="H491" i="1"/>
  <c r="E491" i="1"/>
  <c r="D491" i="1"/>
  <c r="J490" i="1"/>
  <c r="K490" i="1" s="1"/>
  <c r="I490" i="1"/>
  <c r="H490" i="1"/>
  <c r="E490" i="1"/>
  <c r="D490" i="1"/>
  <c r="J489" i="1"/>
  <c r="K489" i="1" s="1"/>
  <c r="I489" i="1"/>
  <c r="H489" i="1"/>
  <c r="E489" i="1"/>
  <c r="D489" i="1"/>
  <c r="J488" i="1"/>
  <c r="K488" i="1" s="1"/>
  <c r="I488" i="1"/>
  <c r="H488" i="1"/>
  <c r="E488" i="1"/>
  <c r="D488" i="1"/>
  <c r="J487" i="1"/>
  <c r="K487" i="1" s="1"/>
  <c r="I487" i="1"/>
  <c r="H487" i="1"/>
  <c r="E487" i="1"/>
  <c r="D487" i="1"/>
  <c r="J486" i="1"/>
  <c r="K486" i="1" s="1"/>
  <c r="I486" i="1"/>
  <c r="H486" i="1"/>
  <c r="E486" i="1"/>
  <c r="D486" i="1"/>
  <c r="J485" i="1"/>
  <c r="K485" i="1" s="1"/>
  <c r="I485" i="1"/>
  <c r="H485" i="1"/>
  <c r="E485" i="1"/>
  <c r="D485" i="1"/>
  <c r="J484" i="1"/>
  <c r="K484" i="1" s="1"/>
  <c r="I484" i="1"/>
  <c r="H484" i="1"/>
  <c r="E484" i="1"/>
  <c r="D484" i="1"/>
  <c r="J483" i="1"/>
  <c r="K483" i="1" s="1"/>
  <c r="I483" i="1"/>
  <c r="H483" i="1"/>
  <c r="E483" i="1"/>
  <c r="D483" i="1"/>
  <c r="J482" i="1"/>
  <c r="K482" i="1" s="1"/>
  <c r="I482" i="1"/>
  <c r="H482" i="1"/>
  <c r="E482" i="1"/>
  <c r="D482" i="1"/>
  <c r="J481" i="1"/>
  <c r="K481" i="1" s="1"/>
  <c r="I481" i="1"/>
  <c r="H481" i="1"/>
  <c r="E481" i="1"/>
  <c r="D481" i="1"/>
  <c r="J480" i="1"/>
  <c r="K480" i="1" s="1"/>
  <c r="I480" i="1"/>
  <c r="H480" i="1"/>
  <c r="E480" i="1"/>
  <c r="D480" i="1"/>
  <c r="J479" i="1"/>
  <c r="K479" i="1" s="1"/>
  <c r="I479" i="1"/>
  <c r="H479" i="1"/>
  <c r="E479" i="1"/>
  <c r="D479" i="1"/>
  <c r="J478" i="1"/>
  <c r="K478" i="1" s="1"/>
  <c r="I478" i="1"/>
  <c r="H478" i="1"/>
  <c r="E478" i="1"/>
  <c r="D478" i="1"/>
  <c r="J477" i="1"/>
  <c r="K477" i="1" s="1"/>
  <c r="I477" i="1"/>
  <c r="H477" i="1"/>
  <c r="E477" i="1"/>
  <c r="D477" i="1"/>
  <c r="J476" i="1"/>
  <c r="K476" i="1" s="1"/>
  <c r="I476" i="1"/>
  <c r="H476" i="1"/>
  <c r="E476" i="1"/>
  <c r="D476" i="1"/>
  <c r="J475" i="1"/>
  <c r="K475" i="1" s="1"/>
  <c r="I475" i="1"/>
  <c r="H475" i="1"/>
  <c r="E475" i="1"/>
  <c r="D475" i="1"/>
  <c r="J474" i="1"/>
  <c r="K474" i="1" s="1"/>
  <c r="I474" i="1"/>
  <c r="H474" i="1"/>
  <c r="E474" i="1"/>
  <c r="D474" i="1"/>
  <c r="J473" i="1"/>
  <c r="K473" i="1" s="1"/>
  <c r="I473" i="1"/>
  <c r="H473" i="1"/>
  <c r="E473" i="1"/>
  <c r="D473" i="1"/>
  <c r="J472" i="1"/>
  <c r="K472" i="1" s="1"/>
  <c r="I472" i="1"/>
  <c r="H472" i="1"/>
  <c r="E472" i="1"/>
  <c r="D472" i="1"/>
  <c r="J471" i="1"/>
  <c r="K471" i="1" s="1"/>
  <c r="I471" i="1"/>
  <c r="H471" i="1"/>
  <c r="E471" i="1"/>
  <c r="D471" i="1"/>
  <c r="J470" i="1"/>
  <c r="K470" i="1" s="1"/>
  <c r="I470" i="1"/>
  <c r="H470" i="1"/>
  <c r="E470" i="1"/>
  <c r="D470" i="1"/>
  <c r="J469" i="1"/>
  <c r="K469" i="1" s="1"/>
  <c r="I469" i="1"/>
  <c r="H469" i="1"/>
  <c r="E469" i="1"/>
  <c r="D469" i="1"/>
  <c r="J468" i="1"/>
  <c r="K468" i="1" s="1"/>
  <c r="I468" i="1"/>
  <c r="H468" i="1"/>
  <c r="E468" i="1"/>
  <c r="D468" i="1"/>
  <c r="J467" i="1"/>
  <c r="K467" i="1" s="1"/>
  <c r="I467" i="1"/>
  <c r="H467" i="1"/>
  <c r="E467" i="1"/>
  <c r="D467" i="1"/>
  <c r="J466" i="1"/>
  <c r="K466" i="1" s="1"/>
  <c r="I466" i="1"/>
  <c r="H466" i="1"/>
  <c r="E466" i="1"/>
  <c r="D466" i="1"/>
  <c r="J465" i="1"/>
  <c r="K465" i="1" s="1"/>
  <c r="I465" i="1"/>
  <c r="H465" i="1"/>
  <c r="E465" i="1"/>
  <c r="D465" i="1"/>
  <c r="J464" i="1"/>
  <c r="K464" i="1" s="1"/>
  <c r="I464" i="1"/>
  <c r="H464" i="1"/>
  <c r="E464" i="1"/>
  <c r="D464" i="1"/>
  <c r="J463" i="1"/>
  <c r="K463" i="1" s="1"/>
  <c r="I463" i="1"/>
  <c r="H463" i="1"/>
  <c r="E463" i="1"/>
  <c r="D463" i="1"/>
  <c r="J462" i="1"/>
  <c r="K462" i="1" s="1"/>
  <c r="I462" i="1"/>
  <c r="H462" i="1"/>
  <c r="E462" i="1"/>
  <c r="D462" i="1"/>
  <c r="J461" i="1"/>
  <c r="K461" i="1" s="1"/>
  <c r="I461" i="1"/>
  <c r="H461" i="1"/>
  <c r="E461" i="1"/>
  <c r="D461" i="1"/>
  <c r="J460" i="1"/>
  <c r="K460" i="1" s="1"/>
  <c r="I460" i="1"/>
  <c r="H460" i="1"/>
  <c r="E460" i="1"/>
  <c r="D460" i="1"/>
  <c r="J459" i="1"/>
  <c r="K459" i="1" s="1"/>
  <c r="I459" i="1"/>
  <c r="H459" i="1"/>
  <c r="E459" i="1"/>
  <c r="D459" i="1"/>
  <c r="J458" i="1"/>
  <c r="K458" i="1" s="1"/>
  <c r="I458" i="1"/>
  <c r="H458" i="1"/>
  <c r="E458" i="1"/>
  <c r="D458" i="1"/>
  <c r="J457" i="1"/>
  <c r="K457" i="1" s="1"/>
  <c r="I457" i="1"/>
  <c r="H457" i="1"/>
  <c r="E457" i="1"/>
  <c r="D457" i="1"/>
  <c r="J456" i="1"/>
  <c r="K456" i="1" s="1"/>
  <c r="I456" i="1"/>
  <c r="H456" i="1"/>
  <c r="E456" i="1"/>
  <c r="D456" i="1"/>
  <c r="J455" i="1"/>
  <c r="K455" i="1" s="1"/>
  <c r="I455" i="1"/>
  <c r="H455" i="1"/>
  <c r="E455" i="1"/>
  <c r="D455" i="1"/>
  <c r="J454" i="1"/>
  <c r="K454" i="1" s="1"/>
  <c r="I454" i="1"/>
  <c r="H454" i="1"/>
  <c r="E454" i="1"/>
  <c r="D454" i="1"/>
  <c r="J453" i="1"/>
  <c r="K453" i="1" s="1"/>
  <c r="I453" i="1"/>
  <c r="H453" i="1"/>
  <c r="E453" i="1"/>
  <c r="D453" i="1"/>
  <c r="J452" i="1"/>
  <c r="K452" i="1" s="1"/>
  <c r="I452" i="1"/>
  <c r="H452" i="1"/>
  <c r="E452" i="1"/>
  <c r="D452" i="1"/>
  <c r="J451" i="1"/>
  <c r="K451" i="1" s="1"/>
  <c r="I451" i="1"/>
  <c r="H451" i="1"/>
  <c r="E451" i="1"/>
  <c r="D451" i="1"/>
  <c r="J450" i="1"/>
  <c r="K450" i="1" s="1"/>
  <c r="I450" i="1"/>
  <c r="H450" i="1"/>
  <c r="E450" i="1"/>
  <c r="D450" i="1"/>
  <c r="J449" i="1"/>
  <c r="K449" i="1" s="1"/>
  <c r="I449" i="1"/>
  <c r="H449" i="1"/>
  <c r="E449" i="1"/>
  <c r="D449" i="1"/>
  <c r="J448" i="1"/>
  <c r="K448" i="1" s="1"/>
  <c r="I448" i="1"/>
  <c r="H448" i="1"/>
  <c r="E448" i="1"/>
  <c r="D448" i="1"/>
  <c r="J447" i="1"/>
  <c r="K447" i="1" s="1"/>
  <c r="I447" i="1"/>
  <c r="H447" i="1"/>
  <c r="E447" i="1"/>
  <c r="D447" i="1"/>
  <c r="J446" i="1"/>
  <c r="K446" i="1" s="1"/>
  <c r="I446" i="1"/>
  <c r="H446" i="1"/>
  <c r="E446" i="1"/>
  <c r="D446" i="1"/>
  <c r="J445" i="1"/>
  <c r="K445" i="1" s="1"/>
  <c r="I445" i="1"/>
  <c r="H445" i="1"/>
  <c r="E445" i="1"/>
  <c r="D445" i="1"/>
  <c r="J444" i="1"/>
  <c r="K444" i="1" s="1"/>
  <c r="I444" i="1"/>
  <c r="H444" i="1"/>
  <c r="E444" i="1"/>
  <c r="D444" i="1"/>
  <c r="J443" i="1"/>
  <c r="K443" i="1" s="1"/>
  <c r="I443" i="1"/>
  <c r="H443" i="1"/>
  <c r="E443" i="1"/>
  <c r="D443" i="1"/>
  <c r="J442" i="1"/>
  <c r="K442" i="1" s="1"/>
  <c r="I442" i="1"/>
  <c r="H442" i="1"/>
  <c r="E442" i="1"/>
  <c r="D442" i="1"/>
  <c r="J441" i="1"/>
  <c r="K441" i="1" s="1"/>
  <c r="I441" i="1"/>
  <c r="H441" i="1"/>
  <c r="E441" i="1"/>
  <c r="D441" i="1"/>
  <c r="J440" i="1"/>
  <c r="K440" i="1" s="1"/>
  <c r="I440" i="1"/>
  <c r="H440" i="1"/>
  <c r="E440" i="1"/>
  <c r="D440" i="1"/>
  <c r="J439" i="1"/>
  <c r="K439" i="1" s="1"/>
  <c r="I439" i="1"/>
  <c r="H439" i="1"/>
  <c r="E439" i="1"/>
  <c r="D439" i="1"/>
  <c r="J438" i="1"/>
  <c r="K438" i="1" s="1"/>
  <c r="I438" i="1"/>
  <c r="H438" i="1"/>
  <c r="E438" i="1"/>
  <c r="D438" i="1"/>
  <c r="J437" i="1"/>
  <c r="K437" i="1" s="1"/>
  <c r="I437" i="1"/>
  <c r="H437" i="1"/>
  <c r="E437" i="1"/>
  <c r="D437" i="1"/>
  <c r="J436" i="1"/>
  <c r="K436" i="1" s="1"/>
  <c r="I436" i="1"/>
  <c r="H436" i="1"/>
  <c r="E436" i="1"/>
  <c r="D436" i="1"/>
  <c r="J435" i="1"/>
  <c r="K435" i="1" s="1"/>
  <c r="I435" i="1"/>
  <c r="H435" i="1"/>
  <c r="E435" i="1"/>
  <c r="D435" i="1"/>
  <c r="J434" i="1"/>
  <c r="K434" i="1" s="1"/>
  <c r="I434" i="1"/>
  <c r="H434" i="1"/>
  <c r="E434" i="1"/>
  <c r="D434" i="1"/>
  <c r="J433" i="1"/>
  <c r="K433" i="1" s="1"/>
  <c r="I433" i="1"/>
  <c r="H433" i="1"/>
  <c r="E433" i="1"/>
  <c r="D433" i="1"/>
  <c r="J432" i="1"/>
  <c r="K432" i="1" s="1"/>
  <c r="I432" i="1"/>
  <c r="H432" i="1"/>
  <c r="E432" i="1"/>
  <c r="D432" i="1"/>
  <c r="J431" i="1"/>
  <c r="K431" i="1" s="1"/>
  <c r="I431" i="1"/>
  <c r="H431" i="1"/>
  <c r="E431" i="1"/>
  <c r="D431" i="1"/>
  <c r="J430" i="1"/>
  <c r="K430" i="1" s="1"/>
  <c r="I430" i="1"/>
  <c r="H430" i="1"/>
  <c r="E430" i="1"/>
  <c r="D430" i="1"/>
  <c r="J429" i="1"/>
  <c r="K429" i="1" s="1"/>
  <c r="I429" i="1"/>
  <c r="H429" i="1"/>
  <c r="E429" i="1"/>
  <c r="D429" i="1"/>
  <c r="J428" i="1"/>
  <c r="K428" i="1" s="1"/>
  <c r="I428" i="1"/>
  <c r="H428" i="1"/>
  <c r="E428" i="1"/>
  <c r="D428" i="1"/>
  <c r="J427" i="1"/>
  <c r="K427" i="1" s="1"/>
  <c r="I427" i="1"/>
  <c r="H427" i="1"/>
  <c r="E427" i="1"/>
  <c r="D427" i="1"/>
  <c r="J426" i="1"/>
  <c r="K426" i="1" s="1"/>
  <c r="I426" i="1"/>
  <c r="H426" i="1"/>
  <c r="E426" i="1"/>
  <c r="D426" i="1"/>
  <c r="J425" i="1"/>
  <c r="K425" i="1" s="1"/>
  <c r="I425" i="1"/>
  <c r="H425" i="1"/>
  <c r="E425" i="1"/>
  <c r="D425" i="1"/>
  <c r="J424" i="1"/>
  <c r="K424" i="1" s="1"/>
  <c r="I424" i="1"/>
  <c r="H424" i="1"/>
  <c r="E424" i="1"/>
  <c r="D424" i="1"/>
  <c r="J423" i="1"/>
  <c r="K423" i="1" s="1"/>
  <c r="I423" i="1"/>
  <c r="H423" i="1"/>
  <c r="E423" i="1"/>
  <c r="D423" i="1"/>
  <c r="J422" i="1"/>
  <c r="K422" i="1" s="1"/>
  <c r="I422" i="1"/>
  <c r="H422" i="1"/>
  <c r="E422" i="1"/>
  <c r="D422" i="1"/>
  <c r="J421" i="1"/>
  <c r="K421" i="1" s="1"/>
  <c r="I421" i="1"/>
  <c r="H421" i="1"/>
  <c r="E421" i="1"/>
  <c r="D421" i="1"/>
  <c r="J420" i="1"/>
  <c r="K420" i="1" s="1"/>
  <c r="I420" i="1"/>
  <c r="H420" i="1"/>
  <c r="E420" i="1"/>
  <c r="D420" i="1"/>
  <c r="J419" i="1"/>
  <c r="K419" i="1" s="1"/>
  <c r="I419" i="1"/>
  <c r="H419" i="1"/>
  <c r="E419" i="1"/>
  <c r="D419" i="1"/>
  <c r="J418" i="1"/>
  <c r="K418" i="1" s="1"/>
  <c r="I418" i="1"/>
  <c r="H418" i="1"/>
  <c r="E418" i="1"/>
  <c r="D418" i="1"/>
  <c r="J417" i="1"/>
  <c r="K417" i="1" s="1"/>
  <c r="I417" i="1"/>
  <c r="H417" i="1"/>
  <c r="E417" i="1"/>
  <c r="D417" i="1"/>
  <c r="J416" i="1"/>
  <c r="K416" i="1" s="1"/>
  <c r="I416" i="1"/>
  <c r="H416" i="1"/>
  <c r="E416" i="1"/>
  <c r="D416" i="1"/>
  <c r="J415" i="1"/>
  <c r="K415" i="1" s="1"/>
  <c r="I415" i="1"/>
  <c r="H415" i="1"/>
  <c r="E415" i="1"/>
  <c r="D415" i="1"/>
  <c r="J414" i="1"/>
  <c r="K414" i="1" s="1"/>
  <c r="I414" i="1"/>
  <c r="H414" i="1"/>
  <c r="E414" i="1"/>
  <c r="D414" i="1"/>
  <c r="J413" i="1"/>
  <c r="K413" i="1" s="1"/>
  <c r="I413" i="1"/>
  <c r="H413" i="1"/>
  <c r="E413" i="1"/>
  <c r="D413" i="1"/>
  <c r="J412" i="1"/>
  <c r="K412" i="1" s="1"/>
  <c r="I412" i="1"/>
  <c r="H412" i="1"/>
  <c r="E412" i="1"/>
  <c r="D412" i="1"/>
  <c r="J411" i="1"/>
  <c r="K411" i="1" s="1"/>
  <c r="I411" i="1"/>
  <c r="H411" i="1"/>
  <c r="E411" i="1"/>
  <c r="D411" i="1"/>
  <c r="J410" i="1"/>
  <c r="K410" i="1" s="1"/>
  <c r="I410" i="1"/>
  <c r="H410" i="1"/>
  <c r="E410" i="1"/>
  <c r="D410" i="1"/>
  <c r="J409" i="1"/>
  <c r="K409" i="1" s="1"/>
  <c r="I409" i="1"/>
  <c r="H409" i="1"/>
  <c r="E409" i="1"/>
  <c r="D409" i="1"/>
  <c r="J408" i="1"/>
  <c r="K408" i="1" s="1"/>
  <c r="I408" i="1"/>
  <c r="H408" i="1"/>
  <c r="E408" i="1"/>
  <c r="D408" i="1"/>
  <c r="J407" i="1"/>
  <c r="K407" i="1" s="1"/>
  <c r="I407" i="1"/>
  <c r="H407" i="1"/>
  <c r="E407" i="1"/>
  <c r="D407" i="1"/>
  <c r="J406" i="1"/>
  <c r="K406" i="1" s="1"/>
  <c r="I406" i="1"/>
  <c r="H406" i="1"/>
  <c r="E406" i="1"/>
  <c r="D406" i="1"/>
  <c r="J405" i="1"/>
  <c r="K405" i="1" s="1"/>
  <c r="I405" i="1"/>
  <c r="H405" i="1"/>
  <c r="E405" i="1"/>
  <c r="D405" i="1"/>
  <c r="J404" i="1"/>
  <c r="K404" i="1" s="1"/>
  <c r="I404" i="1"/>
  <c r="H404" i="1"/>
  <c r="E404" i="1"/>
  <c r="D404" i="1"/>
  <c r="J403" i="1"/>
  <c r="K403" i="1" s="1"/>
  <c r="I403" i="1"/>
  <c r="H403" i="1"/>
  <c r="E403" i="1"/>
  <c r="D403" i="1"/>
  <c r="J402" i="1"/>
  <c r="K402" i="1" s="1"/>
  <c r="I402" i="1"/>
  <c r="H402" i="1"/>
  <c r="E402" i="1"/>
  <c r="D402" i="1"/>
  <c r="J401" i="1"/>
  <c r="K401" i="1" s="1"/>
  <c r="I401" i="1"/>
  <c r="H401" i="1"/>
  <c r="E401" i="1"/>
  <c r="D401" i="1"/>
  <c r="J400" i="1"/>
  <c r="K400" i="1" s="1"/>
  <c r="I400" i="1"/>
  <c r="H400" i="1"/>
  <c r="E400" i="1"/>
  <c r="D400" i="1"/>
  <c r="J399" i="1"/>
  <c r="K399" i="1" s="1"/>
  <c r="I399" i="1"/>
  <c r="H399" i="1"/>
  <c r="E399" i="1"/>
  <c r="D399" i="1"/>
  <c r="J398" i="1"/>
  <c r="K398" i="1" s="1"/>
  <c r="I398" i="1"/>
  <c r="H398" i="1"/>
  <c r="E398" i="1"/>
  <c r="D398" i="1"/>
  <c r="J397" i="1"/>
  <c r="K397" i="1" s="1"/>
  <c r="I397" i="1"/>
  <c r="H397" i="1"/>
  <c r="E397" i="1"/>
  <c r="D397" i="1"/>
  <c r="J396" i="1"/>
  <c r="K396" i="1" s="1"/>
  <c r="I396" i="1"/>
  <c r="H396" i="1"/>
  <c r="E396" i="1"/>
  <c r="D396" i="1"/>
  <c r="J395" i="1"/>
  <c r="K395" i="1" s="1"/>
  <c r="I395" i="1"/>
  <c r="H395" i="1"/>
  <c r="E395" i="1"/>
  <c r="D395" i="1"/>
  <c r="J394" i="1"/>
  <c r="K394" i="1" s="1"/>
  <c r="I394" i="1"/>
  <c r="H394" i="1"/>
  <c r="E394" i="1"/>
  <c r="D394" i="1"/>
  <c r="J393" i="1"/>
  <c r="K393" i="1" s="1"/>
  <c r="I393" i="1"/>
  <c r="H393" i="1"/>
  <c r="E393" i="1"/>
  <c r="D393" i="1"/>
  <c r="J392" i="1"/>
  <c r="K392" i="1" s="1"/>
  <c r="I392" i="1"/>
  <c r="H392" i="1"/>
  <c r="E392" i="1"/>
  <c r="D392" i="1"/>
  <c r="J391" i="1"/>
  <c r="K391" i="1" s="1"/>
  <c r="I391" i="1"/>
  <c r="H391" i="1"/>
  <c r="E391" i="1"/>
  <c r="D391" i="1"/>
  <c r="J390" i="1"/>
  <c r="K390" i="1" s="1"/>
  <c r="I390" i="1"/>
  <c r="H390" i="1"/>
  <c r="E390" i="1"/>
  <c r="D390" i="1"/>
  <c r="J389" i="1"/>
  <c r="K389" i="1" s="1"/>
  <c r="I389" i="1"/>
  <c r="H389" i="1"/>
  <c r="E389" i="1"/>
  <c r="D389" i="1"/>
  <c r="J388" i="1"/>
  <c r="K388" i="1" s="1"/>
  <c r="I388" i="1"/>
  <c r="H388" i="1"/>
  <c r="E388" i="1"/>
  <c r="D388" i="1"/>
  <c r="J387" i="1"/>
  <c r="K387" i="1" s="1"/>
  <c r="I387" i="1"/>
  <c r="H387" i="1"/>
  <c r="E387" i="1"/>
  <c r="D387" i="1"/>
  <c r="J386" i="1"/>
  <c r="K386" i="1" s="1"/>
  <c r="I386" i="1"/>
  <c r="H386" i="1"/>
  <c r="E386" i="1"/>
  <c r="D386" i="1"/>
  <c r="J385" i="1"/>
  <c r="K385" i="1" s="1"/>
  <c r="I385" i="1"/>
  <c r="H385" i="1"/>
  <c r="E385" i="1"/>
  <c r="D385" i="1"/>
  <c r="J384" i="1"/>
  <c r="K384" i="1" s="1"/>
  <c r="I384" i="1"/>
  <c r="H384" i="1"/>
  <c r="E384" i="1"/>
  <c r="D384" i="1"/>
  <c r="J383" i="1"/>
  <c r="K383" i="1" s="1"/>
  <c r="I383" i="1"/>
  <c r="H383" i="1"/>
  <c r="E383" i="1"/>
  <c r="D383" i="1"/>
  <c r="J382" i="1"/>
  <c r="K382" i="1" s="1"/>
  <c r="I382" i="1"/>
  <c r="H382" i="1"/>
  <c r="E382" i="1"/>
  <c r="D382" i="1"/>
  <c r="J381" i="1"/>
  <c r="K381" i="1" s="1"/>
  <c r="I381" i="1"/>
  <c r="H381" i="1"/>
  <c r="E381" i="1"/>
  <c r="D381" i="1"/>
  <c r="J380" i="1"/>
  <c r="K380" i="1" s="1"/>
  <c r="I380" i="1"/>
  <c r="H380" i="1"/>
  <c r="E380" i="1"/>
  <c r="D380" i="1"/>
  <c r="J379" i="1"/>
  <c r="K379" i="1" s="1"/>
  <c r="I379" i="1"/>
  <c r="H379" i="1"/>
  <c r="E379" i="1"/>
  <c r="D379" i="1"/>
  <c r="J378" i="1"/>
  <c r="K378" i="1" s="1"/>
  <c r="I378" i="1"/>
  <c r="H378" i="1"/>
  <c r="E378" i="1"/>
  <c r="D378" i="1"/>
  <c r="J377" i="1"/>
  <c r="K377" i="1" s="1"/>
  <c r="I377" i="1"/>
  <c r="H377" i="1"/>
  <c r="E377" i="1"/>
  <c r="D377" i="1"/>
  <c r="J376" i="1"/>
  <c r="K376" i="1" s="1"/>
  <c r="I376" i="1"/>
  <c r="H376" i="1"/>
  <c r="E376" i="1"/>
  <c r="D376" i="1"/>
  <c r="J375" i="1"/>
  <c r="K375" i="1" s="1"/>
  <c r="I375" i="1"/>
  <c r="H375" i="1"/>
  <c r="E375" i="1"/>
  <c r="D375" i="1"/>
  <c r="J374" i="1"/>
  <c r="K374" i="1" s="1"/>
  <c r="I374" i="1"/>
  <c r="H374" i="1"/>
  <c r="E374" i="1"/>
  <c r="D374" i="1"/>
  <c r="J373" i="1"/>
  <c r="K373" i="1" s="1"/>
  <c r="I373" i="1"/>
  <c r="H373" i="1"/>
  <c r="E373" i="1"/>
  <c r="D373" i="1"/>
  <c r="J372" i="1"/>
  <c r="K372" i="1" s="1"/>
  <c r="I372" i="1"/>
  <c r="H372" i="1"/>
  <c r="E372" i="1"/>
  <c r="D372" i="1"/>
  <c r="J371" i="1"/>
  <c r="K371" i="1" s="1"/>
  <c r="I371" i="1"/>
  <c r="H371" i="1"/>
  <c r="E371" i="1"/>
  <c r="D371" i="1"/>
  <c r="J370" i="1"/>
  <c r="K370" i="1" s="1"/>
  <c r="I370" i="1"/>
  <c r="H370" i="1"/>
  <c r="E370" i="1"/>
  <c r="D370" i="1"/>
  <c r="J369" i="1"/>
  <c r="K369" i="1" s="1"/>
  <c r="I369" i="1"/>
  <c r="H369" i="1"/>
  <c r="E369" i="1"/>
  <c r="D369" i="1"/>
  <c r="J368" i="1"/>
  <c r="K368" i="1" s="1"/>
  <c r="I368" i="1"/>
  <c r="H368" i="1"/>
  <c r="E368" i="1"/>
  <c r="D368" i="1"/>
  <c r="J367" i="1"/>
  <c r="K367" i="1" s="1"/>
  <c r="I367" i="1"/>
  <c r="H367" i="1"/>
  <c r="E367" i="1"/>
  <c r="D367" i="1"/>
  <c r="J366" i="1"/>
  <c r="K366" i="1" s="1"/>
  <c r="I366" i="1"/>
  <c r="H366" i="1"/>
  <c r="E366" i="1"/>
  <c r="D366" i="1"/>
  <c r="J365" i="1"/>
  <c r="K365" i="1" s="1"/>
  <c r="I365" i="1"/>
  <c r="H365" i="1"/>
  <c r="E365" i="1"/>
  <c r="D365" i="1"/>
  <c r="J364" i="1"/>
  <c r="K364" i="1" s="1"/>
  <c r="I364" i="1"/>
  <c r="H364" i="1"/>
  <c r="E364" i="1"/>
  <c r="D364" i="1"/>
  <c r="J363" i="1"/>
  <c r="K363" i="1" s="1"/>
  <c r="I363" i="1"/>
  <c r="H363" i="1"/>
  <c r="E363" i="1"/>
  <c r="D363" i="1"/>
  <c r="J362" i="1"/>
  <c r="K362" i="1" s="1"/>
  <c r="I362" i="1"/>
  <c r="H362" i="1"/>
  <c r="E362" i="1"/>
  <c r="D362" i="1"/>
  <c r="J361" i="1"/>
  <c r="K361" i="1" s="1"/>
  <c r="I361" i="1"/>
  <c r="H361" i="1"/>
  <c r="E361" i="1"/>
  <c r="D361" i="1"/>
  <c r="J360" i="1"/>
  <c r="K360" i="1" s="1"/>
  <c r="I360" i="1"/>
  <c r="H360" i="1"/>
  <c r="E360" i="1"/>
  <c r="D360" i="1"/>
  <c r="J359" i="1"/>
  <c r="K359" i="1" s="1"/>
  <c r="I359" i="1"/>
  <c r="H359" i="1"/>
  <c r="E359" i="1"/>
  <c r="D359" i="1"/>
  <c r="J358" i="1"/>
  <c r="K358" i="1" s="1"/>
  <c r="I358" i="1"/>
  <c r="H358" i="1"/>
  <c r="E358" i="1"/>
  <c r="D358" i="1"/>
  <c r="J357" i="1"/>
  <c r="K357" i="1" s="1"/>
  <c r="I357" i="1"/>
  <c r="H357" i="1"/>
  <c r="E357" i="1"/>
  <c r="D357" i="1"/>
  <c r="J356" i="1"/>
  <c r="K356" i="1" s="1"/>
  <c r="I356" i="1"/>
  <c r="H356" i="1"/>
  <c r="E356" i="1"/>
  <c r="D356" i="1"/>
  <c r="J355" i="1"/>
  <c r="K355" i="1" s="1"/>
  <c r="I355" i="1"/>
  <c r="H355" i="1"/>
  <c r="E355" i="1"/>
  <c r="D355" i="1"/>
  <c r="J354" i="1"/>
  <c r="K354" i="1" s="1"/>
  <c r="I354" i="1"/>
  <c r="H354" i="1"/>
  <c r="E354" i="1"/>
  <c r="D354" i="1"/>
  <c r="J353" i="1"/>
  <c r="K353" i="1" s="1"/>
  <c r="I353" i="1"/>
  <c r="H353" i="1"/>
  <c r="E353" i="1"/>
  <c r="D353" i="1"/>
  <c r="J352" i="1"/>
  <c r="K352" i="1" s="1"/>
  <c r="I352" i="1"/>
  <c r="H352" i="1"/>
  <c r="E352" i="1"/>
  <c r="D352" i="1"/>
  <c r="J351" i="1"/>
  <c r="K351" i="1" s="1"/>
  <c r="I351" i="1"/>
  <c r="H351" i="1"/>
  <c r="E351" i="1"/>
  <c r="D351" i="1"/>
  <c r="J350" i="1"/>
  <c r="K350" i="1" s="1"/>
  <c r="I350" i="1"/>
  <c r="H350" i="1"/>
  <c r="E350" i="1"/>
  <c r="D350" i="1"/>
  <c r="J349" i="1"/>
  <c r="K349" i="1" s="1"/>
  <c r="I349" i="1"/>
  <c r="H349" i="1"/>
  <c r="E349" i="1"/>
  <c r="D349" i="1"/>
  <c r="J348" i="1"/>
  <c r="K348" i="1" s="1"/>
  <c r="I348" i="1"/>
  <c r="H348" i="1"/>
  <c r="E348" i="1"/>
  <c r="D348" i="1"/>
  <c r="J347" i="1"/>
  <c r="K347" i="1" s="1"/>
  <c r="I347" i="1"/>
  <c r="H347" i="1"/>
  <c r="E347" i="1"/>
  <c r="D347" i="1"/>
  <c r="J346" i="1"/>
  <c r="K346" i="1" s="1"/>
  <c r="I346" i="1"/>
  <c r="H346" i="1"/>
  <c r="E346" i="1"/>
  <c r="D346" i="1"/>
  <c r="J345" i="1"/>
  <c r="K345" i="1" s="1"/>
  <c r="I345" i="1"/>
  <c r="H345" i="1"/>
  <c r="E345" i="1"/>
  <c r="D345" i="1"/>
  <c r="J344" i="1"/>
  <c r="K344" i="1" s="1"/>
  <c r="I344" i="1"/>
  <c r="H344" i="1"/>
  <c r="E344" i="1"/>
  <c r="D344" i="1"/>
  <c r="J343" i="1"/>
  <c r="K343" i="1" s="1"/>
  <c r="I343" i="1"/>
  <c r="H343" i="1"/>
  <c r="E343" i="1"/>
  <c r="D343" i="1"/>
  <c r="J342" i="1"/>
  <c r="K342" i="1" s="1"/>
  <c r="I342" i="1"/>
  <c r="H342" i="1"/>
  <c r="E342" i="1"/>
  <c r="D342" i="1"/>
  <c r="J341" i="1"/>
  <c r="K341" i="1" s="1"/>
  <c r="I341" i="1"/>
  <c r="H341" i="1"/>
  <c r="E341" i="1"/>
  <c r="D341" i="1"/>
  <c r="J340" i="1"/>
  <c r="K340" i="1" s="1"/>
  <c r="I340" i="1"/>
  <c r="H340" i="1"/>
  <c r="E340" i="1"/>
  <c r="D340" i="1"/>
  <c r="J339" i="1"/>
  <c r="K339" i="1" s="1"/>
  <c r="I339" i="1"/>
  <c r="H339" i="1"/>
  <c r="E339" i="1"/>
  <c r="D339" i="1"/>
  <c r="J338" i="1"/>
  <c r="K338" i="1" s="1"/>
  <c r="I338" i="1"/>
  <c r="H338" i="1"/>
  <c r="E338" i="1"/>
  <c r="D338" i="1"/>
  <c r="J337" i="1"/>
  <c r="K337" i="1" s="1"/>
  <c r="I337" i="1"/>
  <c r="H337" i="1"/>
  <c r="E337" i="1"/>
  <c r="D337" i="1"/>
  <c r="J336" i="1"/>
  <c r="K336" i="1" s="1"/>
  <c r="I336" i="1"/>
  <c r="H336" i="1"/>
  <c r="E336" i="1"/>
  <c r="D336" i="1"/>
  <c r="J335" i="1"/>
  <c r="K335" i="1" s="1"/>
  <c r="I335" i="1"/>
  <c r="H335" i="1"/>
  <c r="E335" i="1"/>
  <c r="D335" i="1"/>
  <c r="J334" i="1"/>
  <c r="K334" i="1" s="1"/>
  <c r="I334" i="1"/>
  <c r="H334" i="1"/>
  <c r="E334" i="1"/>
  <c r="D334" i="1"/>
  <c r="J333" i="1"/>
  <c r="K333" i="1" s="1"/>
  <c r="I333" i="1"/>
  <c r="H333" i="1"/>
  <c r="E333" i="1"/>
  <c r="D333" i="1"/>
  <c r="J332" i="1"/>
  <c r="K332" i="1" s="1"/>
  <c r="I332" i="1"/>
  <c r="H332" i="1"/>
  <c r="E332" i="1"/>
  <c r="D332" i="1"/>
  <c r="J331" i="1"/>
  <c r="K331" i="1" s="1"/>
  <c r="I331" i="1"/>
  <c r="H331" i="1"/>
  <c r="E331" i="1"/>
  <c r="D331" i="1"/>
  <c r="J330" i="1"/>
  <c r="K330" i="1" s="1"/>
  <c r="I330" i="1"/>
  <c r="H330" i="1"/>
  <c r="E330" i="1"/>
  <c r="D330" i="1"/>
  <c r="J329" i="1"/>
  <c r="K329" i="1" s="1"/>
  <c r="I329" i="1"/>
  <c r="H329" i="1"/>
  <c r="E329" i="1"/>
  <c r="D329" i="1"/>
  <c r="J328" i="1"/>
  <c r="K328" i="1" s="1"/>
  <c r="I328" i="1"/>
  <c r="H328" i="1"/>
  <c r="E328" i="1"/>
  <c r="D328" i="1"/>
  <c r="J327" i="1"/>
  <c r="K327" i="1" s="1"/>
  <c r="I327" i="1"/>
  <c r="H327" i="1"/>
  <c r="E327" i="1"/>
  <c r="D327" i="1"/>
  <c r="J326" i="1"/>
  <c r="K326" i="1" s="1"/>
  <c r="I326" i="1"/>
  <c r="H326" i="1"/>
  <c r="E326" i="1"/>
  <c r="D326" i="1"/>
  <c r="J325" i="1"/>
  <c r="K325" i="1" s="1"/>
  <c r="I325" i="1"/>
  <c r="H325" i="1"/>
  <c r="E325" i="1"/>
  <c r="D325" i="1"/>
  <c r="J324" i="1"/>
  <c r="K324" i="1" s="1"/>
  <c r="I324" i="1"/>
  <c r="H324" i="1"/>
  <c r="E324" i="1"/>
  <c r="D324" i="1"/>
  <c r="J323" i="1"/>
  <c r="K323" i="1" s="1"/>
  <c r="I323" i="1"/>
  <c r="H323" i="1"/>
  <c r="E323" i="1"/>
  <c r="D323" i="1"/>
  <c r="J322" i="1"/>
  <c r="K322" i="1" s="1"/>
  <c r="I322" i="1"/>
  <c r="H322" i="1"/>
  <c r="E322" i="1"/>
  <c r="D322" i="1"/>
  <c r="J321" i="1"/>
  <c r="K321" i="1" s="1"/>
  <c r="I321" i="1"/>
  <c r="H321" i="1"/>
  <c r="E321" i="1"/>
  <c r="D321" i="1"/>
  <c r="J320" i="1"/>
  <c r="K320" i="1" s="1"/>
  <c r="I320" i="1"/>
  <c r="H320" i="1"/>
  <c r="E320" i="1"/>
  <c r="D320" i="1"/>
  <c r="J319" i="1"/>
  <c r="K319" i="1" s="1"/>
  <c r="I319" i="1"/>
  <c r="H319" i="1"/>
  <c r="E319" i="1"/>
  <c r="D319" i="1"/>
  <c r="J318" i="1"/>
  <c r="K318" i="1" s="1"/>
  <c r="I318" i="1"/>
  <c r="H318" i="1"/>
  <c r="E318" i="1"/>
  <c r="D318" i="1"/>
  <c r="J317" i="1"/>
  <c r="K317" i="1" s="1"/>
  <c r="I317" i="1"/>
  <c r="H317" i="1"/>
  <c r="E317" i="1"/>
  <c r="D317" i="1"/>
  <c r="J316" i="1"/>
  <c r="K316" i="1" s="1"/>
  <c r="I316" i="1"/>
  <c r="H316" i="1"/>
  <c r="E316" i="1"/>
  <c r="D316" i="1"/>
  <c r="J315" i="1"/>
  <c r="K315" i="1" s="1"/>
  <c r="I315" i="1"/>
  <c r="H315" i="1"/>
  <c r="E315" i="1"/>
  <c r="D315" i="1"/>
  <c r="J314" i="1"/>
  <c r="K314" i="1" s="1"/>
  <c r="I314" i="1"/>
  <c r="H314" i="1"/>
  <c r="E314" i="1"/>
  <c r="D314" i="1"/>
  <c r="J313" i="1"/>
  <c r="K313" i="1" s="1"/>
  <c r="I313" i="1"/>
  <c r="H313" i="1"/>
  <c r="E313" i="1"/>
  <c r="D313" i="1"/>
  <c r="J312" i="1"/>
  <c r="K312" i="1" s="1"/>
  <c r="I312" i="1"/>
  <c r="H312" i="1"/>
  <c r="E312" i="1"/>
  <c r="D312" i="1"/>
  <c r="J311" i="1"/>
  <c r="K311" i="1" s="1"/>
  <c r="I311" i="1"/>
  <c r="H311" i="1"/>
  <c r="E311" i="1"/>
  <c r="D311" i="1"/>
  <c r="J310" i="1"/>
  <c r="K310" i="1" s="1"/>
  <c r="I310" i="1"/>
  <c r="H310" i="1"/>
  <c r="E310" i="1"/>
  <c r="D310" i="1"/>
  <c r="J309" i="1"/>
  <c r="K309" i="1" s="1"/>
  <c r="I309" i="1"/>
  <c r="H309" i="1"/>
  <c r="E309" i="1"/>
  <c r="D309" i="1"/>
  <c r="J308" i="1"/>
  <c r="K308" i="1" s="1"/>
  <c r="I308" i="1"/>
  <c r="H308" i="1"/>
  <c r="E308" i="1"/>
  <c r="D308" i="1"/>
  <c r="J307" i="1"/>
  <c r="K307" i="1" s="1"/>
  <c r="I307" i="1"/>
  <c r="H307" i="1"/>
  <c r="E307" i="1"/>
  <c r="D307" i="1"/>
  <c r="J306" i="1"/>
  <c r="K306" i="1" s="1"/>
  <c r="I306" i="1"/>
  <c r="H306" i="1"/>
  <c r="E306" i="1"/>
  <c r="D306" i="1"/>
  <c r="J305" i="1"/>
  <c r="K305" i="1" s="1"/>
  <c r="I305" i="1"/>
  <c r="H305" i="1"/>
  <c r="E305" i="1"/>
  <c r="D305" i="1"/>
  <c r="J304" i="1"/>
  <c r="K304" i="1" s="1"/>
  <c r="I304" i="1"/>
  <c r="H304" i="1"/>
  <c r="E304" i="1"/>
  <c r="D304" i="1"/>
  <c r="J303" i="1"/>
  <c r="K303" i="1" s="1"/>
  <c r="I303" i="1"/>
  <c r="H303" i="1"/>
  <c r="E303" i="1"/>
  <c r="D303" i="1"/>
  <c r="J302" i="1"/>
  <c r="K302" i="1" s="1"/>
  <c r="I302" i="1"/>
  <c r="H302" i="1"/>
  <c r="E302" i="1"/>
  <c r="D302" i="1"/>
  <c r="J301" i="1"/>
  <c r="K301" i="1" s="1"/>
  <c r="I301" i="1"/>
  <c r="H301" i="1"/>
  <c r="E301" i="1"/>
  <c r="D301" i="1"/>
  <c r="J300" i="1"/>
  <c r="K300" i="1" s="1"/>
  <c r="I300" i="1"/>
  <c r="H300" i="1"/>
  <c r="E300" i="1"/>
  <c r="D300" i="1"/>
  <c r="J299" i="1"/>
  <c r="K299" i="1" s="1"/>
  <c r="I299" i="1"/>
  <c r="H299" i="1"/>
  <c r="E299" i="1"/>
  <c r="D299" i="1"/>
  <c r="J298" i="1"/>
  <c r="K298" i="1" s="1"/>
  <c r="I298" i="1"/>
  <c r="H298" i="1"/>
  <c r="E298" i="1"/>
  <c r="D298" i="1"/>
  <c r="J297" i="1"/>
  <c r="K297" i="1" s="1"/>
  <c r="I297" i="1"/>
  <c r="H297" i="1"/>
  <c r="E297" i="1"/>
  <c r="D297" i="1"/>
  <c r="J296" i="1"/>
  <c r="K296" i="1" s="1"/>
  <c r="I296" i="1"/>
  <c r="H296" i="1"/>
  <c r="E296" i="1"/>
  <c r="D296" i="1"/>
  <c r="J295" i="1"/>
  <c r="K295" i="1" s="1"/>
  <c r="I295" i="1"/>
  <c r="H295" i="1"/>
  <c r="E295" i="1"/>
  <c r="D295" i="1"/>
  <c r="J294" i="1"/>
  <c r="K294" i="1" s="1"/>
  <c r="I294" i="1"/>
  <c r="H294" i="1"/>
  <c r="E294" i="1"/>
  <c r="D294" i="1"/>
  <c r="J293" i="1"/>
  <c r="K293" i="1" s="1"/>
  <c r="I293" i="1"/>
  <c r="H293" i="1"/>
  <c r="E293" i="1"/>
  <c r="D293" i="1"/>
  <c r="J292" i="1"/>
  <c r="K292" i="1" s="1"/>
  <c r="I292" i="1"/>
  <c r="H292" i="1"/>
  <c r="E292" i="1"/>
  <c r="D292" i="1"/>
  <c r="J291" i="1"/>
  <c r="K291" i="1" s="1"/>
  <c r="I291" i="1"/>
  <c r="H291" i="1"/>
  <c r="E291" i="1"/>
  <c r="D291" i="1"/>
  <c r="J290" i="1"/>
  <c r="K290" i="1" s="1"/>
  <c r="I290" i="1"/>
  <c r="H290" i="1"/>
  <c r="E290" i="1"/>
  <c r="D290" i="1"/>
  <c r="J289" i="1"/>
  <c r="K289" i="1" s="1"/>
  <c r="I289" i="1"/>
  <c r="H289" i="1"/>
  <c r="E289" i="1"/>
  <c r="D289" i="1"/>
  <c r="J288" i="1"/>
  <c r="K288" i="1" s="1"/>
  <c r="I288" i="1"/>
  <c r="H288" i="1"/>
  <c r="E288" i="1"/>
  <c r="D288" i="1"/>
  <c r="J287" i="1"/>
  <c r="K287" i="1" s="1"/>
  <c r="I287" i="1"/>
  <c r="H287" i="1"/>
  <c r="E287" i="1"/>
  <c r="D287" i="1"/>
  <c r="J286" i="1"/>
  <c r="K286" i="1" s="1"/>
  <c r="I286" i="1"/>
  <c r="H286" i="1"/>
  <c r="E286" i="1"/>
  <c r="D286" i="1"/>
  <c r="J285" i="1"/>
  <c r="K285" i="1" s="1"/>
  <c r="I285" i="1"/>
  <c r="H285" i="1"/>
  <c r="E285" i="1"/>
  <c r="D285" i="1"/>
  <c r="J284" i="1"/>
  <c r="K284" i="1" s="1"/>
  <c r="I284" i="1"/>
  <c r="H284" i="1"/>
  <c r="E284" i="1"/>
  <c r="D284" i="1"/>
  <c r="J283" i="1"/>
  <c r="K283" i="1" s="1"/>
  <c r="I283" i="1"/>
  <c r="H283" i="1"/>
  <c r="E283" i="1"/>
  <c r="D283" i="1"/>
  <c r="J282" i="1"/>
  <c r="K282" i="1" s="1"/>
  <c r="I282" i="1"/>
  <c r="H282" i="1"/>
  <c r="E282" i="1"/>
  <c r="D282" i="1"/>
  <c r="J281" i="1"/>
  <c r="K281" i="1" s="1"/>
  <c r="I281" i="1"/>
  <c r="H281" i="1"/>
  <c r="E281" i="1"/>
  <c r="D281" i="1"/>
  <c r="J280" i="1"/>
  <c r="K280" i="1" s="1"/>
  <c r="I280" i="1"/>
  <c r="H280" i="1"/>
  <c r="E280" i="1"/>
  <c r="D280" i="1"/>
  <c r="J279" i="1"/>
  <c r="K279" i="1" s="1"/>
  <c r="I279" i="1"/>
  <c r="H279" i="1"/>
  <c r="E279" i="1"/>
  <c r="D279" i="1"/>
  <c r="J278" i="1"/>
  <c r="K278" i="1" s="1"/>
  <c r="I278" i="1"/>
  <c r="H278" i="1"/>
  <c r="E278" i="1"/>
  <c r="D278" i="1"/>
  <c r="J277" i="1"/>
  <c r="K277" i="1" s="1"/>
  <c r="I277" i="1"/>
  <c r="H277" i="1"/>
  <c r="E277" i="1"/>
  <c r="D277" i="1"/>
  <c r="J276" i="1"/>
  <c r="K276" i="1" s="1"/>
  <c r="I276" i="1"/>
  <c r="H276" i="1"/>
  <c r="E276" i="1"/>
  <c r="D276" i="1"/>
  <c r="J275" i="1"/>
  <c r="K275" i="1" s="1"/>
  <c r="I275" i="1"/>
  <c r="H275" i="1"/>
  <c r="E275" i="1"/>
  <c r="D275" i="1"/>
  <c r="J274" i="1"/>
  <c r="K274" i="1" s="1"/>
  <c r="I274" i="1"/>
  <c r="H274" i="1"/>
  <c r="E274" i="1"/>
  <c r="D274" i="1"/>
  <c r="J273" i="1"/>
  <c r="K273" i="1" s="1"/>
  <c r="I273" i="1"/>
  <c r="H273" i="1"/>
  <c r="E273" i="1"/>
  <c r="D273" i="1"/>
  <c r="J272" i="1"/>
  <c r="K272" i="1" s="1"/>
  <c r="I272" i="1"/>
  <c r="H272" i="1"/>
  <c r="E272" i="1"/>
  <c r="D272" i="1"/>
  <c r="J271" i="1"/>
  <c r="K271" i="1" s="1"/>
  <c r="I271" i="1"/>
  <c r="H271" i="1"/>
  <c r="E271" i="1"/>
  <c r="D271" i="1"/>
  <c r="J270" i="1"/>
  <c r="K270" i="1" s="1"/>
  <c r="I270" i="1"/>
  <c r="H270" i="1"/>
  <c r="E270" i="1"/>
  <c r="D270" i="1"/>
  <c r="J269" i="1"/>
  <c r="K269" i="1" s="1"/>
  <c r="I269" i="1"/>
  <c r="H269" i="1"/>
  <c r="E269" i="1"/>
  <c r="D269" i="1"/>
  <c r="J268" i="1"/>
  <c r="K268" i="1" s="1"/>
  <c r="I268" i="1"/>
  <c r="H268" i="1"/>
  <c r="E268" i="1"/>
  <c r="D268" i="1"/>
  <c r="J267" i="1"/>
  <c r="K267" i="1" s="1"/>
  <c r="I267" i="1"/>
  <c r="H267" i="1"/>
  <c r="E267" i="1"/>
  <c r="D267" i="1"/>
  <c r="J266" i="1"/>
  <c r="K266" i="1" s="1"/>
  <c r="I266" i="1"/>
  <c r="H266" i="1"/>
  <c r="E266" i="1"/>
  <c r="D266" i="1"/>
  <c r="J265" i="1"/>
  <c r="K265" i="1" s="1"/>
  <c r="I265" i="1"/>
  <c r="H265" i="1"/>
  <c r="E265" i="1"/>
  <c r="D265" i="1"/>
  <c r="J264" i="1"/>
  <c r="K264" i="1" s="1"/>
  <c r="I264" i="1"/>
  <c r="H264" i="1"/>
  <c r="E264" i="1"/>
  <c r="D264" i="1"/>
  <c r="J263" i="1"/>
  <c r="K263" i="1" s="1"/>
  <c r="I263" i="1"/>
  <c r="H263" i="1"/>
  <c r="E263" i="1"/>
  <c r="D263" i="1"/>
  <c r="J262" i="1"/>
  <c r="K262" i="1" s="1"/>
  <c r="I262" i="1"/>
  <c r="H262" i="1"/>
  <c r="E262" i="1"/>
  <c r="D262" i="1"/>
  <c r="J261" i="1"/>
  <c r="K261" i="1" s="1"/>
  <c r="I261" i="1"/>
  <c r="H261" i="1"/>
  <c r="E261" i="1"/>
  <c r="D261" i="1"/>
  <c r="J260" i="1"/>
  <c r="K260" i="1" s="1"/>
  <c r="I260" i="1"/>
  <c r="H260" i="1"/>
  <c r="E260" i="1"/>
  <c r="D260" i="1"/>
  <c r="J259" i="1"/>
  <c r="K259" i="1" s="1"/>
  <c r="I259" i="1"/>
  <c r="H259" i="1"/>
  <c r="E259" i="1"/>
  <c r="D259" i="1"/>
  <c r="J258" i="1"/>
  <c r="K258" i="1" s="1"/>
  <c r="I258" i="1"/>
  <c r="H258" i="1"/>
  <c r="E258" i="1"/>
  <c r="D258" i="1"/>
  <c r="J257" i="1"/>
  <c r="K257" i="1" s="1"/>
  <c r="I257" i="1"/>
  <c r="H257" i="1"/>
  <c r="E257" i="1"/>
  <c r="D257" i="1"/>
  <c r="J256" i="1"/>
  <c r="K256" i="1" s="1"/>
  <c r="I256" i="1"/>
  <c r="H256" i="1"/>
  <c r="E256" i="1"/>
  <c r="D256" i="1"/>
  <c r="J255" i="1"/>
  <c r="K255" i="1" s="1"/>
  <c r="I255" i="1"/>
  <c r="H255" i="1"/>
  <c r="E255" i="1"/>
  <c r="D255" i="1"/>
  <c r="J254" i="1"/>
  <c r="K254" i="1" s="1"/>
  <c r="I254" i="1"/>
  <c r="H254" i="1"/>
  <c r="E254" i="1"/>
  <c r="D254" i="1"/>
  <c r="J253" i="1"/>
  <c r="K253" i="1" s="1"/>
  <c r="I253" i="1"/>
  <c r="H253" i="1"/>
  <c r="E253" i="1"/>
  <c r="D253" i="1"/>
  <c r="J252" i="1"/>
  <c r="K252" i="1" s="1"/>
  <c r="I252" i="1"/>
  <c r="H252" i="1"/>
  <c r="E252" i="1"/>
  <c r="D252" i="1"/>
  <c r="J251" i="1"/>
  <c r="K251" i="1" s="1"/>
  <c r="I251" i="1"/>
  <c r="H251" i="1"/>
  <c r="E251" i="1"/>
  <c r="D251" i="1"/>
  <c r="J250" i="1"/>
  <c r="K250" i="1" s="1"/>
  <c r="I250" i="1"/>
  <c r="H250" i="1"/>
  <c r="E250" i="1"/>
  <c r="D250" i="1"/>
  <c r="J249" i="1"/>
  <c r="K249" i="1" s="1"/>
  <c r="I249" i="1"/>
  <c r="H249" i="1"/>
  <c r="E249" i="1"/>
  <c r="D249" i="1"/>
  <c r="J248" i="1"/>
  <c r="K248" i="1" s="1"/>
  <c r="I248" i="1"/>
  <c r="H248" i="1"/>
  <c r="E248" i="1"/>
  <c r="D248" i="1"/>
  <c r="J247" i="1"/>
  <c r="K247" i="1" s="1"/>
  <c r="I247" i="1"/>
  <c r="H247" i="1"/>
  <c r="E247" i="1"/>
  <c r="D247" i="1"/>
  <c r="J246" i="1"/>
  <c r="K246" i="1" s="1"/>
  <c r="I246" i="1"/>
  <c r="H246" i="1"/>
  <c r="E246" i="1"/>
  <c r="D246" i="1"/>
  <c r="J245" i="1"/>
  <c r="K245" i="1" s="1"/>
  <c r="I245" i="1"/>
  <c r="H245" i="1"/>
  <c r="E245" i="1"/>
  <c r="D245" i="1"/>
  <c r="J244" i="1"/>
  <c r="K244" i="1" s="1"/>
  <c r="I244" i="1"/>
  <c r="H244" i="1"/>
  <c r="E244" i="1"/>
  <c r="D244" i="1"/>
  <c r="J243" i="1"/>
  <c r="K243" i="1" s="1"/>
  <c r="I243" i="1"/>
  <c r="H243" i="1"/>
  <c r="E243" i="1"/>
  <c r="D243" i="1"/>
  <c r="J242" i="1"/>
  <c r="K242" i="1" s="1"/>
  <c r="I242" i="1"/>
  <c r="H242" i="1"/>
  <c r="E242" i="1"/>
  <c r="D242" i="1"/>
  <c r="J241" i="1"/>
  <c r="K241" i="1" s="1"/>
  <c r="I241" i="1"/>
  <c r="H241" i="1"/>
  <c r="E241" i="1"/>
  <c r="D241" i="1"/>
  <c r="J240" i="1"/>
  <c r="K240" i="1" s="1"/>
  <c r="I240" i="1"/>
  <c r="H240" i="1"/>
  <c r="E240" i="1"/>
  <c r="D240" i="1"/>
  <c r="J239" i="1"/>
  <c r="K239" i="1" s="1"/>
  <c r="I239" i="1"/>
  <c r="H239" i="1"/>
  <c r="E239" i="1"/>
  <c r="D239" i="1"/>
  <c r="J238" i="1"/>
  <c r="K238" i="1" s="1"/>
  <c r="I238" i="1"/>
  <c r="H238" i="1"/>
  <c r="E238" i="1"/>
  <c r="D238" i="1"/>
  <c r="J237" i="1"/>
  <c r="K237" i="1" s="1"/>
  <c r="I237" i="1"/>
  <c r="H237" i="1"/>
  <c r="E237" i="1"/>
  <c r="D237" i="1"/>
  <c r="J236" i="1"/>
  <c r="K236" i="1" s="1"/>
  <c r="I236" i="1"/>
  <c r="H236" i="1"/>
  <c r="E236" i="1"/>
  <c r="D236" i="1"/>
  <c r="J235" i="1"/>
  <c r="K235" i="1" s="1"/>
  <c r="I235" i="1"/>
  <c r="H235" i="1"/>
  <c r="E235" i="1"/>
  <c r="D235" i="1"/>
  <c r="J234" i="1"/>
  <c r="K234" i="1" s="1"/>
  <c r="I234" i="1"/>
  <c r="H234" i="1"/>
  <c r="E234" i="1"/>
  <c r="D234" i="1"/>
  <c r="J233" i="1"/>
  <c r="K233" i="1" s="1"/>
  <c r="I233" i="1"/>
  <c r="H233" i="1"/>
  <c r="E233" i="1"/>
  <c r="D233" i="1"/>
  <c r="J232" i="1"/>
  <c r="K232" i="1" s="1"/>
  <c r="I232" i="1"/>
  <c r="H232" i="1"/>
  <c r="E232" i="1"/>
  <c r="D232" i="1"/>
  <c r="J231" i="1"/>
  <c r="K231" i="1" s="1"/>
  <c r="I231" i="1"/>
  <c r="H231" i="1"/>
  <c r="E231" i="1"/>
  <c r="D231" i="1"/>
  <c r="J230" i="1"/>
  <c r="K230" i="1" s="1"/>
  <c r="I230" i="1"/>
  <c r="H230" i="1"/>
  <c r="E230" i="1"/>
  <c r="D230" i="1"/>
  <c r="J229" i="1"/>
  <c r="K229" i="1" s="1"/>
  <c r="I229" i="1"/>
  <c r="H229" i="1"/>
  <c r="E229" i="1"/>
  <c r="D229" i="1"/>
  <c r="J228" i="1"/>
  <c r="K228" i="1" s="1"/>
  <c r="I228" i="1"/>
  <c r="H228" i="1"/>
  <c r="E228" i="1"/>
  <c r="D228" i="1"/>
  <c r="J227" i="1"/>
  <c r="K227" i="1" s="1"/>
  <c r="I227" i="1"/>
  <c r="H227" i="1"/>
  <c r="E227" i="1"/>
  <c r="D227" i="1"/>
  <c r="J226" i="1"/>
  <c r="K226" i="1" s="1"/>
  <c r="I226" i="1"/>
  <c r="H226" i="1"/>
  <c r="E226" i="1"/>
  <c r="D226" i="1"/>
  <c r="J225" i="1"/>
  <c r="K225" i="1" s="1"/>
  <c r="I225" i="1"/>
  <c r="H225" i="1"/>
  <c r="E225" i="1"/>
  <c r="D225" i="1"/>
  <c r="J224" i="1"/>
  <c r="K224" i="1" s="1"/>
  <c r="I224" i="1"/>
  <c r="H224" i="1"/>
  <c r="E224" i="1"/>
  <c r="D224" i="1"/>
  <c r="J223" i="1"/>
  <c r="K223" i="1" s="1"/>
  <c r="I223" i="1"/>
  <c r="H223" i="1"/>
  <c r="E223" i="1"/>
  <c r="D223" i="1"/>
  <c r="J222" i="1"/>
  <c r="K222" i="1" s="1"/>
  <c r="I222" i="1"/>
  <c r="H222" i="1"/>
  <c r="E222" i="1"/>
  <c r="D222" i="1"/>
  <c r="J221" i="1"/>
  <c r="K221" i="1" s="1"/>
  <c r="I221" i="1"/>
  <c r="H221" i="1"/>
  <c r="E221" i="1"/>
  <c r="D221" i="1"/>
  <c r="J220" i="1"/>
  <c r="K220" i="1" s="1"/>
  <c r="I220" i="1"/>
  <c r="H220" i="1"/>
  <c r="E220" i="1"/>
  <c r="D220" i="1"/>
  <c r="J219" i="1"/>
  <c r="K219" i="1" s="1"/>
  <c r="I219" i="1"/>
  <c r="H219" i="1"/>
  <c r="E219" i="1"/>
  <c r="D219" i="1"/>
  <c r="J218" i="1"/>
  <c r="K218" i="1" s="1"/>
  <c r="I218" i="1"/>
  <c r="H218" i="1"/>
  <c r="E218" i="1"/>
  <c r="D218" i="1"/>
  <c r="J217" i="1"/>
  <c r="K217" i="1" s="1"/>
  <c r="I217" i="1"/>
  <c r="H217" i="1"/>
  <c r="E217" i="1"/>
  <c r="D217" i="1"/>
  <c r="J216" i="1"/>
  <c r="K216" i="1" s="1"/>
  <c r="I216" i="1"/>
  <c r="H216" i="1"/>
  <c r="E216" i="1"/>
  <c r="D216" i="1"/>
  <c r="J215" i="1"/>
  <c r="K215" i="1" s="1"/>
  <c r="I215" i="1"/>
  <c r="H215" i="1"/>
  <c r="E215" i="1"/>
  <c r="D215" i="1"/>
  <c r="J214" i="1"/>
  <c r="K214" i="1" s="1"/>
  <c r="I214" i="1"/>
  <c r="H214" i="1"/>
  <c r="E214" i="1"/>
  <c r="D214" i="1"/>
  <c r="J213" i="1"/>
  <c r="K213" i="1" s="1"/>
  <c r="I213" i="1"/>
  <c r="H213" i="1"/>
  <c r="E213" i="1"/>
  <c r="D213" i="1"/>
  <c r="J212" i="1"/>
  <c r="K212" i="1" s="1"/>
  <c r="I212" i="1"/>
  <c r="H212" i="1"/>
  <c r="E212" i="1"/>
  <c r="D212" i="1"/>
  <c r="J211" i="1"/>
  <c r="K211" i="1" s="1"/>
  <c r="I211" i="1"/>
  <c r="H211" i="1"/>
  <c r="E211" i="1"/>
  <c r="D211" i="1"/>
  <c r="J210" i="1"/>
  <c r="K210" i="1" s="1"/>
  <c r="I210" i="1"/>
  <c r="H210" i="1"/>
  <c r="E210" i="1"/>
  <c r="D210" i="1"/>
  <c r="J209" i="1"/>
  <c r="K209" i="1" s="1"/>
  <c r="I209" i="1"/>
  <c r="H209" i="1"/>
  <c r="E209" i="1"/>
  <c r="D209" i="1"/>
  <c r="J208" i="1"/>
  <c r="K208" i="1" s="1"/>
  <c r="I208" i="1"/>
  <c r="H208" i="1"/>
  <c r="E208" i="1"/>
  <c r="D208" i="1"/>
  <c r="J207" i="1"/>
  <c r="K207" i="1" s="1"/>
  <c r="I207" i="1"/>
  <c r="H207" i="1"/>
  <c r="E207" i="1"/>
  <c r="D207" i="1"/>
  <c r="J206" i="1"/>
  <c r="K206" i="1" s="1"/>
  <c r="I206" i="1"/>
  <c r="H206" i="1"/>
  <c r="E206" i="1"/>
  <c r="D206" i="1"/>
  <c r="J205" i="1"/>
  <c r="K205" i="1" s="1"/>
  <c r="I205" i="1"/>
  <c r="H205" i="1"/>
  <c r="E205" i="1"/>
  <c r="D205" i="1"/>
  <c r="J204" i="1"/>
  <c r="K204" i="1" s="1"/>
  <c r="I204" i="1"/>
  <c r="H204" i="1"/>
  <c r="E204" i="1"/>
  <c r="D204" i="1"/>
  <c r="J203" i="1"/>
  <c r="K203" i="1" s="1"/>
  <c r="I203" i="1"/>
  <c r="H203" i="1"/>
  <c r="E203" i="1"/>
  <c r="D203" i="1"/>
  <c r="J202" i="1"/>
  <c r="K202" i="1" s="1"/>
  <c r="I202" i="1"/>
  <c r="H202" i="1"/>
  <c r="E202" i="1"/>
  <c r="D202" i="1"/>
  <c r="J201" i="1"/>
  <c r="K201" i="1" s="1"/>
  <c r="I201" i="1"/>
  <c r="H201" i="1"/>
  <c r="E201" i="1"/>
  <c r="D201" i="1"/>
  <c r="J200" i="1"/>
  <c r="K200" i="1" s="1"/>
  <c r="I200" i="1"/>
  <c r="H200" i="1"/>
  <c r="E200" i="1"/>
  <c r="D200" i="1"/>
  <c r="J199" i="1"/>
  <c r="K199" i="1" s="1"/>
  <c r="I199" i="1"/>
  <c r="H199" i="1"/>
  <c r="E199" i="1"/>
  <c r="D199" i="1"/>
  <c r="J198" i="1"/>
  <c r="K198" i="1" s="1"/>
  <c r="I198" i="1"/>
  <c r="H198" i="1"/>
  <c r="E198" i="1"/>
  <c r="D198" i="1"/>
  <c r="J197" i="1"/>
  <c r="K197" i="1" s="1"/>
  <c r="I197" i="1"/>
  <c r="H197" i="1"/>
  <c r="E197" i="1"/>
  <c r="D197" i="1"/>
  <c r="J196" i="1"/>
  <c r="K196" i="1" s="1"/>
  <c r="I196" i="1"/>
  <c r="H196" i="1"/>
  <c r="E196" i="1"/>
  <c r="D196" i="1"/>
  <c r="J195" i="1"/>
  <c r="K195" i="1" s="1"/>
  <c r="I195" i="1"/>
  <c r="H195" i="1"/>
  <c r="E195" i="1"/>
  <c r="D195" i="1"/>
  <c r="J194" i="1"/>
  <c r="K194" i="1" s="1"/>
  <c r="I194" i="1"/>
  <c r="H194" i="1"/>
  <c r="E194" i="1"/>
  <c r="D194" i="1"/>
  <c r="J193" i="1"/>
  <c r="K193" i="1" s="1"/>
  <c r="I193" i="1"/>
  <c r="H193" i="1"/>
  <c r="E193" i="1"/>
  <c r="D193" i="1"/>
  <c r="J192" i="1"/>
  <c r="K192" i="1" s="1"/>
  <c r="I192" i="1"/>
  <c r="H192" i="1"/>
  <c r="E192" i="1"/>
  <c r="D192" i="1"/>
  <c r="J191" i="1"/>
  <c r="K191" i="1" s="1"/>
  <c r="I191" i="1"/>
  <c r="H191" i="1"/>
  <c r="E191" i="1"/>
  <c r="D191" i="1"/>
  <c r="J190" i="1"/>
  <c r="K190" i="1" s="1"/>
  <c r="I190" i="1"/>
  <c r="H190" i="1"/>
  <c r="E190" i="1"/>
  <c r="D190" i="1"/>
  <c r="J189" i="1"/>
  <c r="K189" i="1" s="1"/>
  <c r="I189" i="1"/>
  <c r="H189" i="1"/>
  <c r="E189" i="1"/>
  <c r="D189" i="1"/>
  <c r="J188" i="1"/>
  <c r="K188" i="1" s="1"/>
  <c r="I188" i="1"/>
  <c r="H188" i="1"/>
  <c r="E188" i="1"/>
  <c r="D188" i="1"/>
  <c r="J187" i="1"/>
  <c r="K187" i="1" s="1"/>
  <c r="I187" i="1"/>
  <c r="H187" i="1"/>
  <c r="E187" i="1"/>
  <c r="D187" i="1"/>
  <c r="J186" i="1"/>
  <c r="K186" i="1" s="1"/>
  <c r="I186" i="1"/>
  <c r="H186" i="1"/>
  <c r="E186" i="1"/>
  <c r="D186" i="1"/>
  <c r="J185" i="1"/>
  <c r="K185" i="1" s="1"/>
  <c r="I185" i="1"/>
  <c r="H185" i="1"/>
  <c r="E185" i="1"/>
  <c r="D185" i="1"/>
  <c r="J184" i="1"/>
  <c r="K184" i="1" s="1"/>
  <c r="I184" i="1"/>
  <c r="H184" i="1"/>
  <c r="E184" i="1"/>
  <c r="D184" i="1"/>
  <c r="J183" i="1"/>
  <c r="K183" i="1" s="1"/>
  <c r="I183" i="1"/>
  <c r="H183" i="1"/>
  <c r="E183" i="1"/>
  <c r="D183" i="1"/>
  <c r="J182" i="1"/>
  <c r="K182" i="1" s="1"/>
  <c r="I182" i="1"/>
  <c r="H182" i="1"/>
  <c r="E182" i="1"/>
  <c r="D182" i="1"/>
  <c r="J181" i="1"/>
  <c r="K181" i="1" s="1"/>
  <c r="I181" i="1"/>
  <c r="H181" i="1"/>
  <c r="E181" i="1"/>
  <c r="D181" i="1"/>
  <c r="J180" i="1"/>
  <c r="K180" i="1" s="1"/>
  <c r="I180" i="1"/>
  <c r="H180" i="1"/>
  <c r="E180" i="1"/>
  <c r="D180" i="1"/>
  <c r="J179" i="1"/>
  <c r="K179" i="1" s="1"/>
  <c r="I179" i="1"/>
  <c r="H179" i="1"/>
  <c r="E179" i="1"/>
  <c r="D179" i="1"/>
  <c r="J178" i="1"/>
  <c r="K178" i="1" s="1"/>
  <c r="I178" i="1"/>
  <c r="H178" i="1"/>
  <c r="E178" i="1"/>
  <c r="D178" i="1"/>
  <c r="J177" i="1"/>
  <c r="K177" i="1" s="1"/>
  <c r="I177" i="1"/>
  <c r="H177" i="1"/>
  <c r="E177" i="1"/>
  <c r="D177" i="1"/>
  <c r="J176" i="1"/>
  <c r="K176" i="1" s="1"/>
  <c r="I176" i="1"/>
  <c r="H176" i="1"/>
  <c r="E176" i="1"/>
  <c r="D176" i="1"/>
  <c r="J175" i="1"/>
  <c r="K175" i="1" s="1"/>
  <c r="I175" i="1"/>
  <c r="H175" i="1"/>
  <c r="E175" i="1"/>
  <c r="D175" i="1"/>
  <c r="J174" i="1"/>
  <c r="K174" i="1" s="1"/>
  <c r="I174" i="1"/>
  <c r="H174" i="1"/>
  <c r="E174" i="1"/>
  <c r="D174" i="1"/>
  <c r="J173" i="1"/>
  <c r="K173" i="1" s="1"/>
  <c r="I173" i="1"/>
  <c r="H173" i="1"/>
  <c r="E173" i="1"/>
  <c r="D173" i="1"/>
  <c r="J172" i="1"/>
  <c r="K172" i="1" s="1"/>
  <c r="I172" i="1"/>
  <c r="H172" i="1"/>
  <c r="E172" i="1"/>
  <c r="D172" i="1"/>
  <c r="J171" i="1"/>
  <c r="K171" i="1" s="1"/>
  <c r="I171" i="1"/>
  <c r="H171" i="1"/>
  <c r="E171" i="1"/>
  <c r="D171" i="1"/>
  <c r="J170" i="1"/>
  <c r="K170" i="1" s="1"/>
  <c r="I170" i="1"/>
  <c r="H170" i="1"/>
  <c r="E170" i="1"/>
  <c r="D170" i="1"/>
  <c r="J169" i="1"/>
  <c r="K169" i="1" s="1"/>
  <c r="I169" i="1"/>
  <c r="H169" i="1"/>
  <c r="E169" i="1"/>
  <c r="D169" i="1"/>
  <c r="J168" i="1"/>
  <c r="K168" i="1" s="1"/>
  <c r="I168" i="1"/>
  <c r="H168" i="1"/>
  <c r="E168" i="1"/>
  <c r="D168" i="1"/>
  <c r="J167" i="1"/>
  <c r="K167" i="1" s="1"/>
  <c r="I167" i="1"/>
  <c r="H167" i="1"/>
  <c r="E167" i="1"/>
  <c r="D167" i="1"/>
  <c r="J165" i="1"/>
  <c r="K165" i="1" s="1"/>
  <c r="I165" i="1"/>
  <c r="H165" i="1"/>
  <c r="E165" i="1"/>
  <c r="D165" i="1"/>
  <c r="J164" i="1"/>
  <c r="K164" i="1" s="1"/>
  <c r="I164" i="1"/>
  <c r="H164" i="1"/>
  <c r="E164" i="1"/>
  <c r="D164" i="1"/>
  <c r="J163" i="1"/>
  <c r="K163" i="1" s="1"/>
  <c r="I163" i="1"/>
  <c r="H163" i="1"/>
  <c r="E163" i="1"/>
  <c r="D163" i="1"/>
  <c r="J162" i="1"/>
  <c r="K162" i="1" s="1"/>
  <c r="I162" i="1"/>
  <c r="H162" i="1"/>
  <c r="E162" i="1"/>
  <c r="D162" i="1"/>
  <c r="J161" i="1"/>
  <c r="K161" i="1" s="1"/>
  <c r="I161" i="1"/>
  <c r="H161" i="1"/>
  <c r="E161" i="1"/>
  <c r="D161" i="1"/>
  <c r="J160" i="1"/>
  <c r="K160" i="1" s="1"/>
  <c r="I160" i="1"/>
  <c r="H160" i="1"/>
  <c r="E160" i="1"/>
  <c r="D160" i="1"/>
  <c r="J159" i="1"/>
  <c r="K159" i="1" s="1"/>
  <c r="I159" i="1"/>
  <c r="H159" i="1"/>
  <c r="E159" i="1"/>
  <c r="D159" i="1"/>
  <c r="J166" i="1"/>
  <c r="K166" i="1" s="1"/>
  <c r="I166" i="1"/>
  <c r="H166" i="1"/>
  <c r="E166" i="1"/>
  <c r="D166" i="1"/>
  <c r="J158" i="1"/>
  <c r="K158" i="1" s="1"/>
  <c r="I158" i="1"/>
  <c r="H158" i="1"/>
  <c r="E158" i="1"/>
  <c r="D158" i="1"/>
  <c r="J157" i="1"/>
  <c r="K157" i="1" s="1"/>
  <c r="I157" i="1"/>
  <c r="H157" i="1"/>
  <c r="E157" i="1"/>
  <c r="D157" i="1"/>
  <c r="J156" i="1"/>
  <c r="K156" i="1" s="1"/>
  <c r="I156" i="1"/>
  <c r="H156" i="1"/>
  <c r="E156" i="1"/>
  <c r="D156" i="1"/>
  <c r="J155" i="1"/>
  <c r="K155" i="1" s="1"/>
  <c r="I155" i="1"/>
  <c r="H155" i="1"/>
  <c r="E155" i="1"/>
  <c r="D155" i="1"/>
  <c r="J154" i="1"/>
  <c r="K154" i="1" s="1"/>
  <c r="I154" i="1"/>
  <c r="H154" i="1"/>
  <c r="E154" i="1"/>
  <c r="D154" i="1"/>
  <c r="J153" i="1"/>
  <c r="K153" i="1" s="1"/>
  <c r="I153" i="1"/>
  <c r="H153" i="1"/>
  <c r="E153" i="1"/>
  <c r="D153" i="1"/>
  <c r="J152" i="1"/>
  <c r="K152" i="1" s="1"/>
  <c r="I152" i="1"/>
  <c r="H152" i="1"/>
  <c r="E152" i="1"/>
  <c r="D152" i="1"/>
  <c r="J151" i="1"/>
  <c r="I151" i="1"/>
  <c r="H151" i="1"/>
  <c r="G151" i="1"/>
  <c r="E151" i="1"/>
  <c r="D151" i="1"/>
  <c r="J150" i="1"/>
  <c r="K150" i="1" s="1"/>
  <c r="I150" i="1"/>
  <c r="H150" i="1"/>
  <c r="E150" i="1"/>
  <c r="D150" i="1"/>
  <c r="J149" i="1"/>
  <c r="K149" i="1" s="1"/>
  <c r="I149" i="1"/>
  <c r="H149" i="1"/>
  <c r="E149" i="1"/>
  <c r="D149" i="1"/>
  <c r="J148" i="1"/>
  <c r="K148" i="1" s="1"/>
  <c r="I148" i="1"/>
  <c r="H148" i="1"/>
  <c r="E148" i="1"/>
  <c r="D148" i="1"/>
  <c r="J147" i="1"/>
  <c r="K147" i="1" s="1"/>
  <c r="I147" i="1"/>
  <c r="H147" i="1"/>
  <c r="E147" i="1"/>
  <c r="D147" i="1"/>
  <c r="J146" i="1"/>
  <c r="K146" i="1" s="1"/>
  <c r="I146" i="1"/>
  <c r="H146" i="1"/>
  <c r="E146" i="1"/>
  <c r="D146" i="1"/>
  <c r="J145" i="1"/>
  <c r="K145" i="1" s="1"/>
  <c r="I145" i="1"/>
  <c r="H145" i="1"/>
  <c r="E145" i="1"/>
  <c r="D145" i="1"/>
  <c r="J144" i="1"/>
  <c r="K144" i="1" s="1"/>
  <c r="I144" i="1"/>
  <c r="H144" i="1"/>
  <c r="E144" i="1"/>
  <c r="D144" i="1"/>
  <c r="J143" i="1"/>
  <c r="K143" i="1" s="1"/>
  <c r="I143" i="1"/>
  <c r="H143" i="1"/>
  <c r="E143" i="1"/>
  <c r="D143" i="1"/>
  <c r="J142" i="1"/>
  <c r="K142" i="1" s="1"/>
  <c r="I142" i="1"/>
  <c r="H142" i="1"/>
  <c r="E142" i="1"/>
  <c r="D142" i="1"/>
  <c r="J141" i="1"/>
  <c r="K141" i="1" s="1"/>
  <c r="I141" i="1"/>
  <c r="H141" i="1"/>
  <c r="E141" i="1"/>
  <c r="D141" i="1"/>
  <c r="J140" i="1"/>
  <c r="K140" i="1" s="1"/>
  <c r="I140" i="1"/>
  <c r="H140" i="1"/>
  <c r="E140" i="1"/>
  <c r="D140" i="1"/>
  <c r="J139" i="1"/>
  <c r="K139" i="1" s="1"/>
  <c r="I139" i="1"/>
  <c r="H139" i="1"/>
  <c r="E139" i="1"/>
  <c r="D139" i="1"/>
  <c r="J138" i="1"/>
  <c r="K138" i="1" s="1"/>
  <c r="I138" i="1"/>
  <c r="H138" i="1"/>
  <c r="E138" i="1"/>
  <c r="D138" i="1"/>
  <c r="J137" i="1"/>
  <c r="K137" i="1" s="1"/>
  <c r="I137" i="1"/>
  <c r="H137" i="1"/>
  <c r="E137" i="1"/>
  <c r="D137" i="1"/>
  <c r="J136" i="1"/>
  <c r="K136" i="1" s="1"/>
  <c r="I136" i="1"/>
  <c r="H136" i="1"/>
  <c r="E136" i="1"/>
  <c r="D136" i="1"/>
  <c r="J135" i="1"/>
  <c r="K135" i="1" s="1"/>
  <c r="I135" i="1"/>
  <c r="H135" i="1"/>
  <c r="E135" i="1"/>
  <c r="D135" i="1"/>
  <c r="J134" i="1"/>
  <c r="K134" i="1" s="1"/>
  <c r="I134" i="1"/>
  <c r="H134" i="1"/>
  <c r="E134" i="1"/>
  <c r="D134" i="1"/>
  <c r="J133" i="1"/>
  <c r="K133" i="1" s="1"/>
  <c r="I133" i="1"/>
  <c r="H133" i="1"/>
  <c r="E133" i="1"/>
  <c r="D133" i="1"/>
  <c r="J132" i="1"/>
  <c r="K132" i="1" s="1"/>
  <c r="I132" i="1"/>
  <c r="H132" i="1"/>
  <c r="E132" i="1"/>
  <c r="D132" i="1"/>
  <c r="J131" i="1"/>
  <c r="K131" i="1" s="1"/>
  <c r="I131" i="1"/>
  <c r="H131" i="1"/>
  <c r="E131" i="1"/>
  <c r="D131" i="1"/>
  <c r="J130" i="1"/>
  <c r="K130" i="1" s="1"/>
  <c r="I130" i="1"/>
  <c r="H130" i="1"/>
  <c r="E130" i="1"/>
  <c r="D130" i="1"/>
  <c r="J129" i="1"/>
  <c r="K129" i="1" s="1"/>
  <c r="I129" i="1"/>
  <c r="H129" i="1"/>
  <c r="E129" i="1"/>
  <c r="D129" i="1"/>
  <c r="J128" i="1"/>
  <c r="K128" i="1" s="1"/>
  <c r="I128" i="1"/>
  <c r="H128" i="1"/>
  <c r="E128" i="1"/>
  <c r="D128" i="1"/>
  <c r="J127" i="1"/>
  <c r="K127" i="1" s="1"/>
  <c r="I127" i="1"/>
  <c r="H127" i="1"/>
  <c r="E127" i="1"/>
  <c r="D127" i="1"/>
  <c r="J126" i="1"/>
  <c r="K126" i="1" s="1"/>
  <c r="I126" i="1"/>
  <c r="H126" i="1"/>
  <c r="E126" i="1"/>
  <c r="D126" i="1"/>
  <c r="J125" i="1"/>
  <c r="K125" i="1" s="1"/>
  <c r="I125" i="1"/>
  <c r="H125" i="1"/>
  <c r="E125" i="1"/>
  <c r="D125" i="1"/>
  <c r="J124" i="1"/>
  <c r="K124" i="1" s="1"/>
  <c r="I124" i="1"/>
  <c r="H124" i="1"/>
  <c r="E124" i="1"/>
  <c r="D124" i="1"/>
  <c r="J123" i="1"/>
  <c r="K123" i="1" s="1"/>
  <c r="I123" i="1"/>
  <c r="H123" i="1"/>
  <c r="E123" i="1"/>
  <c r="D123" i="1"/>
  <c r="J122" i="1"/>
  <c r="K122" i="1" s="1"/>
  <c r="I122" i="1"/>
  <c r="H122" i="1"/>
  <c r="E122" i="1"/>
  <c r="D122" i="1"/>
  <c r="J121" i="1"/>
  <c r="K121" i="1" s="1"/>
  <c r="I121" i="1"/>
  <c r="H121" i="1"/>
  <c r="E121" i="1"/>
  <c r="D121" i="1"/>
  <c r="J120" i="1"/>
  <c r="K120" i="1" s="1"/>
  <c r="I120" i="1"/>
  <c r="H120" i="1"/>
  <c r="E120" i="1"/>
  <c r="D120" i="1"/>
  <c r="J119" i="1"/>
  <c r="K119" i="1" s="1"/>
  <c r="I119" i="1"/>
  <c r="H119" i="1"/>
  <c r="E119" i="1"/>
  <c r="D119" i="1"/>
  <c r="J118" i="1"/>
  <c r="K118" i="1" s="1"/>
  <c r="I118" i="1"/>
  <c r="H118" i="1"/>
  <c r="E118" i="1"/>
  <c r="D118" i="1"/>
  <c r="J117" i="1"/>
  <c r="K117" i="1" s="1"/>
  <c r="I117" i="1"/>
  <c r="H117" i="1"/>
  <c r="E117" i="1"/>
  <c r="D117" i="1"/>
  <c r="J116" i="1"/>
  <c r="K116" i="1" s="1"/>
  <c r="I116" i="1"/>
  <c r="H116" i="1"/>
  <c r="E116" i="1"/>
  <c r="D116" i="1"/>
  <c r="J115" i="1"/>
  <c r="K115" i="1" s="1"/>
  <c r="I115" i="1"/>
  <c r="H115" i="1"/>
  <c r="E115" i="1"/>
  <c r="D115" i="1"/>
  <c r="J114" i="1"/>
  <c r="K114" i="1" s="1"/>
  <c r="I114" i="1"/>
  <c r="H114" i="1"/>
  <c r="E114" i="1"/>
  <c r="D114" i="1"/>
  <c r="J113" i="1"/>
  <c r="K113" i="1" s="1"/>
  <c r="I113" i="1"/>
  <c r="H113" i="1"/>
  <c r="E113" i="1"/>
  <c r="D113" i="1"/>
  <c r="J112" i="1"/>
  <c r="K112" i="1" s="1"/>
  <c r="I112" i="1"/>
  <c r="H112" i="1"/>
  <c r="E112" i="1"/>
  <c r="D112" i="1"/>
  <c r="J111" i="1"/>
  <c r="K111" i="1" s="1"/>
  <c r="I111" i="1"/>
  <c r="H111" i="1"/>
  <c r="E111" i="1"/>
  <c r="D111" i="1"/>
  <c r="J110" i="1"/>
  <c r="K110" i="1" s="1"/>
  <c r="I110" i="1"/>
  <c r="H110" i="1"/>
  <c r="E110" i="1"/>
  <c r="D110" i="1"/>
  <c r="J109" i="1"/>
  <c r="K109" i="1" s="1"/>
  <c r="I109" i="1"/>
  <c r="H109" i="1"/>
  <c r="E109" i="1"/>
  <c r="D109" i="1"/>
  <c r="J108" i="1"/>
  <c r="K108" i="1" s="1"/>
  <c r="I108" i="1"/>
  <c r="H108" i="1"/>
  <c r="E108" i="1"/>
  <c r="D108" i="1"/>
  <c r="J107" i="1"/>
  <c r="K107" i="1" s="1"/>
  <c r="I107" i="1"/>
  <c r="H107" i="1"/>
  <c r="E107" i="1"/>
  <c r="D107" i="1"/>
  <c r="J106" i="1"/>
  <c r="K106" i="1" s="1"/>
  <c r="I106" i="1"/>
  <c r="H106" i="1"/>
  <c r="E106" i="1"/>
  <c r="D106" i="1"/>
  <c r="J105" i="1"/>
  <c r="K105" i="1" s="1"/>
  <c r="I105" i="1"/>
  <c r="H105" i="1"/>
  <c r="E105" i="1"/>
  <c r="D105" i="1"/>
  <c r="J104" i="1"/>
  <c r="K104" i="1" s="1"/>
  <c r="I104" i="1"/>
  <c r="H104" i="1"/>
  <c r="E104" i="1"/>
  <c r="D104" i="1"/>
  <c r="J103" i="1"/>
  <c r="K103" i="1" s="1"/>
  <c r="I103" i="1"/>
  <c r="H103" i="1"/>
  <c r="E103" i="1"/>
  <c r="D103" i="1"/>
  <c r="J102" i="1"/>
  <c r="K102" i="1" s="1"/>
  <c r="I102" i="1"/>
  <c r="H102" i="1"/>
  <c r="E102" i="1"/>
  <c r="D102" i="1"/>
  <c r="J101" i="1"/>
  <c r="K101" i="1" s="1"/>
  <c r="I101" i="1"/>
  <c r="H101" i="1"/>
  <c r="E101" i="1"/>
  <c r="D101" i="1"/>
  <c r="J100" i="1"/>
  <c r="K100" i="1" s="1"/>
  <c r="I100" i="1"/>
  <c r="H100" i="1"/>
  <c r="E100" i="1"/>
  <c r="D100" i="1"/>
  <c r="J99" i="1"/>
  <c r="K99" i="1" s="1"/>
  <c r="I99" i="1"/>
  <c r="H99" i="1"/>
  <c r="E99" i="1"/>
  <c r="D99" i="1"/>
  <c r="J98" i="1"/>
  <c r="I98" i="1"/>
  <c r="H98" i="1"/>
  <c r="G98" i="1"/>
  <c r="E98" i="1"/>
  <c r="D98" i="1"/>
  <c r="J97" i="1"/>
  <c r="K97" i="1" s="1"/>
  <c r="I97" i="1"/>
  <c r="H97" i="1"/>
  <c r="E97" i="1"/>
  <c r="D97" i="1"/>
  <c r="J96" i="1"/>
  <c r="K96" i="1" s="1"/>
  <c r="I96" i="1"/>
  <c r="H96" i="1"/>
  <c r="E96" i="1"/>
  <c r="D96" i="1"/>
  <c r="J95" i="1"/>
  <c r="K95" i="1" s="1"/>
  <c r="I95" i="1"/>
  <c r="H95" i="1"/>
  <c r="E95" i="1"/>
  <c r="D95" i="1"/>
  <c r="J94" i="1"/>
  <c r="K94" i="1" s="1"/>
  <c r="I94" i="1"/>
  <c r="H94" i="1"/>
  <c r="E94" i="1"/>
  <c r="D94" i="1"/>
  <c r="J93" i="1"/>
  <c r="K93" i="1" s="1"/>
  <c r="I93" i="1"/>
  <c r="H93" i="1"/>
  <c r="E93" i="1"/>
  <c r="D93" i="1"/>
  <c r="J92" i="1"/>
  <c r="K92" i="1" s="1"/>
  <c r="I92" i="1"/>
  <c r="H92" i="1"/>
  <c r="E92" i="1"/>
  <c r="D92" i="1"/>
  <c r="J91" i="1"/>
  <c r="K91" i="1" s="1"/>
  <c r="I91" i="1"/>
  <c r="H91" i="1"/>
  <c r="E91" i="1"/>
  <c r="D91" i="1"/>
  <c r="J90" i="1"/>
  <c r="K90" i="1" s="1"/>
  <c r="I90" i="1"/>
  <c r="H90" i="1"/>
  <c r="E90" i="1"/>
  <c r="D90" i="1"/>
  <c r="J89" i="1"/>
  <c r="K89" i="1" s="1"/>
  <c r="I89" i="1"/>
  <c r="H89" i="1"/>
  <c r="E89" i="1"/>
  <c r="D89" i="1"/>
  <c r="J88" i="1"/>
  <c r="K88" i="1" s="1"/>
  <c r="I88" i="1"/>
  <c r="H88" i="1"/>
  <c r="E88" i="1"/>
  <c r="D88" i="1"/>
  <c r="J87" i="1"/>
  <c r="K87" i="1" s="1"/>
  <c r="I87" i="1"/>
  <c r="H87" i="1"/>
  <c r="E87" i="1"/>
  <c r="D87" i="1"/>
  <c r="J86" i="1"/>
  <c r="K86" i="1" s="1"/>
  <c r="I86" i="1"/>
  <c r="H86" i="1"/>
  <c r="E86" i="1"/>
  <c r="D86" i="1"/>
  <c r="J85" i="1"/>
  <c r="K85" i="1" s="1"/>
  <c r="I85" i="1"/>
  <c r="H85" i="1"/>
  <c r="E85" i="1"/>
  <c r="D85" i="1"/>
  <c r="J84" i="1"/>
  <c r="K84" i="1" s="1"/>
  <c r="I84" i="1"/>
  <c r="H84" i="1"/>
  <c r="E84" i="1"/>
  <c r="D84" i="1"/>
  <c r="J83" i="1"/>
  <c r="K83" i="1" s="1"/>
  <c r="I83" i="1"/>
  <c r="H83" i="1"/>
  <c r="E83" i="1"/>
  <c r="D83" i="1"/>
  <c r="J82" i="1"/>
  <c r="K82" i="1" s="1"/>
  <c r="I82" i="1"/>
  <c r="H82" i="1"/>
  <c r="E82" i="1"/>
  <c r="D82" i="1"/>
  <c r="J81" i="1"/>
  <c r="K81" i="1" s="1"/>
  <c r="I81" i="1"/>
  <c r="H81" i="1"/>
  <c r="E81" i="1"/>
  <c r="D81" i="1"/>
  <c r="J80" i="1"/>
  <c r="K80" i="1" s="1"/>
  <c r="I80" i="1"/>
  <c r="H80" i="1"/>
  <c r="E80" i="1"/>
  <c r="D80" i="1"/>
  <c r="J79" i="1"/>
  <c r="K79" i="1" s="1"/>
  <c r="I79" i="1"/>
  <c r="H79" i="1"/>
  <c r="E79" i="1"/>
  <c r="D79" i="1"/>
  <c r="J78" i="1"/>
  <c r="K78" i="1" s="1"/>
  <c r="I78" i="1"/>
  <c r="H78" i="1"/>
  <c r="E78" i="1"/>
  <c r="D78" i="1"/>
  <c r="J77" i="1"/>
  <c r="K77" i="1" s="1"/>
  <c r="I77" i="1"/>
  <c r="H77" i="1"/>
  <c r="E77" i="1"/>
  <c r="D77" i="1"/>
  <c r="J76" i="1"/>
  <c r="K76" i="1" s="1"/>
  <c r="I76" i="1"/>
  <c r="H76" i="1"/>
  <c r="E76" i="1"/>
  <c r="D76" i="1"/>
  <c r="J75" i="1"/>
  <c r="K75" i="1" s="1"/>
  <c r="I75" i="1"/>
  <c r="H75" i="1"/>
  <c r="E75" i="1"/>
  <c r="D75" i="1"/>
  <c r="J74" i="1"/>
  <c r="K74" i="1" s="1"/>
  <c r="I74" i="1"/>
  <c r="H74" i="1"/>
  <c r="E74" i="1"/>
  <c r="D74" i="1"/>
  <c r="J73" i="1"/>
  <c r="K73" i="1" s="1"/>
  <c r="I73" i="1"/>
  <c r="H73" i="1"/>
  <c r="E73" i="1"/>
  <c r="D73" i="1"/>
  <c r="J72" i="1"/>
  <c r="K72" i="1" s="1"/>
  <c r="I72" i="1"/>
  <c r="H72" i="1"/>
  <c r="E72" i="1"/>
  <c r="D72" i="1"/>
  <c r="J71" i="1"/>
  <c r="K71" i="1" s="1"/>
  <c r="I71" i="1"/>
  <c r="H71" i="1"/>
  <c r="E71" i="1"/>
  <c r="D71" i="1"/>
  <c r="J70" i="1"/>
  <c r="K70" i="1" s="1"/>
  <c r="I70" i="1"/>
  <c r="H70" i="1"/>
  <c r="E70" i="1"/>
  <c r="D70" i="1"/>
  <c r="J69" i="1"/>
  <c r="K69" i="1" s="1"/>
  <c r="I69" i="1"/>
  <c r="H69" i="1"/>
  <c r="E69" i="1"/>
  <c r="D69" i="1"/>
  <c r="J68" i="1"/>
  <c r="K68" i="1" s="1"/>
  <c r="I68" i="1"/>
  <c r="H68" i="1"/>
  <c r="E68" i="1"/>
  <c r="D68" i="1"/>
  <c r="J67" i="1"/>
  <c r="K67" i="1" s="1"/>
  <c r="I67" i="1"/>
  <c r="H67" i="1"/>
  <c r="E67" i="1"/>
  <c r="D67" i="1"/>
  <c r="J66" i="1"/>
  <c r="K66" i="1" s="1"/>
  <c r="I66" i="1"/>
  <c r="H66" i="1"/>
  <c r="E66" i="1"/>
  <c r="D66" i="1"/>
  <c r="J65" i="1"/>
  <c r="K65" i="1" s="1"/>
  <c r="I65" i="1"/>
  <c r="H65" i="1"/>
  <c r="E65" i="1"/>
  <c r="D65" i="1"/>
  <c r="J64" i="1"/>
  <c r="K64" i="1" s="1"/>
  <c r="I64" i="1"/>
  <c r="H64" i="1"/>
  <c r="E64" i="1"/>
  <c r="D64" i="1"/>
  <c r="J63" i="1"/>
  <c r="K63" i="1" s="1"/>
  <c r="I63" i="1"/>
  <c r="H63" i="1"/>
  <c r="E63" i="1"/>
  <c r="D63" i="1"/>
  <c r="J62" i="1"/>
  <c r="K62" i="1" s="1"/>
  <c r="I62" i="1"/>
  <c r="H62" i="1"/>
  <c r="E62" i="1"/>
  <c r="D62" i="1"/>
  <c r="J61" i="1"/>
  <c r="K61" i="1" s="1"/>
  <c r="I61" i="1"/>
  <c r="H61" i="1"/>
  <c r="E61" i="1"/>
  <c r="D61" i="1"/>
  <c r="J60" i="1"/>
  <c r="K60" i="1" s="1"/>
  <c r="I60" i="1"/>
  <c r="H60" i="1"/>
  <c r="E60" i="1"/>
  <c r="D60" i="1"/>
  <c r="J59" i="1"/>
  <c r="K59" i="1" s="1"/>
  <c r="I59" i="1"/>
  <c r="H59" i="1"/>
  <c r="E59" i="1"/>
  <c r="D59" i="1"/>
  <c r="J58" i="1"/>
  <c r="K58" i="1" s="1"/>
  <c r="I58" i="1"/>
  <c r="H58" i="1"/>
  <c r="E58" i="1"/>
  <c r="D58" i="1"/>
  <c r="J57" i="1"/>
  <c r="K57" i="1" s="1"/>
  <c r="I57" i="1"/>
  <c r="H57" i="1"/>
  <c r="E57" i="1"/>
  <c r="D57" i="1"/>
  <c r="J56" i="1"/>
  <c r="K56" i="1" s="1"/>
  <c r="I56" i="1"/>
  <c r="H56" i="1"/>
  <c r="E56" i="1"/>
  <c r="D56" i="1"/>
  <c r="J55" i="1"/>
  <c r="K55" i="1" s="1"/>
  <c r="I55" i="1"/>
  <c r="H55" i="1"/>
  <c r="E55" i="1"/>
  <c r="D55" i="1"/>
  <c r="J54" i="1"/>
  <c r="K54" i="1" s="1"/>
  <c r="I54" i="1"/>
  <c r="H54" i="1"/>
  <c r="E54" i="1"/>
  <c r="D54" i="1"/>
  <c r="J53" i="1"/>
  <c r="K53" i="1" s="1"/>
  <c r="I53" i="1"/>
  <c r="H53" i="1"/>
  <c r="E53" i="1"/>
  <c r="D53" i="1"/>
  <c r="J52" i="1"/>
  <c r="K52" i="1" s="1"/>
  <c r="I52" i="1"/>
  <c r="H52" i="1"/>
  <c r="E52" i="1"/>
  <c r="D52" i="1"/>
  <c r="J51" i="1"/>
  <c r="K51" i="1" s="1"/>
  <c r="I51" i="1"/>
  <c r="H51" i="1"/>
  <c r="E51" i="1"/>
  <c r="D51" i="1"/>
  <c r="J50" i="1"/>
  <c r="K50" i="1" s="1"/>
  <c r="I50" i="1"/>
  <c r="H50" i="1"/>
  <c r="E50" i="1"/>
  <c r="D50" i="1"/>
  <c r="J49" i="1"/>
  <c r="K49" i="1" s="1"/>
  <c r="I49" i="1"/>
  <c r="H49" i="1"/>
  <c r="E49" i="1"/>
  <c r="D49" i="1"/>
  <c r="J48" i="1"/>
  <c r="K48" i="1" s="1"/>
  <c r="I48" i="1"/>
  <c r="H48" i="1"/>
  <c r="E48" i="1"/>
  <c r="D48" i="1"/>
  <c r="J47" i="1"/>
  <c r="I47" i="1"/>
  <c r="G47" i="1"/>
  <c r="H47" i="1" s="1"/>
  <c r="E47" i="1"/>
  <c r="D47" i="1"/>
  <c r="J46" i="1"/>
  <c r="K46" i="1" s="1"/>
  <c r="I46" i="1"/>
  <c r="H46" i="1"/>
  <c r="E46" i="1"/>
  <c r="D46" i="1"/>
  <c r="J45" i="1"/>
  <c r="K45" i="1" s="1"/>
  <c r="I45" i="1"/>
  <c r="H45" i="1"/>
  <c r="E45" i="1"/>
  <c r="D45" i="1"/>
  <c r="J44" i="1"/>
  <c r="K44" i="1" s="1"/>
  <c r="I44" i="1"/>
  <c r="H44" i="1"/>
  <c r="E44" i="1"/>
  <c r="D44" i="1"/>
  <c r="J43" i="1"/>
  <c r="K43" i="1" s="1"/>
  <c r="I43" i="1"/>
  <c r="H43" i="1"/>
  <c r="E43" i="1"/>
  <c r="D43" i="1"/>
  <c r="J42" i="1"/>
  <c r="K42" i="1" s="1"/>
  <c r="I42" i="1"/>
  <c r="H42" i="1"/>
  <c r="E42" i="1"/>
  <c r="D42" i="1"/>
  <c r="J41" i="1"/>
  <c r="I41" i="1"/>
  <c r="H41" i="1"/>
  <c r="G41" i="1"/>
  <c r="E41" i="1"/>
  <c r="D41" i="1"/>
  <c r="J40" i="1"/>
  <c r="K40" i="1" s="1"/>
  <c r="I40" i="1"/>
  <c r="H40" i="1"/>
  <c r="E40" i="1"/>
  <c r="D40" i="1"/>
  <c r="J39" i="1"/>
  <c r="K39" i="1" s="1"/>
  <c r="I39" i="1"/>
  <c r="H39" i="1"/>
  <c r="E39" i="1"/>
  <c r="D39" i="1"/>
  <c r="J38" i="1"/>
  <c r="K38" i="1" s="1"/>
  <c r="I38" i="1"/>
  <c r="H38" i="1"/>
  <c r="E38" i="1"/>
  <c r="D38" i="1"/>
  <c r="J37" i="1"/>
  <c r="K37" i="1" s="1"/>
  <c r="I37" i="1"/>
  <c r="H37" i="1"/>
  <c r="E37" i="1"/>
  <c r="D37" i="1"/>
  <c r="J36" i="1"/>
  <c r="K36" i="1" s="1"/>
  <c r="I36" i="1"/>
  <c r="H36" i="1"/>
  <c r="E36" i="1"/>
  <c r="D36" i="1"/>
  <c r="J35" i="1"/>
  <c r="K35" i="1" s="1"/>
  <c r="I35" i="1"/>
  <c r="H35" i="1"/>
  <c r="E35" i="1"/>
  <c r="D35" i="1"/>
  <c r="J34" i="1"/>
  <c r="K34" i="1" s="1"/>
  <c r="I34" i="1"/>
  <c r="H34" i="1"/>
  <c r="E34" i="1"/>
  <c r="D34" i="1"/>
  <c r="J33" i="1"/>
  <c r="K33" i="1" s="1"/>
  <c r="I33" i="1"/>
  <c r="H33" i="1"/>
  <c r="E33" i="1"/>
  <c r="D33" i="1"/>
  <c r="J32" i="1"/>
  <c r="K32" i="1" s="1"/>
  <c r="I32" i="1"/>
  <c r="H32" i="1"/>
  <c r="E32" i="1"/>
  <c r="D32" i="1"/>
  <c r="J31" i="1"/>
  <c r="K31" i="1" s="1"/>
  <c r="I31" i="1"/>
  <c r="H31" i="1"/>
  <c r="E31" i="1"/>
  <c r="D31" i="1"/>
  <c r="J30" i="1"/>
  <c r="K30" i="1" s="1"/>
  <c r="I30" i="1"/>
  <c r="H30" i="1"/>
  <c r="E30" i="1"/>
  <c r="D30" i="1"/>
  <c r="J29" i="1"/>
  <c r="K29" i="1" s="1"/>
  <c r="I29" i="1"/>
  <c r="H29" i="1"/>
  <c r="E29" i="1"/>
  <c r="D29" i="1"/>
  <c r="J28" i="1"/>
  <c r="K28" i="1" s="1"/>
  <c r="I28" i="1"/>
  <c r="H28" i="1"/>
  <c r="E28" i="1"/>
  <c r="D28" i="1"/>
  <c r="J27" i="1"/>
  <c r="I27" i="1"/>
  <c r="H27" i="1"/>
  <c r="G27" i="1"/>
  <c r="E27" i="1"/>
  <c r="D27" i="1"/>
  <c r="J26" i="1"/>
  <c r="I26" i="1"/>
  <c r="H26" i="1"/>
  <c r="G26" i="1"/>
  <c r="E26" i="1"/>
  <c r="D26" i="1"/>
  <c r="J25" i="1"/>
  <c r="I25" i="1"/>
  <c r="G25" i="1"/>
  <c r="H25" i="1" s="1"/>
  <c r="E25" i="1"/>
  <c r="D25" i="1"/>
  <c r="J24" i="1"/>
  <c r="K24" i="1" s="1"/>
  <c r="I24" i="1"/>
  <c r="H24" i="1"/>
  <c r="E24" i="1"/>
  <c r="D24" i="1"/>
  <c r="J23" i="1"/>
  <c r="K23" i="1" s="1"/>
  <c r="I23" i="1"/>
  <c r="H23" i="1"/>
  <c r="E23" i="1"/>
  <c r="D23" i="1"/>
  <c r="J22" i="1"/>
  <c r="K22" i="1" s="1"/>
  <c r="I22" i="1"/>
  <c r="H22" i="1"/>
  <c r="E22" i="1"/>
  <c r="D22" i="1"/>
  <c r="J21" i="1"/>
  <c r="K21" i="1" s="1"/>
  <c r="I21" i="1"/>
  <c r="H21" i="1"/>
  <c r="E21" i="1"/>
  <c r="D21" i="1"/>
  <c r="J20" i="1"/>
  <c r="K20" i="1" s="1"/>
  <c r="I20" i="1"/>
  <c r="H20" i="1"/>
  <c r="E20" i="1"/>
  <c r="D20" i="1"/>
  <c r="J19" i="1"/>
  <c r="K19" i="1" s="1"/>
  <c r="I19" i="1"/>
  <c r="H19" i="1"/>
  <c r="E19" i="1"/>
  <c r="D19" i="1"/>
  <c r="J18" i="1"/>
  <c r="K18" i="1" s="1"/>
  <c r="I18" i="1"/>
  <c r="H18" i="1"/>
  <c r="E18" i="1"/>
  <c r="D18" i="1"/>
  <c r="J17" i="1"/>
  <c r="I17" i="1"/>
  <c r="H17" i="1"/>
  <c r="G17" i="1"/>
  <c r="E17" i="1"/>
  <c r="D17" i="1"/>
  <c r="J16" i="1"/>
  <c r="K16" i="1" s="1"/>
  <c r="I16" i="1"/>
  <c r="H16" i="1"/>
  <c r="E16" i="1"/>
  <c r="D16" i="1"/>
  <c r="J15" i="1"/>
  <c r="K15" i="1" s="1"/>
  <c r="I15" i="1"/>
  <c r="H15" i="1"/>
  <c r="E15" i="1"/>
  <c r="D15" i="1"/>
  <c r="J14" i="1"/>
  <c r="K14" i="1" s="1"/>
  <c r="I14" i="1"/>
  <c r="H14" i="1"/>
  <c r="E14" i="1"/>
  <c r="D14" i="1"/>
  <c r="J13" i="1"/>
  <c r="K13" i="1" s="1"/>
  <c r="I13" i="1"/>
  <c r="H13" i="1"/>
  <c r="E13" i="1"/>
  <c r="D13" i="1"/>
  <c r="J12" i="1"/>
  <c r="K12" i="1" s="1"/>
  <c r="I12" i="1"/>
  <c r="H12" i="1"/>
  <c r="E12" i="1"/>
  <c r="D12" i="1"/>
  <c r="J11" i="1"/>
  <c r="K11" i="1" s="1"/>
  <c r="I11" i="1"/>
  <c r="H11" i="1"/>
  <c r="E11" i="1"/>
  <c r="D11" i="1"/>
  <c r="J10" i="1"/>
  <c r="K10" i="1" s="1"/>
  <c r="I10" i="1"/>
  <c r="H10" i="1"/>
  <c r="E10" i="1"/>
  <c r="D10" i="1"/>
  <c r="J9" i="1"/>
  <c r="K9" i="1" s="1"/>
  <c r="I9" i="1"/>
  <c r="H9" i="1"/>
  <c r="E9" i="1"/>
  <c r="D9" i="1"/>
  <c r="J8" i="1"/>
  <c r="K8" i="1" s="1"/>
  <c r="I8" i="1"/>
  <c r="H8" i="1"/>
  <c r="E8" i="1"/>
  <c r="D8" i="1"/>
  <c r="J7" i="1"/>
  <c r="K7" i="1" s="1"/>
  <c r="I7" i="1"/>
  <c r="H7" i="1"/>
  <c r="E7" i="1"/>
  <c r="D7" i="1"/>
  <c r="J6" i="1"/>
  <c r="K6" i="1" s="1"/>
  <c r="I6" i="1"/>
  <c r="H6" i="1"/>
  <c r="E6" i="1"/>
  <c r="D6" i="1"/>
  <c r="J5" i="1"/>
  <c r="K5" i="1" s="1"/>
  <c r="I5" i="1"/>
  <c r="H5" i="1"/>
  <c r="E5" i="1"/>
  <c r="D5" i="1"/>
  <c r="J4" i="1"/>
  <c r="K4" i="1" s="1"/>
  <c r="I4" i="1"/>
  <c r="H4" i="1"/>
  <c r="E4" i="1"/>
  <c r="D4" i="1"/>
  <c r="J3" i="1"/>
  <c r="K3" i="1" s="1"/>
  <c r="I3" i="1"/>
  <c r="H3" i="1"/>
  <c r="E3" i="1"/>
  <c r="D3" i="1"/>
  <c r="J2" i="1"/>
  <c r="K2" i="1" s="1"/>
  <c r="I2" i="1"/>
  <c r="H2" i="1"/>
  <c r="E2" i="1"/>
  <c r="D2" i="1"/>
  <c r="K26" i="1" l="1"/>
  <c r="K151" i="1"/>
  <c r="K98" i="1"/>
  <c r="K41" i="1"/>
  <c r="K27" i="1"/>
  <c r="K17" i="1"/>
  <c r="K25" i="1"/>
  <c r="K47" i="1"/>
  <c r="E70" i="4"/>
  <c r="F69" i="4"/>
  <c r="C68" i="4"/>
  <c r="E66" i="4"/>
  <c r="F65" i="4"/>
  <c r="C64" i="4"/>
  <c r="E62" i="4"/>
  <c r="F61" i="4"/>
  <c r="C60" i="4"/>
  <c r="E58" i="4"/>
  <c r="F57" i="4"/>
  <c r="C56" i="4"/>
  <c r="E54" i="4"/>
  <c r="F53" i="4"/>
  <c r="C52" i="4"/>
  <c r="E50" i="4"/>
  <c r="F49" i="4"/>
  <c r="C48" i="4"/>
  <c r="B8" i="5" s="1"/>
  <c r="E46" i="4"/>
  <c r="F45" i="4"/>
  <c r="C71" i="4"/>
  <c r="B10" i="5" s="1"/>
  <c r="E69" i="4"/>
  <c r="F68" i="4"/>
  <c r="C67" i="4"/>
  <c r="E65" i="4"/>
  <c r="F64" i="4"/>
  <c r="C63" i="4"/>
  <c r="E61" i="4"/>
  <c r="F60" i="4"/>
  <c r="C59" i="4"/>
  <c r="E57" i="4"/>
  <c r="F56" i="4"/>
  <c r="C55" i="4"/>
  <c r="E53" i="4"/>
  <c r="F52" i="4"/>
  <c r="C51" i="4"/>
  <c r="E49" i="4"/>
  <c r="F48" i="4"/>
  <c r="C47" i="4"/>
  <c r="E45" i="4"/>
  <c r="F44" i="4"/>
  <c r="C43" i="4"/>
  <c r="E41" i="4"/>
  <c r="F71" i="4"/>
  <c r="C70" i="4"/>
  <c r="B5" i="5" s="1"/>
  <c r="E68" i="4"/>
  <c r="F67" i="4"/>
  <c r="C66" i="4"/>
  <c r="E64" i="4"/>
  <c r="F63" i="4"/>
  <c r="C62" i="4"/>
  <c r="E60" i="4"/>
  <c r="F59" i="4"/>
  <c r="C58" i="4"/>
  <c r="E56" i="4"/>
  <c r="F55" i="4"/>
  <c r="C54" i="4"/>
  <c r="E52" i="4"/>
  <c r="F51" i="4"/>
  <c r="C50" i="4"/>
  <c r="E48" i="4"/>
  <c r="F47" i="4"/>
  <c r="C46" i="4"/>
  <c r="E44" i="4"/>
  <c r="F43" i="4"/>
  <c r="C42" i="4"/>
  <c r="E40" i="4"/>
  <c r="F39" i="4"/>
  <c r="C38" i="4"/>
  <c r="E36" i="4"/>
  <c r="F35" i="4"/>
  <c r="C34" i="4"/>
  <c r="E32" i="4"/>
  <c r="F31" i="4"/>
  <c r="C30" i="4"/>
  <c r="E28" i="4"/>
  <c r="F27" i="4"/>
  <c r="C26" i="4"/>
  <c r="E24" i="4"/>
  <c r="F23" i="4"/>
  <c r="C22" i="4"/>
  <c r="E20" i="4"/>
  <c r="F19" i="4"/>
  <c r="E71" i="4"/>
  <c r="F70" i="4"/>
  <c r="C69" i="4"/>
  <c r="B4" i="5" s="1"/>
  <c r="E67" i="4"/>
  <c r="F66" i="4"/>
  <c r="C65" i="4"/>
  <c r="E63" i="4"/>
  <c r="F62" i="4"/>
  <c r="C61" i="4"/>
  <c r="E59" i="4"/>
  <c r="F58" i="4"/>
  <c r="C57" i="4"/>
  <c r="E55" i="4"/>
  <c r="F54" i="4"/>
  <c r="C53" i="4"/>
  <c r="E51" i="4"/>
  <c r="F50" i="4"/>
  <c r="C49" i="4"/>
  <c r="E47" i="4"/>
  <c r="F46" i="4"/>
  <c r="C45" i="4"/>
  <c r="E43" i="4"/>
  <c r="F42" i="4"/>
  <c r="E42" i="4"/>
  <c r="C41" i="4"/>
  <c r="E39" i="4"/>
  <c r="F38" i="4"/>
  <c r="F37" i="4"/>
  <c r="F36" i="4"/>
  <c r="E34" i="4"/>
  <c r="E33" i="4"/>
  <c r="C31" i="4"/>
  <c r="C28" i="4"/>
  <c r="C25" i="4"/>
  <c r="E23" i="4"/>
  <c r="F22" i="4"/>
  <c r="F21" i="4"/>
  <c r="F20" i="4"/>
  <c r="E18" i="4"/>
  <c r="F17" i="4"/>
  <c r="C16" i="4"/>
  <c r="E14" i="4"/>
  <c r="F13" i="4"/>
  <c r="C12" i="4"/>
  <c r="E10" i="4"/>
  <c r="F9" i="4"/>
  <c r="C8" i="4"/>
  <c r="E6" i="4"/>
  <c r="F5" i="4"/>
  <c r="C4" i="4"/>
  <c r="E2" i="4"/>
  <c r="F40" i="4"/>
  <c r="E38" i="4"/>
  <c r="E37" i="4"/>
  <c r="C35" i="4"/>
  <c r="C32" i="4"/>
  <c r="C29" i="4"/>
  <c r="E27" i="4"/>
  <c r="F26" i="4"/>
  <c r="F25" i="4"/>
  <c r="F24" i="4"/>
  <c r="E22" i="4"/>
  <c r="E21" i="4"/>
  <c r="C19" i="4"/>
  <c r="E17" i="4"/>
  <c r="F16" i="4"/>
  <c r="C15" i="4"/>
  <c r="E13" i="4"/>
  <c r="F12" i="4"/>
  <c r="C11" i="4"/>
  <c r="E9" i="4"/>
  <c r="F8" i="4"/>
  <c r="C7" i="4"/>
  <c r="E5" i="4"/>
  <c r="F4" i="4"/>
  <c r="C3" i="4"/>
  <c r="F41" i="4"/>
  <c r="C39" i="4"/>
  <c r="C36" i="4"/>
  <c r="C33" i="4"/>
  <c r="E31" i="4"/>
  <c r="F30" i="4"/>
  <c r="F29" i="4"/>
  <c r="F28" i="4"/>
  <c r="E26" i="4"/>
  <c r="E25" i="4"/>
  <c r="C23" i="4"/>
  <c r="C20" i="4"/>
  <c r="C18" i="4"/>
  <c r="E16" i="4"/>
  <c r="F15" i="4"/>
  <c r="C14" i="4"/>
  <c r="E12" i="4"/>
  <c r="F11" i="4"/>
  <c r="C10" i="4"/>
  <c r="E8" i="4"/>
  <c r="F7" i="4"/>
  <c r="C6" i="4"/>
  <c r="E4" i="4"/>
  <c r="F3" i="4"/>
  <c r="C2" i="4"/>
  <c r="C44" i="4"/>
  <c r="C40" i="4"/>
  <c r="C37" i="4"/>
  <c r="E35" i="4"/>
  <c r="F34" i="4"/>
  <c r="F33" i="4"/>
  <c r="F32" i="4"/>
  <c r="E30" i="4"/>
  <c r="E29" i="4"/>
  <c r="C27" i="4"/>
  <c r="C24" i="4"/>
  <c r="B3" i="5" s="1"/>
  <c r="C21" i="4"/>
  <c r="E19" i="4"/>
  <c r="F18" i="4"/>
  <c r="C17" i="4"/>
  <c r="E15" i="4"/>
  <c r="F14" i="4"/>
  <c r="C13" i="4"/>
  <c r="E11" i="4"/>
  <c r="F10" i="4"/>
  <c r="C9" i="4"/>
  <c r="E7" i="4"/>
  <c r="F6" i="4"/>
  <c r="C5" i="4"/>
  <c r="E3" i="4"/>
  <c r="F2" i="4"/>
  <c r="B11" i="5" l="1"/>
  <c r="B6" i="5"/>
  <c r="B2" i="5"/>
  <c r="B9" i="5"/>
  <c r="I40" i="4"/>
  <c r="J40" i="4"/>
  <c r="I10" i="4"/>
  <c r="J10" i="4"/>
  <c r="J23" i="4"/>
  <c r="I23" i="4"/>
  <c r="I36" i="4"/>
  <c r="J36" i="4"/>
  <c r="J15" i="4"/>
  <c r="I15" i="4"/>
  <c r="J35" i="4"/>
  <c r="I35" i="4"/>
  <c r="J8" i="4"/>
  <c r="I8" i="4"/>
  <c r="J53" i="4"/>
  <c r="I53" i="4"/>
  <c r="J69" i="4"/>
  <c r="F4" i="5" s="1"/>
  <c r="I69" i="4"/>
  <c r="D4" i="5" s="1"/>
  <c r="J26" i="4"/>
  <c r="I26" i="4"/>
  <c r="J42" i="4"/>
  <c r="I42" i="4"/>
  <c r="I58" i="4"/>
  <c r="J58" i="4"/>
  <c r="J43" i="4"/>
  <c r="I43" i="4"/>
  <c r="J59" i="4"/>
  <c r="I59" i="4"/>
  <c r="J48" i="4"/>
  <c r="F8" i="5" s="1"/>
  <c r="I48" i="4"/>
  <c r="D8" i="5" s="1"/>
  <c r="J64" i="4"/>
  <c r="I64" i="4"/>
  <c r="J27" i="4"/>
  <c r="I27" i="4"/>
  <c r="J44" i="4"/>
  <c r="I44" i="4"/>
  <c r="I6" i="4"/>
  <c r="J6" i="4"/>
  <c r="J39" i="4"/>
  <c r="I39" i="4"/>
  <c r="J11" i="4"/>
  <c r="I11" i="4"/>
  <c r="J4" i="4"/>
  <c r="I4" i="4"/>
  <c r="J25" i="4"/>
  <c r="I25" i="4"/>
  <c r="J49" i="4"/>
  <c r="I49" i="4"/>
  <c r="J65" i="4"/>
  <c r="I65" i="4"/>
  <c r="J22" i="4"/>
  <c r="I22" i="4"/>
  <c r="J38" i="4"/>
  <c r="I38" i="4"/>
  <c r="I54" i="4"/>
  <c r="J54" i="4"/>
  <c r="I70" i="4"/>
  <c r="D5" i="5" s="1"/>
  <c r="J70" i="4"/>
  <c r="F5" i="5" s="1"/>
  <c r="J55" i="4"/>
  <c r="I55" i="4"/>
  <c r="J71" i="4"/>
  <c r="F10" i="5" s="1"/>
  <c r="I71" i="4"/>
  <c r="D10" i="5" s="1"/>
  <c r="J60" i="4"/>
  <c r="I60" i="4"/>
  <c r="J9" i="4"/>
  <c r="I9" i="4"/>
  <c r="B12" i="5"/>
  <c r="J5" i="4"/>
  <c r="I5" i="4"/>
  <c r="J21" i="4"/>
  <c r="I21" i="4"/>
  <c r="C76" i="4"/>
  <c r="I2" i="4"/>
  <c r="J2" i="4"/>
  <c r="I18" i="4"/>
  <c r="J18" i="4"/>
  <c r="J7" i="4"/>
  <c r="I7" i="4"/>
  <c r="J29" i="4"/>
  <c r="I29" i="4"/>
  <c r="J16" i="4"/>
  <c r="I16" i="4"/>
  <c r="I28" i="4"/>
  <c r="J28" i="4"/>
  <c r="I41" i="4"/>
  <c r="J41" i="4"/>
  <c r="J45" i="4"/>
  <c r="I45" i="4"/>
  <c r="J61" i="4"/>
  <c r="I61" i="4"/>
  <c r="I34" i="4"/>
  <c r="J34" i="4"/>
  <c r="I50" i="4"/>
  <c r="J50" i="4"/>
  <c r="I66" i="4"/>
  <c r="J66" i="4"/>
  <c r="J51" i="4"/>
  <c r="I51" i="4"/>
  <c r="J67" i="4"/>
  <c r="I67" i="4"/>
  <c r="J56" i="4"/>
  <c r="I56" i="4"/>
  <c r="J13" i="4"/>
  <c r="I13" i="4"/>
  <c r="B7" i="5"/>
  <c r="J17" i="4"/>
  <c r="I17" i="4"/>
  <c r="I24" i="4"/>
  <c r="D3" i="5" s="1"/>
  <c r="J24" i="4"/>
  <c r="F3" i="5" s="1"/>
  <c r="J37" i="4"/>
  <c r="I37" i="4"/>
  <c r="I14" i="4"/>
  <c r="J14" i="4"/>
  <c r="I20" i="4"/>
  <c r="J20" i="4"/>
  <c r="I33" i="4"/>
  <c r="J33" i="4"/>
  <c r="J3" i="4"/>
  <c r="I3" i="4"/>
  <c r="J19" i="4"/>
  <c r="I19" i="4"/>
  <c r="I32" i="4"/>
  <c r="J32" i="4"/>
  <c r="J12" i="4"/>
  <c r="I12" i="4"/>
  <c r="J31" i="4"/>
  <c r="I31" i="4"/>
  <c r="J57" i="4"/>
  <c r="I57" i="4"/>
  <c r="J30" i="4"/>
  <c r="I30" i="4"/>
  <c r="I46" i="4"/>
  <c r="J46" i="4"/>
  <c r="I62" i="4"/>
  <c r="J62" i="4"/>
  <c r="J47" i="4"/>
  <c r="I47" i="4"/>
  <c r="J63" i="4"/>
  <c r="I63" i="4"/>
  <c r="J52" i="4"/>
  <c r="I52" i="4"/>
  <c r="J68" i="4"/>
  <c r="I68" i="4"/>
  <c r="B13" i="5" l="1"/>
  <c r="C5" i="5" s="1"/>
  <c r="D6" i="5"/>
  <c r="F2" i="5"/>
  <c r="D2" i="5"/>
  <c r="F9" i="5"/>
  <c r="J76" i="4"/>
  <c r="F11" i="5"/>
  <c r="I76" i="4"/>
  <c r="D11" i="5"/>
  <c r="D7" i="5"/>
  <c r="F12" i="5"/>
  <c r="D9" i="5"/>
  <c r="F6" i="5"/>
  <c r="F7" i="5"/>
  <c r="D12" i="5"/>
  <c r="C10" i="5" l="1"/>
  <c r="C3" i="5"/>
  <c r="C7" i="5"/>
  <c r="C2" i="5"/>
  <c r="C8" i="5"/>
  <c r="C12" i="5"/>
  <c r="C11" i="5"/>
  <c r="C6" i="5"/>
  <c r="C4" i="5"/>
  <c r="C9" i="5"/>
  <c r="D13" i="5"/>
  <c r="E7" i="5" s="1"/>
  <c r="F13" i="5"/>
  <c r="G6" i="5" s="1"/>
  <c r="E9" i="5" l="1"/>
  <c r="E2" i="5"/>
  <c r="G7" i="5"/>
  <c r="G9" i="5"/>
  <c r="G12" i="5"/>
  <c r="G2" i="5"/>
  <c r="G11" i="5"/>
  <c r="D14" i="5"/>
  <c r="E6" i="5"/>
  <c r="E3" i="5"/>
  <c r="E10" i="5"/>
  <c r="E4" i="5"/>
  <c r="E8" i="5"/>
  <c r="E5" i="5"/>
  <c r="E11" i="5"/>
  <c r="F14" i="5"/>
  <c r="G5" i="5"/>
  <c r="G10" i="5"/>
  <c r="G4" i="5"/>
  <c r="G3" i="5"/>
  <c r="G8" i="5"/>
  <c r="E12" i="5"/>
</calcChain>
</file>

<file path=xl/sharedStrings.xml><?xml version="1.0" encoding="utf-8"?>
<sst xmlns="http://schemas.openxmlformats.org/spreadsheetml/2006/main" count="905" uniqueCount="290">
  <si>
    <t>Mes</t>
  </si>
  <si>
    <t>Año</t>
  </si>
  <si>
    <t>Codigo</t>
  </si>
  <si>
    <t>Codigo propio</t>
  </si>
  <si>
    <t>Descripcion</t>
  </si>
  <si>
    <t>Cantidad</t>
  </si>
  <si>
    <t>Precio</t>
  </si>
  <si>
    <t>Total</t>
  </si>
  <si>
    <t>Unidad</t>
  </si>
  <si>
    <t>Cant/Unid</t>
  </si>
  <si>
    <t>Precio por unidad</t>
  </si>
  <si>
    <t>Empresa</t>
  </si>
  <si>
    <t>La Esmeralda</t>
  </si>
  <si>
    <t>A014</t>
  </si>
  <si>
    <t>A031</t>
  </si>
  <si>
    <t>FG008</t>
  </si>
  <si>
    <t>H084</t>
  </si>
  <si>
    <t>H101</t>
  </si>
  <si>
    <t>H117</t>
  </si>
  <si>
    <t>INO022</t>
  </si>
  <si>
    <t>MON396</t>
  </si>
  <si>
    <t>C40</t>
  </si>
  <si>
    <t>C73</t>
  </si>
  <si>
    <t>I158T</t>
  </si>
  <si>
    <t>Los Naranjos</t>
  </si>
  <si>
    <t>A029</t>
  </si>
  <si>
    <t>I031</t>
  </si>
  <si>
    <t>I046</t>
  </si>
  <si>
    <t>H141</t>
  </si>
  <si>
    <t>H003</t>
  </si>
  <si>
    <t>H023</t>
  </si>
  <si>
    <t>H096</t>
  </si>
  <si>
    <t>MON029</t>
  </si>
  <si>
    <t>H159</t>
  </si>
  <si>
    <t>I20</t>
  </si>
  <si>
    <t>H132</t>
  </si>
  <si>
    <t>30174259-2</t>
  </si>
  <si>
    <t>H047</t>
  </si>
  <si>
    <t>MON019</t>
  </si>
  <si>
    <t>H236</t>
  </si>
  <si>
    <t>H082</t>
  </si>
  <si>
    <t>H190</t>
  </si>
  <si>
    <t>A033</t>
  </si>
  <si>
    <t>H085</t>
  </si>
  <si>
    <t>INO005</t>
  </si>
  <si>
    <t>H046</t>
  </si>
  <si>
    <t>H016</t>
  </si>
  <si>
    <t>A018</t>
  </si>
  <si>
    <t>A032</t>
  </si>
  <si>
    <t>H018</t>
  </si>
  <si>
    <t>H129</t>
  </si>
  <si>
    <t>H165</t>
  </si>
  <si>
    <t>H009</t>
  </si>
  <si>
    <t>H068</t>
  </si>
  <si>
    <t>H103</t>
  </si>
  <si>
    <t>H127</t>
  </si>
  <si>
    <t>H180</t>
  </si>
  <si>
    <t>INO026</t>
  </si>
  <si>
    <t>FG017</t>
  </si>
  <si>
    <t>H064</t>
  </si>
  <si>
    <t>H220</t>
  </si>
  <si>
    <t>I147T</t>
  </si>
  <si>
    <t>I027</t>
  </si>
  <si>
    <t>Codigo Propio</t>
  </si>
  <si>
    <t>Proveedor</t>
  </si>
  <si>
    <t>Categoria</t>
  </si>
  <si>
    <t>% Maiz</t>
  </si>
  <si>
    <t>% Soja</t>
  </si>
  <si>
    <t>FOC-001</t>
  </si>
  <si>
    <t>Serv. De Logistica</t>
  </si>
  <si>
    <t>unidad</t>
  </si>
  <si>
    <t>Focseed</t>
  </si>
  <si>
    <t>Otros</t>
  </si>
  <si>
    <t>FOC-002</t>
  </si>
  <si>
    <t>Nivel Control Antiespumante x 1Lt</t>
  </si>
  <si>
    <t>Litros</t>
  </si>
  <si>
    <t>FOC-003</t>
  </si>
  <si>
    <t>TropCs Corrector dePH x 1Lt</t>
  </si>
  <si>
    <t>Corrector pH</t>
  </si>
  <si>
    <t>FOC-004</t>
  </si>
  <si>
    <t>Nutrition Amonio Sulfato de Amonio X 2,5 Kgs</t>
  </si>
  <si>
    <t>Kilos</t>
  </si>
  <si>
    <t>Adherentes</t>
  </si>
  <si>
    <t>FOC-005</t>
  </si>
  <si>
    <t>Million Lactofen x 10Lts</t>
  </si>
  <si>
    <t>Herbicidas</t>
  </si>
  <si>
    <t>FOC-006</t>
  </si>
  <si>
    <t>Halox 81 Haloxyfop x 5 Lts</t>
  </si>
  <si>
    <t>FOC-007</t>
  </si>
  <si>
    <t>Dedalo Elite 2,4 D x 20Lts</t>
  </si>
  <si>
    <t>FOC-008</t>
  </si>
  <si>
    <t>Protector Verdesian x Lt</t>
  </si>
  <si>
    <t>Fertilizantes</t>
  </si>
  <si>
    <t>FOC-009</t>
  </si>
  <si>
    <t>Roundup Control Max x 15 Kg</t>
  </si>
  <si>
    <t>FOC-010</t>
  </si>
  <si>
    <t>MSO Max Aceite Metilado x 10 Kg</t>
  </si>
  <si>
    <t>FOC-011</t>
  </si>
  <si>
    <t>Entrevero Bifentrin 10% x 5Lts</t>
  </si>
  <si>
    <t>Insecticidas</t>
  </si>
  <si>
    <t>FOC-012</t>
  </si>
  <si>
    <t>Pulsar Gold T Lambdaciolatrina X Lt</t>
  </si>
  <si>
    <t>FOC-013</t>
  </si>
  <si>
    <t>Mulan Flumatsulan x 5 Lts</t>
  </si>
  <si>
    <t>FOC-014</t>
  </si>
  <si>
    <t>Jaspek 2,4 D Me X 20 Lts</t>
  </si>
  <si>
    <t>FOC-015</t>
  </si>
  <si>
    <t>Dicamba Sigma x 10 Lts</t>
  </si>
  <si>
    <t>FOC-016</t>
  </si>
  <si>
    <t>Terbutilazina 50 SC Sigma x 20 Lts</t>
  </si>
  <si>
    <t>FOC-017</t>
  </si>
  <si>
    <t>Trac 90 Atrazina x 10 Kg</t>
  </si>
  <si>
    <t>FOC-018</t>
  </si>
  <si>
    <t>Strim s-Metolacloro x 20Lts</t>
  </si>
  <si>
    <t>FOC-019</t>
  </si>
  <si>
    <t>Duranor Advance Dicamba x 10Lts</t>
  </si>
  <si>
    <t>FOC-020</t>
  </si>
  <si>
    <t>Paraquat Sigma x 20 Lts</t>
  </si>
  <si>
    <t>FOC-021</t>
  </si>
  <si>
    <t>Texaro x 0,86 Kgs</t>
  </si>
  <si>
    <t>FOC-022</t>
  </si>
  <si>
    <t>Lontrel Clopyralid x 5 Lts</t>
  </si>
  <si>
    <t>FOC-023</t>
  </si>
  <si>
    <t>Paxeo Fusion Diclosulam x 0,86 Kg</t>
  </si>
  <si>
    <t>FOC-024</t>
  </si>
  <si>
    <t>Optimizer Aceite Metilado x 10 Lts</t>
  </si>
  <si>
    <t>FOC-025</t>
  </si>
  <si>
    <t>Brodal Diflefenican x 5 Lts</t>
  </si>
  <si>
    <t>FOC-026</t>
  </si>
  <si>
    <t>Nitragin Cell Tech Sbean Dimension x 60 Dosis Caja</t>
  </si>
  <si>
    <t>Dosis</t>
  </si>
  <si>
    <t xml:space="preserve">Inoculante </t>
  </si>
  <si>
    <t>FOC-027</t>
  </si>
  <si>
    <t>Metribuzin 48 Sigma x 5/10 Lts</t>
  </si>
  <si>
    <t>FOC-028</t>
  </si>
  <si>
    <t>Latium Super Cletodim 36x10 Lts</t>
  </si>
  <si>
    <t>FOC-029</t>
  </si>
  <si>
    <t>Trop Tank x 5Lts</t>
  </si>
  <si>
    <t>Compatibilizante</t>
  </si>
  <si>
    <t>FOC-030</t>
  </si>
  <si>
    <t>TropL Plus 1 Lt Lote</t>
  </si>
  <si>
    <t>Limpiador</t>
  </si>
  <si>
    <t>FOC-031</t>
  </si>
  <si>
    <t>Symphony S-Metolacloro x 20 Lts</t>
  </si>
  <si>
    <t>FOC-032</t>
  </si>
  <si>
    <t>Ridof Diclosulam X 0,2 Kgs</t>
  </si>
  <si>
    <t>FOC-033</t>
  </si>
  <si>
    <t>Primero Nicosulfuron 75 % WG x 0,3 Kg</t>
  </si>
  <si>
    <t>FOC-034</t>
  </si>
  <si>
    <t>Flumyzin flumioxazin SC x 5 Lts</t>
  </si>
  <si>
    <t>FOC-035</t>
  </si>
  <si>
    <t>Kylian Cletodim x 10 Lts</t>
  </si>
  <si>
    <t>FOC-036</t>
  </si>
  <si>
    <t>Laudis x 5 Lts</t>
  </si>
  <si>
    <t>FOC-037</t>
  </si>
  <si>
    <t>Folicap Fomesafen x 20 Lts</t>
  </si>
  <si>
    <t>FOC-038</t>
  </si>
  <si>
    <t>Fomesafen Insuagro x 20 Lts</t>
  </si>
  <si>
    <t>FOC-039</t>
  </si>
  <si>
    <t>Protector Verdesian Bidon</t>
  </si>
  <si>
    <t>Bidon</t>
  </si>
  <si>
    <t>FOC-040</t>
  </si>
  <si>
    <t>Urea Granulada a Granel Industrializada</t>
  </si>
  <si>
    <t>Tonelada</t>
  </si>
  <si>
    <t>FOC-041</t>
  </si>
  <si>
    <t>Luxor Cletodim x 20 Lts</t>
  </si>
  <si>
    <t>FOC-042</t>
  </si>
  <si>
    <t>Huck x 5 Lts</t>
  </si>
  <si>
    <t>SAM-043</t>
  </si>
  <si>
    <t>Silo Bolsa 9x75x250</t>
  </si>
  <si>
    <t>SAMSA</t>
  </si>
  <si>
    <t>SAM-044</t>
  </si>
  <si>
    <t xml:space="preserve">Urea Granulada a Granel </t>
  </si>
  <si>
    <t>SAM-045</t>
  </si>
  <si>
    <t>F. Monoamonico Gnel</t>
  </si>
  <si>
    <t>ATS-046</t>
  </si>
  <si>
    <t>Nicosulfuron 4% x 5 lts</t>
  </si>
  <si>
    <t>ATS</t>
  </si>
  <si>
    <t>ATS-047</t>
  </si>
  <si>
    <t>Fierce RM x 5 lts</t>
  </si>
  <si>
    <t>DEC-048</t>
  </si>
  <si>
    <t>Acondicionador Corrector Sec X Lts</t>
  </si>
  <si>
    <t>DEC</t>
  </si>
  <si>
    <t>DEC-049</t>
  </si>
  <si>
    <t>Coadyuvante Break Thru Mso Max x Lts</t>
  </si>
  <si>
    <t>DEC-050</t>
  </si>
  <si>
    <t>Insecticida Ampligo x 1 L - Trazado</t>
  </si>
  <si>
    <t>DEC-051</t>
  </si>
  <si>
    <t>Insecticida Actellic (x Lts)</t>
  </si>
  <si>
    <t>DEC-052</t>
  </si>
  <si>
    <t>Herbicida Acuron Uno x Lts</t>
  </si>
  <si>
    <t>MON-053</t>
  </si>
  <si>
    <t>DK72-10PR04 C4C 80M Biological Treatment</t>
  </si>
  <si>
    <t>Bolsa</t>
  </si>
  <si>
    <t>MONSANTO</t>
  </si>
  <si>
    <t>Semillas</t>
  </si>
  <si>
    <t>MON-054</t>
  </si>
  <si>
    <t>DK74-47VT39  C2 80M Biological Treatment</t>
  </si>
  <si>
    <t>MON-055</t>
  </si>
  <si>
    <t>C DK DK73-03TRE C4 80M TB AR</t>
  </si>
  <si>
    <t>MON-056</t>
  </si>
  <si>
    <t>C DK DK72-72TRE C4 80M TB AR Pack Refugio</t>
  </si>
  <si>
    <t>MON-057</t>
  </si>
  <si>
    <t>C DK DK73-03TRE C4 80M TB AR Pack Refugio</t>
  </si>
  <si>
    <t>MON-058</t>
  </si>
  <si>
    <t>Roundup ControlMax x 15 Kg</t>
  </si>
  <si>
    <t>MON-059</t>
  </si>
  <si>
    <t>C DK DK72-08TRE C4 80 TB AR</t>
  </si>
  <si>
    <t>MON-060</t>
  </si>
  <si>
    <t>DK-72RR2 C4 80M Biological Treatment Pack Refugio</t>
  </si>
  <si>
    <t>CAR-061</t>
  </si>
  <si>
    <t xml:space="preserve">Flumioxazin 48% SC - Gemmit Top </t>
  </si>
  <si>
    <t>CAR</t>
  </si>
  <si>
    <t>CAR-062</t>
  </si>
  <si>
    <t>Haloxifop 93,5% - Verdict Max - Fusion</t>
  </si>
  <si>
    <t>Lata</t>
  </si>
  <si>
    <t>CAR-063</t>
  </si>
  <si>
    <t>Saflufenacil 70% wg - Heat - Basf</t>
  </si>
  <si>
    <t>CERR-064</t>
  </si>
  <si>
    <t>Maiz BTR RRFG22 Enlist SPR</t>
  </si>
  <si>
    <t>CERROS</t>
  </si>
  <si>
    <t>CERR-065</t>
  </si>
  <si>
    <t>Maiz Next 22,6 Pwultra Enlist SPR</t>
  </si>
  <si>
    <t>CERR-066</t>
  </si>
  <si>
    <t>Maiz Br RRfg22 Enlist R19</t>
  </si>
  <si>
    <t>CERR-067</t>
  </si>
  <si>
    <t>Maiz Next 22,6 Pwultra Enlist R17</t>
  </si>
  <si>
    <t>CERR-068</t>
  </si>
  <si>
    <t>Maiz Br 8421 Pwultra Enlist R19</t>
  </si>
  <si>
    <t>COT-069</t>
  </si>
  <si>
    <t>Gas-Oil D.Diesel 500</t>
  </si>
  <si>
    <t>COTAGRO</t>
  </si>
  <si>
    <t>Combusitble</t>
  </si>
  <si>
    <t>DEC-070</t>
  </si>
  <si>
    <t>Insecticida Fosfuro de Aluminio x Lata - Trazado</t>
  </si>
  <si>
    <t>ATS-071</t>
  </si>
  <si>
    <t>Bolsa Forraje 10*100 mts. Plastar</t>
  </si>
  <si>
    <t>FOC-072</t>
  </si>
  <si>
    <t>Belt 48 SC X 1 Lt Lote: LA4007358</t>
  </si>
  <si>
    <t>Nombre Lote</t>
  </si>
  <si>
    <t>Hectareas</t>
  </si>
  <si>
    <t>Campo</t>
  </si>
  <si>
    <t>94 Norte</t>
  </si>
  <si>
    <t>Los Almendros</t>
  </si>
  <si>
    <t>94 Sur</t>
  </si>
  <si>
    <t>95 Norte</t>
  </si>
  <si>
    <t>95 Sur</t>
  </si>
  <si>
    <t>102 Norte</t>
  </si>
  <si>
    <t>102 Sur</t>
  </si>
  <si>
    <t xml:space="preserve">La Esmeralda </t>
  </si>
  <si>
    <t>63 Sur</t>
  </si>
  <si>
    <t>63 Norte</t>
  </si>
  <si>
    <t>64 Sur</t>
  </si>
  <si>
    <t>64 Norte</t>
  </si>
  <si>
    <t>65 Sur</t>
  </si>
  <si>
    <t>65 Norte</t>
  </si>
  <si>
    <t>72 Norte</t>
  </si>
  <si>
    <t>72 Sur</t>
  </si>
  <si>
    <t>73 Norte</t>
  </si>
  <si>
    <t>73 Sur</t>
  </si>
  <si>
    <t>74 Norte</t>
  </si>
  <si>
    <t>74 Sur</t>
  </si>
  <si>
    <t>La Sarita</t>
  </si>
  <si>
    <t>Insumo</t>
  </si>
  <si>
    <t>Total en dolares</t>
  </si>
  <si>
    <t>Unidad de Medida</t>
  </si>
  <si>
    <t>Unidades</t>
  </si>
  <si>
    <t>Precio promedio</t>
  </si>
  <si>
    <t>Total por unidad</t>
  </si>
  <si>
    <t>Soja</t>
  </si>
  <si>
    <t>Maiz</t>
  </si>
  <si>
    <t>Ver como es la apertura de unidades.</t>
  </si>
  <si>
    <t>TOTAL</t>
  </si>
  <si>
    <t>Total en USD</t>
  </si>
  <si>
    <t>%</t>
  </si>
  <si>
    <t xml:space="preserve">Soja </t>
  </si>
  <si>
    <t>nombre</t>
  </si>
  <si>
    <t>cuit</t>
  </si>
  <si>
    <t>codigo</t>
  </si>
  <si>
    <t>cantidad</t>
  </si>
  <si>
    <t>proveedor</t>
  </si>
  <si>
    <t>categoria</t>
  </si>
  <si>
    <t>unidad_medida</t>
  </si>
  <si>
    <t>localidad</t>
  </si>
  <si>
    <t>Las Vertientes</t>
  </si>
  <si>
    <t>Holmberg</t>
  </si>
  <si>
    <t>de prueba</t>
  </si>
  <si>
    <t>deprueba</t>
  </si>
  <si>
    <t>* prueba</t>
  </si>
  <si>
    <t>12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</si>
</sst>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USD]\ * #,##0.00_-;\-[$USD]\ * #,##0.00_-;_-[$USD]\ * &quot;-&quot;??_-;_-@"/>
    <numFmt numFmtId="165" formatCode="[$USD]\ #,##0.00"/>
    <numFmt numFmtId="166" formatCode="00000000000"/>
  </numFmts>
  <fonts count="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Arial"/>
    </font>
    <font>
      <sz val="11"/>
      <color theme="1"/>
      <name val="Arial"/>
      <scheme val="minor"/>
    </font>
    <font>
      <b/>
      <i/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9" fontId="3" fillId="0" borderId="0" xfId="0" applyNumberFormat="1" applyFont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9" fontId="3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0" borderId="3" xfId="0" applyNumberFormat="1" applyFont="1" applyBorder="1"/>
    <xf numFmtId="165" fontId="6" fillId="0" borderId="2" xfId="0" applyNumberFormat="1" applyFont="1" applyBorder="1"/>
    <xf numFmtId="165" fontId="3" fillId="0" borderId="4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/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00"/>
  <sheetViews>
    <sheetView workbookViewId="0">
      <pane ySplit="1" topLeftCell="A2" activePane="bottomLeft" state="frozen"/>
      <selection pane="bottomLeft" activeCell="D8" sqref="D8"/>
    </sheetView>
  </sheetViews>
  <sheetFormatPr baseColWidth="10" defaultColWidth="12.625" defaultRowHeight="15" customHeight="1" x14ac:dyDescent="0.2"/>
  <cols>
    <col min="1" max="3" width="11" customWidth="1"/>
    <col min="4" max="4" width="17.625" customWidth="1"/>
    <col min="5" max="5" width="34" customWidth="1"/>
    <col min="6" max="6" width="11" customWidth="1"/>
    <col min="7" max="7" width="18.125" customWidth="1"/>
    <col min="8" max="8" width="15.625" customWidth="1"/>
    <col min="9" max="10" width="12.375" customWidth="1"/>
    <col min="11" max="11" width="15.875" customWidth="1"/>
    <col min="12" max="12" width="12.25" customWidth="1"/>
    <col min="13" max="26" width="10.625" customWidth="1"/>
  </cols>
  <sheetData>
    <row r="1" spans="1:12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14.25" customHeight="1" x14ac:dyDescent="0.2">
      <c r="A2" s="1">
        <v>1</v>
      </c>
      <c r="B2" s="1">
        <v>2024</v>
      </c>
      <c r="C2" s="1">
        <v>1007</v>
      </c>
      <c r="D2" s="1" t="str">
        <f>+IFERROR(VLOOKUP($C2,Insumos!$A$2:$C$999,2,FALSE),"")</f>
        <v>FOC-001</v>
      </c>
      <c r="E2" s="1" t="str">
        <f>+IFERROR(VLOOKUP($C2,Insumos!$A$2:$C$999,3,FALSE),"")</f>
        <v>Serv. De Logistica</v>
      </c>
      <c r="F2" s="2">
        <v>235.14</v>
      </c>
      <c r="G2" s="3">
        <v>35</v>
      </c>
      <c r="H2" s="4">
        <f t="shared" ref="H2:H33" si="0">+F2*G2</f>
        <v>8229.9</v>
      </c>
      <c r="I2" s="1" t="str">
        <f>+IFERROR(VLOOKUP(C2,Insumos!$A$2:$E$999,4,FALSE),"")</f>
        <v>unidad</v>
      </c>
      <c r="J2" s="1">
        <f>+IFERROR(VLOOKUP(C2,Insumos!$A$2:$E$999,5,FALSE),"")</f>
        <v>1</v>
      </c>
      <c r="K2" s="3">
        <f t="shared" ref="K2:K33" si="1">+IFERROR(G2/J2,"")</f>
        <v>35</v>
      </c>
      <c r="L2" s="5" t="s">
        <v>12</v>
      </c>
    </row>
    <row r="3" spans="1:12" ht="14.25" customHeight="1" x14ac:dyDescent="0.2">
      <c r="A3" s="1">
        <v>1</v>
      </c>
      <c r="B3" s="1">
        <v>2024</v>
      </c>
      <c r="C3" s="1" t="s">
        <v>13</v>
      </c>
      <c r="D3" s="1" t="str">
        <f>+IFERROR(VLOOKUP($C3,Insumos!$A$2:$C$999,2,FALSE),"")</f>
        <v>FOC-002</v>
      </c>
      <c r="E3" s="1" t="str">
        <f>+IFERROR(VLOOKUP($C3,Insumos!$A$2:$C$999,3,FALSE),"")</f>
        <v>Nivel Control Antiespumante x 1Lt</v>
      </c>
      <c r="F3" s="2">
        <v>3</v>
      </c>
      <c r="G3" s="3">
        <v>30.5</v>
      </c>
      <c r="H3" s="4">
        <f t="shared" si="0"/>
        <v>91.5</v>
      </c>
      <c r="I3" s="1" t="str">
        <f>+IFERROR(VLOOKUP(C3,Insumos!$A$2:$E$999,4,FALSE),"")</f>
        <v>Litros</v>
      </c>
      <c r="J3" s="1">
        <f>+IFERROR(VLOOKUP(C3,Insumos!$A$2:$E$999,5,FALSE),"")</f>
        <v>1</v>
      </c>
      <c r="K3" s="3">
        <f t="shared" si="1"/>
        <v>30.5</v>
      </c>
      <c r="L3" s="5" t="s">
        <v>12</v>
      </c>
    </row>
    <row r="4" spans="1:12" ht="14.25" customHeight="1" x14ac:dyDescent="0.2">
      <c r="A4" s="1">
        <v>1</v>
      </c>
      <c r="B4" s="1">
        <v>2024</v>
      </c>
      <c r="C4" s="1" t="s">
        <v>14</v>
      </c>
      <c r="D4" s="1" t="str">
        <f>+IFERROR(VLOOKUP($C4,Insumos!$A$2:$C$999,2,FALSE),"")</f>
        <v>FOC-003</v>
      </c>
      <c r="E4" s="1" t="str">
        <f>+IFERROR(VLOOKUP($C4,Insumos!$A$2:$C$999,3,FALSE),"")</f>
        <v>TropCs Corrector dePH x 1Lt</v>
      </c>
      <c r="F4" s="2">
        <v>40</v>
      </c>
      <c r="G4" s="3">
        <v>28.8</v>
      </c>
      <c r="H4" s="4">
        <f t="shared" si="0"/>
        <v>1152</v>
      </c>
      <c r="I4" s="1" t="str">
        <f>+IFERROR(VLOOKUP(C4,Insumos!$A$2:$E$999,4,FALSE),"")</f>
        <v>Litros</v>
      </c>
      <c r="J4" s="1">
        <f>+IFERROR(VLOOKUP(C4,Insumos!$A$2:$E$999,5,FALSE),"")</f>
        <v>1</v>
      </c>
      <c r="K4" s="3">
        <f t="shared" si="1"/>
        <v>28.8</v>
      </c>
      <c r="L4" s="5" t="s">
        <v>12</v>
      </c>
    </row>
    <row r="5" spans="1:12" ht="14.25" customHeight="1" x14ac:dyDescent="0.2">
      <c r="A5" s="1">
        <v>1</v>
      </c>
      <c r="B5" s="1">
        <v>2024</v>
      </c>
      <c r="C5" s="1" t="s">
        <v>15</v>
      </c>
      <c r="D5" s="1" t="str">
        <f>+IFERROR(VLOOKUP($C5,Insumos!$A$2:$C$999,2,FALSE),"")</f>
        <v>FOC-004</v>
      </c>
      <c r="E5" s="1" t="str">
        <f>+IFERROR(VLOOKUP($C5,Insumos!$A$2:$C$999,3,FALSE),"")</f>
        <v>Nutrition Amonio Sulfato de Amonio X 2,5 Kgs</v>
      </c>
      <c r="F5" s="2">
        <v>10</v>
      </c>
      <c r="G5" s="3">
        <v>5.6</v>
      </c>
      <c r="H5" s="4">
        <f t="shared" si="0"/>
        <v>56</v>
      </c>
      <c r="I5" s="1" t="str">
        <f>+IFERROR(VLOOKUP(C5,Insumos!$A$2:$E$999,4,FALSE),"")</f>
        <v>Kilos</v>
      </c>
      <c r="J5" s="1">
        <f>+IFERROR(VLOOKUP(C5,Insumos!$A$2:$E$999,5,FALSE),"")</f>
        <v>2.5</v>
      </c>
      <c r="K5" s="3">
        <f t="shared" si="1"/>
        <v>2.2399999999999998</v>
      </c>
      <c r="L5" s="5" t="s">
        <v>12</v>
      </c>
    </row>
    <row r="6" spans="1:12" ht="14.25" customHeight="1" x14ac:dyDescent="0.2">
      <c r="A6" s="1">
        <v>1</v>
      </c>
      <c r="B6" s="1">
        <v>2024</v>
      </c>
      <c r="C6" s="1" t="s">
        <v>16</v>
      </c>
      <c r="D6" s="1" t="str">
        <f>+IFERROR(VLOOKUP($C6,Insumos!$A$2:$C$999,2,FALSE),"")</f>
        <v>FOC-005</v>
      </c>
      <c r="E6" s="1" t="str">
        <f>+IFERROR(VLOOKUP($C6,Insumos!$A$2:$C$999,3,FALSE),"")</f>
        <v>Million Lactofen x 10Lts</v>
      </c>
      <c r="F6" s="2">
        <v>10</v>
      </c>
      <c r="G6" s="3">
        <v>20.5</v>
      </c>
      <c r="H6" s="4">
        <f t="shared" si="0"/>
        <v>205</v>
      </c>
      <c r="I6" s="1" t="str">
        <f>+IFERROR(VLOOKUP(C6,Insumos!$A$2:$E$999,4,FALSE),"")</f>
        <v>Litros</v>
      </c>
      <c r="J6" s="1">
        <f>+IFERROR(VLOOKUP(C6,Insumos!$A$2:$E$999,5,FALSE),"")</f>
        <v>10</v>
      </c>
      <c r="K6" s="3">
        <f t="shared" si="1"/>
        <v>2.0499999999999998</v>
      </c>
      <c r="L6" s="5" t="s">
        <v>12</v>
      </c>
    </row>
    <row r="7" spans="1:12" ht="14.25" customHeight="1" x14ac:dyDescent="0.2">
      <c r="A7" s="1">
        <v>1</v>
      </c>
      <c r="B7" s="1">
        <v>2024</v>
      </c>
      <c r="C7" s="1" t="s">
        <v>17</v>
      </c>
      <c r="D7" s="1" t="str">
        <f>+IFERROR(VLOOKUP($C7,Insumos!$A$2:$C$999,2,FALSE),"")</f>
        <v>FOC-006</v>
      </c>
      <c r="E7" s="1" t="str">
        <f>+IFERROR(VLOOKUP($C7,Insumos!$A$2:$C$999,3,FALSE),"")</f>
        <v>Halox 81 Haloxyfop x 5 Lts</v>
      </c>
      <c r="F7" s="2">
        <v>15</v>
      </c>
      <c r="G7" s="3">
        <v>38.9</v>
      </c>
      <c r="H7" s="4">
        <f t="shared" si="0"/>
        <v>583.5</v>
      </c>
      <c r="I7" s="1" t="str">
        <f>+IFERROR(VLOOKUP(C7,Insumos!$A$2:$E$999,4,FALSE),"")</f>
        <v>Litros</v>
      </c>
      <c r="J7" s="1">
        <f>+IFERROR(VLOOKUP(C7,Insumos!$A$2:$E$999,5,FALSE),"")</f>
        <v>5</v>
      </c>
      <c r="K7" s="3">
        <f t="shared" si="1"/>
        <v>7.7799999999999994</v>
      </c>
      <c r="L7" s="5" t="s">
        <v>12</v>
      </c>
    </row>
    <row r="8" spans="1:12" ht="14.25" customHeight="1" x14ac:dyDescent="0.2">
      <c r="A8" s="1">
        <v>1</v>
      </c>
      <c r="B8" s="1">
        <v>2024</v>
      </c>
      <c r="C8" s="1" t="s">
        <v>18</v>
      </c>
      <c r="D8" s="1" t="str">
        <f>+IFERROR(VLOOKUP($C8,Insumos!$A$2:$C$999,2,FALSE),"")</f>
        <v>FOC-007</v>
      </c>
      <c r="E8" s="1" t="str">
        <f>+IFERROR(VLOOKUP($C8,Insumos!$A$2:$C$999,3,FALSE),"")</f>
        <v>Dedalo Elite 2,4 D x 20Lts</v>
      </c>
      <c r="F8" s="2">
        <v>240</v>
      </c>
      <c r="G8" s="3">
        <v>5.4</v>
      </c>
      <c r="H8" s="4">
        <f t="shared" si="0"/>
        <v>1296</v>
      </c>
      <c r="I8" s="1" t="str">
        <f>+IFERROR(VLOOKUP(C8,Insumos!$A$2:$E$999,4,FALSE),"")</f>
        <v>Litros</v>
      </c>
      <c r="J8" s="1">
        <f>+IFERROR(VLOOKUP(C8,Insumos!$A$2:$E$999,5,FALSE),"")</f>
        <v>20</v>
      </c>
      <c r="K8" s="3">
        <f t="shared" si="1"/>
        <v>0.27</v>
      </c>
      <c r="L8" s="5" t="s">
        <v>12</v>
      </c>
    </row>
    <row r="9" spans="1:12" ht="14.25" customHeight="1" x14ac:dyDescent="0.2">
      <c r="A9" s="1">
        <v>1</v>
      </c>
      <c r="B9" s="1">
        <v>2024</v>
      </c>
      <c r="C9" s="1" t="s">
        <v>19</v>
      </c>
      <c r="D9" s="1" t="str">
        <f>+IFERROR(VLOOKUP($C9,Insumos!$A$2:$C$999,2,FALSE),"")</f>
        <v>FOC-008</v>
      </c>
      <c r="E9" s="1" t="str">
        <f>+IFERROR(VLOOKUP($C9,Insumos!$A$2:$C$999,3,FALSE),"")</f>
        <v>Protector Verdesian x Lt</v>
      </c>
      <c r="F9" s="2">
        <v>260</v>
      </c>
      <c r="G9" s="3">
        <v>20.75</v>
      </c>
      <c r="H9" s="4">
        <f t="shared" si="0"/>
        <v>5395</v>
      </c>
      <c r="I9" s="1" t="str">
        <f>+IFERROR(VLOOKUP(C9,Insumos!$A$2:$E$999,4,FALSE),"")</f>
        <v>Litros</v>
      </c>
      <c r="J9" s="1">
        <f>+IFERROR(VLOOKUP(C9,Insumos!$A$2:$E$999,5,FALSE),"")</f>
        <v>1</v>
      </c>
      <c r="K9" s="3">
        <f t="shared" si="1"/>
        <v>20.75</v>
      </c>
      <c r="L9" s="5" t="s">
        <v>12</v>
      </c>
    </row>
    <row r="10" spans="1:12" ht="14.25" customHeight="1" x14ac:dyDescent="0.2">
      <c r="A10" s="1">
        <v>1</v>
      </c>
      <c r="B10" s="1">
        <v>2024</v>
      </c>
      <c r="C10" s="1" t="s">
        <v>20</v>
      </c>
      <c r="D10" s="1" t="str">
        <f>+IFERROR(VLOOKUP($C10,Insumos!$A$2:$C$999,2,FALSE),"")</f>
        <v>FOC-009</v>
      </c>
      <c r="E10" s="1" t="str">
        <f>+IFERROR(VLOOKUP($C10,Insumos!$A$2:$C$999,3,FALSE),"")</f>
        <v>Roundup Control Max x 15 Kg</v>
      </c>
      <c r="F10" s="2">
        <v>90</v>
      </c>
      <c r="G10" s="3">
        <v>10.8</v>
      </c>
      <c r="H10" s="4">
        <f t="shared" si="0"/>
        <v>972.00000000000011</v>
      </c>
      <c r="I10" s="1" t="str">
        <f>+IFERROR(VLOOKUP(C10,Insumos!$A$2:$E$999,4,FALSE),"")</f>
        <v>Kilos</v>
      </c>
      <c r="J10" s="1">
        <f>+IFERROR(VLOOKUP(C10,Insumos!$A$2:$E$999,5,FALSE),"")</f>
        <v>15</v>
      </c>
      <c r="K10" s="3">
        <f t="shared" si="1"/>
        <v>0.72000000000000008</v>
      </c>
      <c r="L10" s="5" t="s">
        <v>12</v>
      </c>
    </row>
    <row r="11" spans="1:12" ht="14.25" customHeight="1" x14ac:dyDescent="0.2">
      <c r="A11" s="1">
        <v>1</v>
      </c>
      <c r="B11" s="1">
        <v>2024</v>
      </c>
      <c r="C11" s="1" t="s">
        <v>20</v>
      </c>
      <c r="D11" s="1" t="str">
        <f>+IFERROR(VLOOKUP($C11,Insumos!$A$2:$C$999,2,FALSE),"")</f>
        <v>FOC-009</v>
      </c>
      <c r="E11" s="1" t="str">
        <f>+IFERROR(VLOOKUP($C11,Insumos!$A$2:$C$999,3,FALSE),"")</f>
        <v>Roundup Control Max x 15 Kg</v>
      </c>
      <c r="F11" s="2">
        <v>885</v>
      </c>
      <c r="G11" s="3">
        <v>10.8</v>
      </c>
      <c r="H11" s="4">
        <f t="shared" si="0"/>
        <v>9558</v>
      </c>
      <c r="I11" s="1" t="str">
        <f>+IFERROR(VLOOKUP(C11,Insumos!$A$2:$E$999,4,FALSE),"")</f>
        <v>Kilos</v>
      </c>
      <c r="J11" s="1">
        <f>+IFERROR(VLOOKUP(C11,Insumos!$A$2:$E$999,5,FALSE),"")</f>
        <v>15</v>
      </c>
      <c r="K11" s="3">
        <f t="shared" si="1"/>
        <v>0.72000000000000008</v>
      </c>
      <c r="L11" s="5" t="s">
        <v>12</v>
      </c>
    </row>
    <row r="12" spans="1:12" ht="14.25" customHeight="1" x14ac:dyDescent="0.2">
      <c r="A12" s="1">
        <v>1</v>
      </c>
      <c r="B12" s="1">
        <v>2024</v>
      </c>
      <c r="C12" s="1">
        <v>8385</v>
      </c>
      <c r="D12" s="1" t="str">
        <f>+IFERROR(VLOOKUP($C12,Insumos!$A$2:$C$999,2,FALSE),"")</f>
        <v>ATS-046</v>
      </c>
      <c r="E12" s="1" t="str">
        <f>+IFERROR(VLOOKUP($C12,Insumos!$A$2:$C$999,3,FALSE),"")</f>
        <v>Nicosulfuron 4% x 5 lts</v>
      </c>
      <c r="F12" s="2">
        <v>230</v>
      </c>
      <c r="G12" s="3">
        <v>16.25</v>
      </c>
      <c r="H12" s="4">
        <f t="shared" si="0"/>
        <v>3737.5</v>
      </c>
      <c r="I12" s="1" t="str">
        <f>+IFERROR(VLOOKUP(C12,Insumos!$A$2:$E$999,4,FALSE),"")</f>
        <v>Litros</v>
      </c>
      <c r="J12" s="1">
        <f>+IFERROR(VLOOKUP(C12,Insumos!$A$2:$E$999,5,FALSE),"")</f>
        <v>5</v>
      </c>
      <c r="K12" s="3">
        <f t="shared" si="1"/>
        <v>3.25</v>
      </c>
      <c r="L12" s="5" t="s">
        <v>12</v>
      </c>
    </row>
    <row r="13" spans="1:12" ht="14.25" customHeight="1" x14ac:dyDescent="0.2">
      <c r="A13" s="1">
        <v>1</v>
      </c>
      <c r="B13" s="1">
        <v>2024</v>
      </c>
      <c r="C13" s="1">
        <v>8385</v>
      </c>
      <c r="D13" s="1" t="str">
        <f>+IFERROR(VLOOKUP($C13,Insumos!$A$2:$C$999,2,FALSE),"")</f>
        <v>ATS-046</v>
      </c>
      <c r="E13" s="1" t="str">
        <f>+IFERROR(VLOOKUP($C13,Insumos!$A$2:$C$999,3,FALSE),"")</f>
        <v>Nicosulfuron 4% x 5 lts</v>
      </c>
      <c r="F13" s="2">
        <v>35</v>
      </c>
      <c r="G13" s="3">
        <v>16.25</v>
      </c>
      <c r="H13" s="4">
        <f t="shared" si="0"/>
        <v>568.75</v>
      </c>
      <c r="I13" s="1" t="str">
        <f>+IFERROR(VLOOKUP(C13,Insumos!$A$2:$E$999,4,FALSE),"")</f>
        <v>Litros</v>
      </c>
      <c r="J13" s="1">
        <f>+IFERROR(VLOOKUP(C13,Insumos!$A$2:$E$999,5,FALSE),"")</f>
        <v>5</v>
      </c>
      <c r="K13" s="3">
        <f t="shared" si="1"/>
        <v>3.25</v>
      </c>
      <c r="L13" s="5" t="s">
        <v>12</v>
      </c>
    </row>
    <row r="14" spans="1:12" ht="14.25" customHeight="1" x14ac:dyDescent="0.2">
      <c r="A14" s="1">
        <v>1</v>
      </c>
      <c r="B14" s="1">
        <v>2024</v>
      </c>
      <c r="C14" s="1" t="s">
        <v>21</v>
      </c>
      <c r="D14" s="1" t="str">
        <f>+IFERROR(VLOOKUP($C14,Insumos!$A$2:$C$999,2,FALSE),"")</f>
        <v>DEC-048</v>
      </c>
      <c r="E14" s="1" t="str">
        <f>+IFERROR(VLOOKUP($C14,Insumos!$A$2:$C$999,3,FALSE),"")</f>
        <v>Acondicionador Corrector Sec X Lts</v>
      </c>
      <c r="F14" s="2">
        <v>17</v>
      </c>
      <c r="G14" s="3">
        <v>31.36</v>
      </c>
      <c r="H14" s="4">
        <f t="shared" si="0"/>
        <v>533.12</v>
      </c>
      <c r="I14" s="1" t="str">
        <f>+IFERROR(VLOOKUP(C14,Insumos!$A$2:$E$999,4,FALSE),"")</f>
        <v>Litros</v>
      </c>
      <c r="J14" s="1">
        <f>+IFERROR(VLOOKUP(C14,Insumos!$A$2:$E$999,5,FALSE),"")</f>
        <v>1</v>
      </c>
      <c r="K14" s="3">
        <f t="shared" si="1"/>
        <v>31.36</v>
      </c>
      <c r="L14" s="5" t="s">
        <v>12</v>
      </c>
    </row>
    <row r="15" spans="1:12" ht="14.25" customHeight="1" x14ac:dyDescent="0.2">
      <c r="A15" s="1">
        <v>1</v>
      </c>
      <c r="B15" s="1">
        <v>2024</v>
      </c>
      <c r="C15" s="1" t="s">
        <v>22</v>
      </c>
      <c r="D15" s="1" t="str">
        <f>+IFERROR(VLOOKUP($C15,Insumos!$A$2:$C$999,2,FALSE),"")</f>
        <v>DEC-049</v>
      </c>
      <c r="E15" s="1" t="str">
        <f>+IFERROR(VLOOKUP($C15,Insumos!$A$2:$C$999,3,FALSE),"")</f>
        <v>Coadyuvante Break Thru Mso Max x Lts</v>
      </c>
      <c r="F15" s="2">
        <v>120</v>
      </c>
      <c r="G15" s="3">
        <v>16.8</v>
      </c>
      <c r="H15" s="4">
        <f t="shared" si="0"/>
        <v>2016</v>
      </c>
      <c r="I15" s="1" t="str">
        <f>+IFERROR(VLOOKUP(C15,Insumos!$A$2:$E$999,4,FALSE),"")</f>
        <v>Litros</v>
      </c>
      <c r="J15" s="1">
        <f>+IFERROR(VLOOKUP(C15,Insumos!$A$2:$E$999,5,FALSE),"")</f>
        <v>1</v>
      </c>
      <c r="K15" s="3">
        <f t="shared" si="1"/>
        <v>16.8</v>
      </c>
      <c r="L15" s="5" t="s">
        <v>12</v>
      </c>
    </row>
    <row r="16" spans="1:12" ht="14.25" customHeight="1" x14ac:dyDescent="0.2">
      <c r="A16" s="1">
        <v>1</v>
      </c>
      <c r="B16" s="1">
        <v>2024</v>
      </c>
      <c r="C16" s="1" t="s">
        <v>23</v>
      </c>
      <c r="D16" s="1" t="str">
        <f>+IFERROR(VLOOKUP($C16,Insumos!$A$2:$C$999,2,FALSE),"")</f>
        <v>DEC-050</v>
      </c>
      <c r="E16" s="1" t="str">
        <f>+IFERROR(VLOOKUP($C16,Insumos!$A$2:$C$999,3,FALSE),"")</f>
        <v>Insecticida Ampligo x 1 L - Trazado</v>
      </c>
      <c r="F16" s="2">
        <v>34</v>
      </c>
      <c r="G16" s="3">
        <v>121.64</v>
      </c>
      <c r="H16" s="4">
        <f t="shared" si="0"/>
        <v>4135.76</v>
      </c>
      <c r="I16" s="1" t="str">
        <f>+IFERROR(VLOOKUP(C16,Insumos!$A$2:$E$999,4,FALSE),"")</f>
        <v>Litros</v>
      </c>
      <c r="J16" s="1">
        <f>+IFERROR(VLOOKUP(C16,Insumos!$A$2:$E$999,5,FALSE),"")</f>
        <v>1</v>
      </c>
      <c r="K16" s="3">
        <f t="shared" si="1"/>
        <v>121.64</v>
      </c>
      <c r="L16" s="5" t="s">
        <v>12</v>
      </c>
    </row>
    <row r="17" spans="1:12" ht="14.25" customHeight="1" x14ac:dyDescent="0.2">
      <c r="A17" s="1">
        <v>1</v>
      </c>
      <c r="B17" s="1">
        <v>2024</v>
      </c>
      <c r="C17" s="1">
        <v>30955</v>
      </c>
      <c r="D17" s="1" t="str">
        <f>+IFERROR(VLOOKUP($C17,Insumos!$A$2:$C$999,2,FALSE),"")</f>
        <v>COT-069</v>
      </c>
      <c r="E17" s="1" t="str">
        <f>+IFERROR(VLOOKUP($C17,Insumos!$A$2:$C$999,3,FALSE),"")</f>
        <v>Gas-Oil D.Diesel 500</v>
      </c>
      <c r="F17" s="2">
        <v>20000</v>
      </c>
      <c r="G17" s="3">
        <f>+((14009537.02+354558.8)/835.5)/20000</f>
        <v>0.85961076122082591</v>
      </c>
      <c r="H17" s="4">
        <f t="shared" si="0"/>
        <v>17192.215224416519</v>
      </c>
      <c r="I17" s="1" t="str">
        <f>+IFERROR(VLOOKUP(C17,Insumos!$A$2:$E$999,4,FALSE),"")</f>
        <v>Litros</v>
      </c>
      <c r="J17" s="1">
        <f>+IFERROR(VLOOKUP(C17,Insumos!$A$2:$E$999,5,FALSE),"")</f>
        <v>1</v>
      </c>
      <c r="K17" s="3">
        <f t="shared" si="1"/>
        <v>0.85961076122082591</v>
      </c>
      <c r="L17" s="5" t="s">
        <v>24</v>
      </c>
    </row>
    <row r="18" spans="1:12" ht="14.25" customHeight="1" x14ac:dyDescent="0.2">
      <c r="A18" s="1">
        <v>2</v>
      </c>
      <c r="B18" s="1">
        <v>2024</v>
      </c>
      <c r="C18" s="1" t="s">
        <v>25</v>
      </c>
      <c r="D18" s="1" t="str">
        <f>+IFERROR(VLOOKUP($C18,Insumos!$A$2:$C$999,2,FALSE),"")</f>
        <v>FOC-010</v>
      </c>
      <c r="E18" s="1" t="str">
        <f>+IFERROR(VLOOKUP($C18,Insumos!$A$2:$C$999,3,FALSE),"")</f>
        <v>MSO Max Aceite Metilado x 10 Kg</v>
      </c>
      <c r="F18" s="2">
        <v>20</v>
      </c>
      <c r="G18" s="3">
        <v>15.2</v>
      </c>
      <c r="H18" s="4">
        <f t="shared" si="0"/>
        <v>304</v>
      </c>
      <c r="I18" s="1" t="str">
        <f>+IFERROR(VLOOKUP(C18,Insumos!$A$2:$E$999,4,FALSE),"")</f>
        <v>Kilos</v>
      </c>
      <c r="J18" s="1">
        <f>+IFERROR(VLOOKUP(C18,Insumos!$A$2:$E$999,5,FALSE),"")</f>
        <v>10</v>
      </c>
      <c r="K18" s="3">
        <f t="shared" si="1"/>
        <v>1.52</v>
      </c>
      <c r="L18" s="5" t="s">
        <v>12</v>
      </c>
    </row>
    <row r="19" spans="1:12" ht="14.25" customHeight="1" x14ac:dyDescent="0.2">
      <c r="A19" s="1">
        <v>2</v>
      </c>
      <c r="B19" s="1">
        <v>2024</v>
      </c>
      <c r="C19" s="1" t="s">
        <v>26</v>
      </c>
      <c r="D19" s="1" t="str">
        <f>+IFERROR(VLOOKUP($C19,Insumos!$A$2:$C$999,2,FALSE),"")</f>
        <v>FOC-011</v>
      </c>
      <c r="E19" s="1" t="str">
        <f>+IFERROR(VLOOKUP($C19,Insumos!$A$2:$C$999,3,FALSE),"")</f>
        <v>Entrevero Bifentrin 10% x 5Lts</v>
      </c>
      <c r="F19" s="2">
        <v>165</v>
      </c>
      <c r="G19" s="3">
        <v>9.9499999999999993</v>
      </c>
      <c r="H19" s="4">
        <f t="shared" si="0"/>
        <v>1641.7499999999998</v>
      </c>
      <c r="I19" s="1" t="str">
        <f>+IFERROR(VLOOKUP(C19,Insumos!$A$2:$E$999,4,FALSE),"")</f>
        <v>Litros</v>
      </c>
      <c r="J19" s="1">
        <f>+IFERROR(VLOOKUP(C19,Insumos!$A$2:$E$999,5,FALSE),"")</f>
        <v>5</v>
      </c>
      <c r="K19" s="3">
        <f t="shared" si="1"/>
        <v>1.9899999999999998</v>
      </c>
      <c r="L19" s="5" t="s">
        <v>12</v>
      </c>
    </row>
    <row r="20" spans="1:12" ht="14.25" customHeight="1" x14ac:dyDescent="0.2">
      <c r="A20" s="1">
        <v>2</v>
      </c>
      <c r="B20" s="1">
        <v>2024</v>
      </c>
      <c r="C20" s="1" t="s">
        <v>27</v>
      </c>
      <c r="D20" s="1" t="str">
        <f>+IFERROR(VLOOKUP($C20,Insumos!$A$2:$C$999,2,FALSE),"")</f>
        <v>FOC-012</v>
      </c>
      <c r="E20" s="1" t="str">
        <f>+IFERROR(VLOOKUP($C20,Insumos!$A$2:$C$999,3,FALSE),"")</f>
        <v>Pulsar Gold T Lambdaciolatrina X Lt</v>
      </c>
      <c r="F20" s="2">
        <v>4</v>
      </c>
      <c r="G20" s="3">
        <v>29.5</v>
      </c>
      <c r="H20" s="4">
        <f t="shared" si="0"/>
        <v>118</v>
      </c>
      <c r="I20" s="1" t="str">
        <f>+IFERROR(VLOOKUP(C20,Insumos!$A$2:$E$999,4,FALSE),"")</f>
        <v>Litros</v>
      </c>
      <c r="J20" s="1">
        <f>+IFERROR(VLOOKUP(C20,Insumos!$A$2:$E$999,5,FALSE),"")</f>
        <v>1</v>
      </c>
      <c r="K20" s="3">
        <f t="shared" si="1"/>
        <v>29.5</v>
      </c>
      <c r="L20" s="5" t="s">
        <v>12</v>
      </c>
    </row>
    <row r="21" spans="1:12" ht="14.25" customHeight="1" x14ac:dyDescent="0.2">
      <c r="A21" s="1">
        <v>2</v>
      </c>
      <c r="B21" s="1">
        <v>2024</v>
      </c>
      <c r="C21" s="1">
        <v>1560</v>
      </c>
      <c r="D21" s="1" t="str">
        <f>+IFERROR(VLOOKUP($C21,Insumos!$A$2:$C$999,2,FALSE),"")</f>
        <v>SAM-043</v>
      </c>
      <c r="E21" s="1" t="str">
        <f>+IFERROR(VLOOKUP($C21,Insumos!$A$2:$C$999,3,FALSE),"")</f>
        <v>Silo Bolsa 9x75x250</v>
      </c>
      <c r="F21" s="2">
        <v>70</v>
      </c>
      <c r="G21" s="3">
        <v>565</v>
      </c>
      <c r="H21" s="4">
        <f t="shared" si="0"/>
        <v>39550</v>
      </c>
      <c r="I21" s="1" t="str">
        <f>+IFERROR(VLOOKUP(C21,Insumos!$A$2:$E$999,4,FALSE),"")</f>
        <v>unidad</v>
      </c>
      <c r="J21" s="1">
        <f>+IFERROR(VLOOKUP(C21,Insumos!$A$2:$E$999,5,FALSE),"")</f>
        <v>1</v>
      </c>
      <c r="K21" s="3">
        <f t="shared" si="1"/>
        <v>565</v>
      </c>
      <c r="L21" s="5" t="s">
        <v>12</v>
      </c>
    </row>
    <row r="22" spans="1:12" ht="14.25" customHeight="1" x14ac:dyDescent="0.2">
      <c r="A22" s="1">
        <v>2</v>
      </c>
      <c r="B22" s="1">
        <v>2024</v>
      </c>
      <c r="C22" s="1" t="s">
        <v>22</v>
      </c>
      <c r="D22" s="1" t="str">
        <f>+IFERROR(VLOOKUP($C22,Insumos!$A$2:$C$999,2,FALSE),"")</f>
        <v>DEC-049</v>
      </c>
      <c r="E22" s="1" t="str">
        <f>+IFERROR(VLOOKUP($C22,Insumos!$A$2:$C$999,3,FALSE),"")</f>
        <v>Coadyuvante Break Thru Mso Max x Lts</v>
      </c>
      <c r="F22" s="2">
        <v>220</v>
      </c>
      <c r="G22" s="3">
        <v>16.8</v>
      </c>
      <c r="H22" s="4">
        <f t="shared" si="0"/>
        <v>3696</v>
      </c>
      <c r="I22" s="1" t="str">
        <f>+IFERROR(VLOOKUP(C22,Insumos!$A$2:$E$999,4,FALSE),"")</f>
        <v>Litros</v>
      </c>
      <c r="J22" s="1">
        <f>+IFERROR(VLOOKUP(C22,Insumos!$A$2:$E$999,5,FALSE),"")</f>
        <v>1</v>
      </c>
      <c r="K22" s="3">
        <f t="shared" si="1"/>
        <v>16.8</v>
      </c>
      <c r="L22" s="5" t="s">
        <v>12</v>
      </c>
    </row>
    <row r="23" spans="1:12" ht="14.25" customHeight="1" x14ac:dyDescent="0.2">
      <c r="A23" s="1">
        <v>2</v>
      </c>
      <c r="B23" s="1">
        <v>2024</v>
      </c>
      <c r="C23" s="1" t="s">
        <v>23</v>
      </c>
      <c r="D23" s="1" t="str">
        <f>+IFERROR(VLOOKUP($C23,Insumos!$A$2:$C$999,2,FALSE),"")</f>
        <v>DEC-050</v>
      </c>
      <c r="E23" s="1" t="str">
        <f>+IFERROR(VLOOKUP($C23,Insumos!$A$2:$C$999,3,FALSE),"")</f>
        <v>Insecticida Ampligo x 1 L - Trazado</v>
      </c>
      <c r="F23" s="2">
        <v>63</v>
      </c>
      <c r="G23" s="3">
        <v>121.6</v>
      </c>
      <c r="H23" s="4">
        <f t="shared" si="0"/>
        <v>7660.7999999999993</v>
      </c>
      <c r="I23" s="1" t="str">
        <f>+IFERROR(VLOOKUP(C23,Insumos!$A$2:$E$999,4,FALSE),"")</f>
        <v>Litros</v>
      </c>
      <c r="J23" s="1">
        <f>+IFERROR(VLOOKUP(C23,Insumos!$A$2:$E$999,5,FALSE),"")</f>
        <v>1</v>
      </c>
      <c r="K23" s="3">
        <f t="shared" si="1"/>
        <v>121.6</v>
      </c>
      <c r="L23" s="5" t="s">
        <v>12</v>
      </c>
    </row>
    <row r="24" spans="1:12" ht="14.25" customHeight="1" x14ac:dyDescent="0.2">
      <c r="A24" s="1">
        <v>3</v>
      </c>
      <c r="B24" s="1">
        <v>2024</v>
      </c>
      <c r="C24" s="1" t="s">
        <v>28</v>
      </c>
      <c r="D24" s="1" t="str">
        <f>+IFERROR(VLOOKUP($C24,Insumos!$A$2:$C$999,2,FALSE),"")</f>
        <v>FOC-013</v>
      </c>
      <c r="E24" s="1" t="str">
        <f>+IFERROR(VLOOKUP($C24,Insumos!$A$2:$C$999,3,FALSE),"")</f>
        <v>Mulan Flumatsulan x 5 Lts</v>
      </c>
      <c r="F24" s="2">
        <v>10</v>
      </c>
      <c r="G24" s="3">
        <v>27</v>
      </c>
      <c r="H24" s="4">
        <f t="shared" si="0"/>
        <v>270</v>
      </c>
      <c r="I24" s="1" t="str">
        <f>+IFERROR(VLOOKUP(C24,Insumos!$A$2:$E$999,4,FALSE),"")</f>
        <v>Litros</v>
      </c>
      <c r="J24" s="1">
        <f>+IFERROR(VLOOKUP(C24,Insumos!$A$2:$E$999,5,FALSE),"")</f>
        <v>5</v>
      </c>
      <c r="K24" s="3">
        <f t="shared" si="1"/>
        <v>5.4</v>
      </c>
      <c r="L24" s="5" t="s">
        <v>12</v>
      </c>
    </row>
    <row r="25" spans="1:12" ht="14.25" customHeight="1" x14ac:dyDescent="0.2">
      <c r="A25" s="1">
        <v>3</v>
      </c>
      <c r="B25" s="1">
        <v>2024</v>
      </c>
      <c r="C25" s="1">
        <v>30955</v>
      </c>
      <c r="D25" s="1" t="str">
        <f>+IFERROR(VLOOKUP($C25,Insumos!$A$2:$C$999,2,FALSE),"")</f>
        <v>COT-069</v>
      </c>
      <c r="E25" s="1" t="str">
        <f>+IFERROR(VLOOKUP($C25,Insumos!$A$2:$C$999,3,FALSE),"")</f>
        <v>Gas-Oil D.Diesel 500</v>
      </c>
      <c r="F25" s="2">
        <v>11000</v>
      </c>
      <c r="G25" s="3">
        <f>+((7742925.86+427481.89)/861.5)/11000</f>
        <v>0.86217567139766782</v>
      </c>
      <c r="H25" s="4">
        <f t="shared" si="0"/>
        <v>9483.9323853743463</v>
      </c>
      <c r="I25" s="1" t="str">
        <f>+IFERROR(VLOOKUP(C25,Insumos!$A$2:$E$999,4,FALSE),"")</f>
        <v>Litros</v>
      </c>
      <c r="J25" s="1">
        <f>+IFERROR(VLOOKUP(C25,Insumos!$A$2:$E$999,5,FALSE),"")</f>
        <v>1</v>
      </c>
      <c r="K25" s="3">
        <f t="shared" si="1"/>
        <v>0.86217567139766782</v>
      </c>
      <c r="L25" s="5" t="s">
        <v>24</v>
      </c>
    </row>
    <row r="26" spans="1:12" ht="14.25" customHeight="1" x14ac:dyDescent="0.2">
      <c r="A26" s="1">
        <v>4</v>
      </c>
      <c r="B26" s="1">
        <v>2024</v>
      </c>
      <c r="C26" s="1">
        <v>30955</v>
      </c>
      <c r="D26" s="1" t="str">
        <f>+IFERROR(VLOOKUP($C26,Insumos!$A$2:$C$999,2,FALSE),"")</f>
        <v>COT-069</v>
      </c>
      <c r="E26" s="1" t="str">
        <f>+IFERROR(VLOOKUP($C26,Insumos!$A$2:$C$999,3,FALSE),"")</f>
        <v>Gas-Oil D.Diesel 500</v>
      </c>
      <c r="F26" s="2">
        <v>13000</v>
      </c>
      <c r="G26" s="3">
        <f>+((9148996.35+1026310.22)/883.5)/13000</f>
        <v>0.88592630447085463</v>
      </c>
      <c r="H26" s="4">
        <f t="shared" si="0"/>
        <v>11517.04195812111</v>
      </c>
      <c r="I26" s="1" t="str">
        <f>+IFERROR(VLOOKUP(C26,Insumos!$A$2:$E$999,4,FALSE),"")</f>
        <v>Litros</v>
      </c>
      <c r="J26" s="1">
        <f>+IFERROR(VLOOKUP(C26,Insumos!$A$2:$E$999,5,FALSE),"")</f>
        <v>1</v>
      </c>
      <c r="K26" s="3">
        <f t="shared" si="1"/>
        <v>0.88592630447085463</v>
      </c>
      <c r="L26" s="5" t="s">
        <v>24</v>
      </c>
    </row>
    <row r="27" spans="1:12" ht="14.25" customHeight="1" x14ac:dyDescent="0.2">
      <c r="A27" s="1">
        <v>4</v>
      </c>
      <c r="B27" s="1">
        <v>2024</v>
      </c>
      <c r="C27" s="1">
        <v>30955</v>
      </c>
      <c r="D27" s="1" t="str">
        <f>+IFERROR(VLOOKUP($C27,Insumos!$A$2:$C$999,2,FALSE),"")</f>
        <v>COT-069</v>
      </c>
      <c r="E27" s="1" t="str">
        <f>+IFERROR(VLOOKUP($C27,Insumos!$A$2:$C$999,3,FALSE),"")</f>
        <v>Gas-Oil D.Diesel 500</v>
      </c>
      <c r="F27" s="2">
        <v>9000</v>
      </c>
      <c r="G27" s="3">
        <f>+((6335649.9+710522.46)/893)/9000</f>
        <v>0.8767167301231803</v>
      </c>
      <c r="H27" s="4">
        <f t="shared" si="0"/>
        <v>7890.4505711086231</v>
      </c>
      <c r="I27" s="1" t="str">
        <f>+IFERROR(VLOOKUP(C27,Insumos!$A$2:$E$999,4,FALSE),"")</f>
        <v>Litros</v>
      </c>
      <c r="J27" s="1">
        <f>+IFERROR(VLOOKUP(C27,Insumos!$A$2:$E$999,5,FALSE),"")</f>
        <v>1</v>
      </c>
      <c r="K27" s="3">
        <f t="shared" si="1"/>
        <v>0.8767167301231803</v>
      </c>
      <c r="L27" s="5" t="s">
        <v>24</v>
      </c>
    </row>
    <row r="28" spans="1:12" ht="14.25" customHeight="1" x14ac:dyDescent="0.2">
      <c r="A28" s="1">
        <v>5</v>
      </c>
      <c r="B28" s="1">
        <v>2024</v>
      </c>
      <c r="C28" s="1" t="s">
        <v>14</v>
      </c>
      <c r="D28" s="1" t="str">
        <f>+IFERROR(VLOOKUP($C28,Insumos!$A$2:$C$999,2,FALSE),"")</f>
        <v>FOC-003</v>
      </c>
      <c r="E28" s="1" t="str">
        <f>+IFERROR(VLOOKUP($C28,Insumos!$A$2:$C$999,3,FALSE),"")</f>
        <v>TropCs Corrector dePH x 1Lt</v>
      </c>
      <c r="F28" s="2">
        <v>25</v>
      </c>
      <c r="G28" s="3">
        <v>30.15</v>
      </c>
      <c r="H28" s="4">
        <f t="shared" si="0"/>
        <v>753.75</v>
      </c>
      <c r="I28" s="1" t="str">
        <f>+IFERROR(VLOOKUP(C28,Insumos!$A$2:$E$999,4,FALSE),"")</f>
        <v>Litros</v>
      </c>
      <c r="J28" s="1">
        <f>+IFERROR(VLOOKUP(C28,Insumos!$A$2:$E$999,5,FALSE),"")</f>
        <v>1</v>
      </c>
      <c r="K28" s="3">
        <f t="shared" si="1"/>
        <v>30.15</v>
      </c>
      <c r="L28" s="5" t="s">
        <v>12</v>
      </c>
    </row>
    <row r="29" spans="1:12" ht="14.25" customHeight="1" x14ac:dyDescent="0.2">
      <c r="A29" s="1">
        <v>5</v>
      </c>
      <c r="B29" s="1">
        <v>2024</v>
      </c>
      <c r="C29" s="1" t="s">
        <v>29</v>
      </c>
      <c r="D29" s="1" t="str">
        <f>+IFERROR(VLOOKUP($C29,Insumos!$A$2:$C$999,2,FALSE),"")</f>
        <v>FOC-014</v>
      </c>
      <c r="E29" s="1" t="str">
        <f>+IFERROR(VLOOKUP($C29,Insumos!$A$2:$C$999,3,FALSE),"")</f>
        <v>Jaspek 2,4 D Me X 20 Lts</v>
      </c>
      <c r="F29" s="2">
        <v>620</v>
      </c>
      <c r="G29" s="3">
        <v>4.55</v>
      </c>
      <c r="H29" s="4">
        <f t="shared" si="0"/>
        <v>2821</v>
      </c>
      <c r="I29" s="1" t="str">
        <f>+IFERROR(VLOOKUP(C29,Insumos!$A$2:$E$999,4,FALSE),"")</f>
        <v>Litros</v>
      </c>
      <c r="J29" s="1">
        <f>+IFERROR(VLOOKUP(C29,Insumos!$A$2:$E$999,5,FALSE),"")</f>
        <v>20</v>
      </c>
      <c r="K29" s="3">
        <f t="shared" si="1"/>
        <v>0.22749999999999998</v>
      </c>
      <c r="L29" s="5" t="s">
        <v>12</v>
      </c>
    </row>
    <row r="30" spans="1:12" ht="14.25" customHeight="1" x14ac:dyDescent="0.2">
      <c r="A30" s="1">
        <v>5</v>
      </c>
      <c r="B30" s="1">
        <v>2024</v>
      </c>
      <c r="C30" s="1" t="s">
        <v>30</v>
      </c>
      <c r="D30" s="1" t="str">
        <f>+IFERROR(VLOOKUP($C30,Insumos!$A$2:$C$999,2,FALSE),"")</f>
        <v>FOC-015</v>
      </c>
      <c r="E30" s="1" t="str">
        <f>+IFERROR(VLOOKUP($C30,Insumos!$A$2:$C$999,3,FALSE),"")</f>
        <v>Dicamba Sigma x 10 Lts</v>
      </c>
      <c r="F30" s="2">
        <v>100</v>
      </c>
      <c r="G30" s="3">
        <v>8.9499999999999993</v>
      </c>
      <c r="H30" s="4">
        <f t="shared" si="0"/>
        <v>894.99999999999989</v>
      </c>
      <c r="I30" s="1" t="str">
        <f>+IFERROR(VLOOKUP(C30,Insumos!$A$2:$E$999,4,FALSE),"")</f>
        <v>Litros</v>
      </c>
      <c r="J30" s="1">
        <f>+IFERROR(VLOOKUP(C30,Insumos!$A$2:$E$999,5,FALSE),"")</f>
        <v>10</v>
      </c>
      <c r="K30" s="3">
        <f t="shared" si="1"/>
        <v>0.89499999999999991</v>
      </c>
      <c r="L30" s="5" t="s">
        <v>12</v>
      </c>
    </row>
    <row r="31" spans="1:12" ht="14.25" customHeight="1" x14ac:dyDescent="0.2">
      <c r="A31" s="1">
        <v>5</v>
      </c>
      <c r="B31" s="1">
        <v>2024</v>
      </c>
      <c r="C31" s="1" t="s">
        <v>31</v>
      </c>
      <c r="D31" s="1" t="str">
        <f>+IFERROR(VLOOKUP($C31,Insumos!$A$2:$C$999,2,FALSE),"")</f>
        <v>FOC-016</v>
      </c>
      <c r="E31" s="1" t="str">
        <f>+IFERROR(VLOOKUP($C31,Insumos!$A$2:$C$999,3,FALSE),"")</f>
        <v>Terbutilazina 50 SC Sigma x 20 Lts</v>
      </c>
      <c r="F31" s="2">
        <v>140</v>
      </c>
      <c r="G31" s="3">
        <v>9.75</v>
      </c>
      <c r="H31" s="4">
        <f t="shared" si="0"/>
        <v>1365</v>
      </c>
      <c r="I31" s="1" t="str">
        <f>+IFERROR(VLOOKUP(C31,Insumos!$A$2:$E$999,4,FALSE),"")</f>
        <v>Litros</v>
      </c>
      <c r="J31" s="1">
        <f>+IFERROR(VLOOKUP(C31,Insumos!$A$2:$E$999,5,FALSE),"")</f>
        <v>20</v>
      </c>
      <c r="K31" s="3">
        <f t="shared" si="1"/>
        <v>0.48749999999999999</v>
      </c>
      <c r="L31" s="5" t="s">
        <v>12</v>
      </c>
    </row>
    <row r="32" spans="1:12" ht="14.25" customHeight="1" x14ac:dyDescent="0.2">
      <c r="A32" s="1">
        <v>5</v>
      </c>
      <c r="B32" s="1">
        <v>2024</v>
      </c>
      <c r="C32" s="1" t="s">
        <v>17</v>
      </c>
      <c r="D32" s="1" t="str">
        <f>+IFERROR(VLOOKUP($C32,Insumos!$A$2:$C$999,2,FALSE),"")</f>
        <v>FOC-006</v>
      </c>
      <c r="E32" s="1" t="str">
        <f>+IFERROR(VLOOKUP($C32,Insumos!$A$2:$C$999,3,FALSE),"")</f>
        <v>Halox 81 Haloxyfop x 5 Lts</v>
      </c>
      <c r="F32" s="2">
        <v>55</v>
      </c>
      <c r="G32" s="3">
        <v>37.5</v>
      </c>
      <c r="H32" s="4">
        <f t="shared" si="0"/>
        <v>2062.5</v>
      </c>
      <c r="I32" s="1" t="str">
        <f>+IFERROR(VLOOKUP(C32,Insumos!$A$2:$E$999,4,FALSE),"")</f>
        <v>Litros</v>
      </c>
      <c r="J32" s="1">
        <f>+IFERROR(VLOOKUP(C32,Insumos!$A$2:$E$999,5,FALSE),"")</f>
        <v>5</v>
      </c>
      <c r="K32" s="3">
        <f t="shared" si="1"/>
        <v>7.5</v>
      </c>
      <c r="L32" s="5" t="s">
        <v>12</v>
      </c>
    </row>
    <row r="33" spans="1:12" ht="14.25" customHeight="1" x14ac:dyDescent="0.2">
      <c r="A33" s="1">
        <v>5</v>
      </c>
      <c r="B33" s="1">
        <v>2024</v>
      </c>
      <c r="C33" s="1" t="s">
        <v>32</v>
      </c>
      <c r="D33" s="1" t="str">
        <f>+IFERROR(VLOOKUP($C33,Insumos!$A$2:$C$999,2,FALSE),"")</f>
        <v>FOC-017</v>
      </c>
      <c r="E33" s="1" t="str">
        <f>+IFERROR(VLOOKUP($C33,Insumos!$A$2:$C$999,3,FALSE),"")</f>
        <v>Trac 90 Atrazina x 10 Kg</v>
      </c>
      <c r="F33" s="2">
        <v>80</v>
      </c>
      <c r="G33" s="3">
        <v>9.5</v>
      </c>
      <c r="H33" s="4">
        <f t="shared" si="0"/>
        <v>760</v>
      </c>
      <c r="I33" s="1" t="str">
        <f>+IFERROR(VLOOKUP(C33,Insumos!$A$2:$E$999,4,FALSE),"")</f>
        <v>Kilos</v>
      </c>
      <c r="J33" s="1">
        <f>+IFERROR(VLOOKUP(C33,Insumos!$A$2:$E$999,5,FALSE),"")</f>
        <v>10</v>
      </c>
      <c r="K33" s="3">
        <f t="shared" si="1"/>
        <v>0.95</v>
      </c>
      <c r="L33" s="5" t="s">
        <v>12</v>
      </c>
    </row>
    <row r="34" spans="1:12" ht="14.25" customHeight="1" x14ac:dyDescent="0.2">
      <c r="A34" s="1">
        <v>5</v>
      </c>
      <c r="B34" s="1">
        <v>2024</v>
      </c>
      <c r="C34" s="1" t="s">
        <v>29</v>
      </c>
      <c r="D34" s="1" t="str">
        <f>+IFERROR(VLOOKUP($C34,Insumos!$A$2:$C$999,2,FALSE),"")</f>
        <v>FOC-014</v>
      </c>
      <c r="E34" s="1" t="str">
        <f>+IFERROR(VLOOKUP($C34,Insumos!$A$2:$C$999,3,FALSE),"")</f>
        <v>Jaspek 2,4 D Me X 20 Lts</v>
      </c>
      <c r="F34" s="2">
        <v>3500</v>
      </c>
      <c r="G34" s="3">
        <v>4.45</v>
      </c>
      <c r="H34" s="4">
        <f t="shared" ref="H34:H65" si="2">+F34*G34</f>
        <v>15575</v>
      </c>
      <c r="I34" s="1" t="str">
        <f>+IFERROR(VLOOKUP(C34,Insumos!$A$2:$E$999,4,FALSE),"")</f>
        <v>Litros</v>
      </c>
      <c r="J34" s="1">
        <f>+IFERROR(VLOOKUP(C34,Insumos!$A$2:$E$999,5,FALSE),"")</f>
        <v>20</v>
      </c>
      <c r="K34" s="3">
        <f t="shared" ref="K34:K65" si="3">+IFERROR(G34/J34,"")</f>
        <v>0.2225</v>
      </c>
      <c r="L34" s="5" t="s">
        <v>12</v>
      </c>
    </row>
    <row r="35" spans="1:12" ht="14.25" customHeight="1" x14ac:dyDescent="0.2">
      <c r="A35" s="1">
        <v>5</v>
      </c>
      <c r="B35" s="1">
        <v>2024</v>
      </c>
      <c r="C35" s="1" t="s">
        <v>33</v>
      </c>
      <c r="D35" s="1" t="str">
        <f>+IFERROR(VLOOKUP($C35,Insumos!$A$2:$C$999,2,FALSE),"")</f>
        <v>FOC-018</v>
      </c>
      <c r="E35" s="1" t="str">
        <f>+IFERROR(VLOOKUP($C35,Insumos!$A$2:$C$999,3,FALSE),"")</f>
        <v>Strim s-Metolacloro x 20Lts</v>
      </c>
      <c r="F35" s="2">
        <v>1800</v>
      </c>
      <c r="G35" s="3">
        <v>9.5</v>
      </c>
      <c r="H35" s="4">
        <f t="shared" si="2"/>
        <v>17100</v>
      </c>
      <c r="I35" s="1" t="str">
        <f>+IFERROR(VLOOKUP(C35,Insumos!$A$2:$E$999,4,FALSE),"")</f>
        <v>Litros</v>
      </c>
      <c r="J35" s="1">
        <f>+IFERROR(VLOOKUP(C35,Insumos!$A$2:$E$999,5,FALSE),"")</f>
        <v>20</v>
      </c>
      <c r="K35" s="3">
        <f t="shared" si="3"/>
        <v>0.47499999999999998</v>
      </c>
      <c r="L35" s="5" t="s">
        <v>12</v>
      </c>
    </row>
    <row r="36" spans="1:12" ht="14.25" customHeight="1" x14ac:dyDescent="0.2">
      <c r="A36" s="1">
        <v>5</v>
      </c>
      <c r="B36" s="1">
        <v>2024</v>
      </c>
      <c r="C36" s="1" t="s">
        <v>32</v>
      </c>
      <c r="D36" s="1" t="str">
        <f>+IFERROR(VLOOKUP($C36,Insumos!$A$2:$C$999,2,FALSE),"")</f>
        <v>FOC-017</v>
      </c>
      <c r="E36" s="1" t="str">
        <f>+IFERROR(VLOOKUP($C36,Insumos!$A$2:$C$999,3,FALSE),"")</f>
        <v>Trac 90 Atrazina x 10 Kg</v>
      </c>
      <c r="F36" s="2">
        <v>2300</v>
      </c>
      <c r="G36" s="3">
        <v>8.5</v>
      </c>
      <c r="H36" s="4">
        <f t="shared" si="2"/>
        <v>19550</v>
      </c>
      <c r="I36" s="1" t="str">
        <f>+IFERROR(VLOOKUP(C36,Insumos!$A$2:$E$999,4,FALSE),"")</f>
        <v>Kilos</v>
      </c>
      <c r="J36" s="1">
        <f>+IFERROR(VLOOKUP(C36,Insumos!$A$2:$E$999,5,FALSE),"")</f>
        <v>10</v>
      </c>
      <c r="K36" s="3">
        <f t="shared" si="3"/>
        <v>0.85</v>
      </c>
      <c r="L36" s="5" t="s">
        <v>12</v>
      </c>
    </row>
    <row r="37" spans="1:12" ht="14.25" customHeight="1" x14ac:dyDescent="0.2">
      <c r="A37" s="1">
        <v>5</v>
      </c>
      <c r="B37" s="1">
        <v>2024</v>
      </c>
      <c r="C37" s="1">
        <v>59</v>
      </c>
      <c r="D37" s="1" t="str">
        <f>+IFERROR(VLOOKUP($C37,Insumos!$A$2:$C$999,2,FALSE),"")</f>
        <v>SAM-044</v>
      </c>
      <c r="E37" s="1" t="str">
        <f>+IFERROR(VLOOKUP($C37,Insumos!$A$2:$C$999,3,FALSE),"")</f>
        <v xml:space="preserve">Urea Granulada a Granel </v>
      </c>
      <c r="F37" s="2">
        <v>180000</v>
      </c>
      <c r="G37" s="3">
        <v>0.49</v>
      </c>
      <c r="H37" s="4">
        <f t="shared" si="2"/>
        <v>88200</v>
      </c>
      <c r="I37" s="1" t="str">
        <f>+IFERROR(VLOOKUP(C37,Insumos!$A$2:$E$999,4,FALSE),"")</f>
        <v>Kilos</v>
      </c>
      <c r="J37" s="1">
        <f>+IFERROR(VLOOKUP(C37,Insumos!$A$2:$E$999,5,FALSE),"")</f>
        <v>1</v>
      </c>
      <c r="K37" s="3">
        <f t="shared" si="3"/>
        <v>0.49</v>
      </c>
      <c r="L37" s="5" t="s">
        <v>24</v>
      </c>
    </row>
    <row r="38" spans="1:12" ht="14.25" customHeight="1" x14ac:dyDescent="0.2">
      <c r="A38" s="1">
        <v>5</v>
      </c>
      <c r="B38" s="1">
        <v>2024</v>
      </c>
      <c r="C38" s="1">
        <v>100</v>
      </c>
      <c r="D38" s="1" t="str">
        <f>+IFERROR(VLOOKUP($C38,Insumos!$A$2:$C$999,2,FALSE),"")</f>
        <v>SAM-045</v>
      </c>
      <c r="E38" s="1" t="str">
        <f>+IFERROR(VLOOKUP($C38,Insumos!$A$2:$C$999,3,FALSE),"")</f>
        <v>F. Monoamonico Gnel</v>
      </c>
      <c r="F38" s="2">
        <v>90000</v>
      </c>
      <c r="G38" s="3">
        <v>0.83499999999999996</v>
      </c>
      <c r="H38" s="4">
        <f t="shared" si="2"/>
        <v>75150</v>
      </c>
      <c r="I38" s="1" t="str">
        <f>+IFERROR(VLOOKUP(C38,Insumos!$A$2:$E$999,4,FALSE),"")</f>
        <v>Kilos</v>
      </c>
      <c r="J38" s="1">
        <f>+IFERROR(VLOOKUP(C38,Insumos!$A$2:$E$999,5,FALSE),"")</f>
        <v>1</v>
      </c>
      <c r="K38" s="3">
        <f t="shared" si="3"/>
        <v>0.83499999999999996</v>
      </c>
      <c r="L38" s="5" t="s">
        <v>12</v>
      </c>
    </row>
    <row r="39" spans="1:12" ht="14.25" customHeight="1" x14ac:dyDescent="0.2">
      <c r="A39" s="1">
        <v>5</v>
      </c>
      <c r="B39" s="1">
        <v>2024</v>
      </c>
      <c r="C39" s="1" t="s">
        <v>34</v>
      </c>
      <c r="D39" s="1" t="str">
        <f>+IFERROR(VLOOKUP($C39,Insumos!$A$2:$C$999,2,FALSE),"")</f>
        <v>DEC-051</v>
      </c>
      <c r="E39" s="1" t="str">
        <f>+IFERROR(VLOOKUP($C39,Insumos!$A$2:$C$999,3,FALSE),"")</f>
        <v>Insecticida Actellic (x Lts)</v>
      </c>
      <c r="F39" s="2">
        <v>36</v>
      </c>
      <c r="G39" s="3">
        <v>57.3</v>
      </c>
      <c r="H39" s="4">
        <f t="shared" si="2"/>
        <v>2062.7999999999997</v>
      </c>
      <c r="I39" s="1" t="str">
        <f>+IFERROR(VLOOKUP(C39,Insumos!$A$2:$E$999,4,FALSE),"")</f>
        <v>Litros</v>
      </c>
      <c r="J39" s="1">
        <f>+IFERROR(VLOOKUP(C39,Insumos!$A$2:$E$999,5,FALSE),"")</f>
        <v>1</v>
      </c>
      <c r="K39" s="3">
        <f t="shared" si="3"/>
        <v>57.3</v>
      </c>
      <c r="L39" s="5" t="s">
        <v>12</v>
      </c>
    </row>
    <row r="40" spans="1:12" ht="14.25" customHeight="1" x14ac:dyDescent="0.2">
      <c r="A40" s="1">
        <v>5</v>
      </c>
      <c r="B40" s="1">
        <v>2024</v>
      </c>
      <c r="C40" s="1">
        <v>12331311</v>
      </c>
      <c r="D40" s="1" t="str">
        <f>+IFERROR(VLOOKUP($C40,Insumos!$A$2:$C$999,2,FALSE),"")</f>
        <v>MON-058</v>
      </c>
      <c r="E40" s="1" t="str">
        <f>+IFERROR(VLOOKUP($C40,Insumos!$A$2:$C$999,3,FALSE),"")</f>
        <v>Roundup ControlMax x 15 Kg</v>
      </c>
      <c r="F40" s="2">
        <v>12000</v>
      </c>
      <c r="G40" s="3">
        <v>6.2249999999999996</v>
      </c>
      <c r="H40" s="4">
        <f t="shared" si="2"/>
        <v>74700</v>
      </c>
      <c r="I40" s="1" t="str">
        <f>+IFERROR(VLOOKUP(C40,Insumos!$A$2:$E$999,4,FALSE),"")</f>
        <v>Kilos</v>
      </c>
      <c r="J40" s="1">
        <f>+IFERROR(VLOOKUP(C40,Insumos!$A$2:$E$999,5,FALSE),"")</f>
        <v>15</v>
      </c>
      <c r="K40" s="3">
        <f t="shared" si="3"/>
        <v>0.41499999999999998</v>
      </c>
      <c r="L40" s="5" t="s">
        <v>12</v>
      </c>
    </row>
    <row r="41" spans="1:12" ht="14.25" customHeight="1" x14ac:dyDescent="0.2">
      <c r="A41" s="1">
        <v>5</v>
      </c>
      <c r="B41" s="1">
        <v>2024</v>
      </c>
      <c r="C41" s="1">
        <v>30955</v>
      </c>
      <c r="D41" s="1" t="str">
        <f>+IFERROR(VLOOKUP($C41,Insumos!$A$2:$C$999,2,FALSE),"")</f>
        <v>COT-069</v>
      </c>
      <c r="E41" s="1" t="str">
        <f>+IFERROR(VLOOKUP($C41,Insumos!$A$2:$C$999,3,FALSE),"")</f>
        <v>Gas-Oil D.Diesel 500</v>
      </c>
      <c r="F41" s="2">
        <v>11000</v>
      </c>
      <c r="G41" s="3">
        <f>+((7924309.05+868416.89)/912.5)/11000</f>
        <v>0.87598764034869236</v>
      </c>
      <c r="H41" s="4">
        <f t="shared" si="2"/>
        <v>9635.864043835616</v>
      </c>
      <c r="I41" s="1" t="str">
        <f>+IFERROR(VLOOKUP(C41,Insumos!$A$2:$E$999,4,FALSE),"")</f>
        <v>Litros</v>
      </c>
      <c r="J41" s="1">
        <f>+IFERROR(VLOOKUP(C41,Insumos!$A$2:$E$999,5,FALSE),"")</f>
        <v>1</v>
      </c>
      <c r="K41" s="3">
        <f t="shared" si="3"/>
        <v>0.87598764034869236</v>
      </c>
      <c r="L41" s="5" t="s">
        <v>24</v>
      </c>
    </row>
    <row r="42" spans="1:12" ht="14.25" customHeight="1" x14ac:dyDescent="0.2">
      <c r="A42" s="1">
        <v>6</v>
      </c>
      <c r="B42" s="1">
        <v>2024</v>
      </c>
      <c r="C42" s="1" t="s">
        <v>13</v>
      </c>
      <c r="D42" s="1" t="str">
        <f>+IFERROR(VLOOKUP($C42,Insumos!$A$2:$C$999,2,FALSE),"")</f>
        <v>FOC-002</v>
      </c>
      <c r="E42" s="1" t="str">
        <f>+IFERROR(VLOOKUP($C42,Insumos!$A$2:$C$999,3,FALSE),"")</f>
        <v>Nivel Control Antiespumante x 1Lt</v>
      </c>
      <c r="F42" s="2">
        <v>6</v>
      </c>
      <c r="G42" s="3">
        <v>30.5</v>
      </c>
      <c r="H42" s="4">
        <f t="shared" si="2"/>
        <v>183</v>
      </c>
      <c r="I42" s="1" t="str">
        <f>+IFERROR(VLOOKUP(C42,Insumos!$A$2:$E$999,4,FALSE),"")</f>
        <v>Litros</v>
      </c>
      <c r="J42" s="1">
        <f>+IFERROR(VLOOKUP(C42,Insumos!$A$2:$E$999,5,FALSE),"")</f>
        <v>1</v>
      </c>
      <c r="K42" s="3">
        <f t="shared" si="3"/>
        <v>30.5</v>
      </c>
      <c r="L42" s="5" t="s">
        <v>12</v>
      </c>
    </row>
    <row r="43" spans="1:12" ht="14.25" customHeight="1" x14ac:dyDescent="0.2">
      <c r="A43" s="1">
        <v>6</v>
      </c>
      <c r="B43" s="1">
        <v>2024</v>
      </c>
      <c r="C43" s="1" t="s">
        <v>14</v>
      </c>
      <c r="D43" s="1" t="str">
        <f>+IFERROR(VLOOKUP($C43,Insumos!$A$2:$C$999,2,FALSE),"")</f>
        <v>FOC-003</v>
      </c>
      <c r="E43" s="1" t="str">
        <f>+IFERROR(VLOOKUP($C43,Insumos!$A$2:$C$999,3,FALSE),"")</f>
        <v>TropCs Corrector dePH x 1Lt</v>
      </c>
      <c r="F43" s="2">
        <v>25</v>
      </c>
      <c r="G43" s="3">
        <v>30.15</v>
      </c>
      <c r="H43" s="4">
        <f t="shared" si="2"/>
        <v>753.75</v>
      </c>
      <c r="I43" s="1" t="str">
        <f>+IFERROR(VLOOKUP(C43,Insumos!$A$2:$E$999,4,FALSE),"")</f>
        <v>Litros</v>
      </c>
      <c r="J43" s="1">
        <f>+IFERROR(VLOOKUP(C43,Insumos!$A$2:$E$999,5,FALSE),"")</f>
        <v>1</v>
      </c>
      <c r="K43" s="3">
        <f t="shared" si="3"/>
        <v>30.15</v>
      </c>
      <c r="L43" s="5" t="s">
        <v>12</v>
      </c>
    </row>
    <row r="44" spans="1:12" ht="14.25" customHeight="1" x14ac:dyDescent="0.2">
      <c r="A44" s="1">
        <v>6</v>
      </c>
      <c r="B44" s="1">
        <v>2024</v>
      </c>
      <c r="C44" s="1" t="s">
        <v>35</v>
      </c>
      <c r="D44" s="1" t="str">
        <f>+IFERROR(VLOOKUP($C44,Insumos!$A$2:$C$999,2,FALSE),"")</f>
        <v>FOC-019</v>
      </c>
      <c r="E44" s="1" t="str">
        <f>+IFERROR(VLOOKUP($C44,Insumos!$A$2:$C$999,3,FALSE),"")</f>
        <v>Duranor Advance Dicamba x 10Lts</v>
      </c>
      <c r="F44" s="2">
        <v>30</v>
      </c>
      <c r="G44" s="3">
        <v>8.9</v>
      </c>
      <c r="H44" s="4">
        <f t="shared" si="2"/>
        <v>267</v>
      </c>
      <c r="I44" s="1" t="str">
        <f>+IFERROR(VLOOKUP(C44,Insumos!$A$2:$E$999,4,FALSE),"")</f>
        <v>Litros</v>
      </c>
      <c r="J44" s="1">
        <f>+IFERROR(VLOOKUP(C44,Insumos!$A$2:$E$999,5,FALSE),"")</f>
        <v>10</v>
      </c>
      <c r="K44" s="3">
        <f t="shared" si="3"/>
        <v>0.89</v>
      </c>
      <c r="L44" s="5" t="s">
        <v>12</v>
      </c>
    </row>
    <row r="45" spans="1:12" ht="14.25" customHeight="1" x14ac:dyDescent="0.2">
      <c r="A45" s="1">
        <v>6</v>
      </c>
      <c r="B45" s="1">
        <v>2024</v>
      </c>
      <c r="C45" s="1">
        <v>100</v>
      </c>
      <c r="D45" s="1" t="str">
        <f>+IFERROR(VLOOKUP($C45,Insumos!$A$2:$C$999,2,FALSE),"")</f>
        <v>SAM-045</v>
      </c>
      <c r="E45" s="1" t="str">
        <f>+IFERROR(VLOOKUP($C45,Insumos!$A$2:$C$999,3,FALSE),"")</f>
        <v>F. Monoamonico Gnel</v>
      </c>
      <c r="F45" s="2">
        <v>90000</v>
      </c>
      <c r="G45" s="3">
        <v>0.86499999999999999</v>
      </c>
      <c r="H45" s="4">
        <f t="shared" si="2"/>
        <v>77850</v>
      </c>
      <c r="I45" s="1" t="str">
        <f>+IFERROR(VLOOKUP(C45,Insumos!$A$2:$E$999,4,FALSE),"")</f>
        <v>Kilos</v>
      </c>
      <c r="J45" s="1">
        <f>+IFERROR(VLOOKUP(C45,Insumos!$A$2:$E$999,5,FALSE),"")</f>
        <v>1</v>
      </c>
      <c r="K45" s="3">
        <f t="shared" si="3"/>
        <v>0.86499999999999999</v>
      </c>
      <c r="L45" s="5" t="s">
        <v>12</v>
      </c>
    </row>
    <row r="46" spans="1:12" ht="14.25" customHeight="1" x14ac:dyDescent="0.2">
      <c r="A46" s="1">
        <v>6</v>
      </c>
      <c r="B46" s="1">
        <v>2024</v>
      </c>
      <c r="C46" s="1" t="s">
        <v>34</v>
      </c>
      <c r="D46" s="1" t="str">
        <f>+IFERROR(VLOOKUP($C46,Insumos!$A$2:$C$999,2,FALSE),"")</f>
        <v>DEC-051</v>
      </c>
      <c r="E46" s="1" t="str">
        <f>+IFERROR(VLOOKUP($C46,Insumos!$A$2:$C$999,3,FALSE),"")</f>
        <v>Insecticida Actellic (x Lts)</v>
      </c>
      <c r="F46" s="2">
        <v>36</v>
      </c>
      <c r="G46" s="3">
        <v>61.1</v>
      </c>
      <c r="H46" s="4">
        <f t="shared" si="2"/>
        <v>2199.6</v>
      </c>
      <c r="I46" s="1" t="str">
        <f>+IFERROR(VLOOKUP(C46,Insumos!$A$2:$E$999,4,FALSE),"")</f>
        <v>Litros</v>
      </c>
      <c r="J46" s="1">
        <f>+IFERROR(VLOOKUP(C46,Insumos!$A$2:$E$999,5,FALSE),"")</f>
        <v>1</v>
      </c>
      <c r="K46" s="3">
        <f t="shared" si="3"/>
        <v>61.1</v>
      </c>
      <c r="L46" s="5" t="s">
        <v>12</v>
      </c>
    </row>
    <row r="47" spans="1:12" ht="14.25" customHeight="1" x14ac:dyDescent="0.2">
      <c r="A47" s="1">
        <v>6</v>
      </c>
      <c r="B47" s="1">
        <v>2024</v>
      </c>
      <c r="C47" s="1">
        <v>30955</v>
      </c>
      <c r="D47" s="1" t="str">
        <f>+IFERROR(VLOOKUP($C47,Insumos!$A$2:$C$999,2,FALSE),"")</f>
        <v>COT-069</v>
      </c>
      <c r="E47" s="1" t="str">
        <f>+IFERROR(VLOOKUP($C47,Insumos!$A$2:$C$999,3,FALSE),"")</f>
        <v>Gas-Oil D.Diesel 500</v>
      </c>
      <c r="F47" s="2">
        <v>22000</v>
      </c>
      <c r="G47" s="3">
        <f>+((16052322.45+1923657.56)/930.5)/22000</f>
        <v>0.87811929119241838</v>
      </c>
      <c r="H47" s="4">
        <f t="shared" si="2"/>
        <v>19318.624406233204</v>
      </c>
      <c r="I47" s="1" t="str">
        <f>+IFERROR(VLOOKUP(C47,Insumos!$A$2:$E$999,4,FALSE),"")</f>
        <v>Litros</v>
      </c>
      <c r="J47" s="1">
        <f>+IFERROR(VLOOKUP(C47,Insumos!$A$2:$E$999,5,FALSE),"")</f>
        <v>1</v>
      </c>
      <c r="K47" s="3">
        <f t="shared" si="3"/>
        <v>0.87811929119241838</v>
      </c>
      <c r="L47" s="5" t="s">
        <v>24</v>
      </c>
    </row>
    <row r="48" spans="1:12" ht="14.25" customHeight="1" x14ac:dyDescent="0.2">
      <c r="A48" s="1">
        <v>7</v>
      </c>
      <c r="B48" s="1">
        <v>2024</v>
      </c>
      <c r="C48" s="1">
        <v>30114414</v>
      </c>
      <c r="D48" s="1" t="str">
        <f>+IFERROR(VLOOKUP($C48,Insumos!$A$2:$C$999,2,FALSE),"")</f>
        <v>MON-053</v>
      </c>
      <c r="E48" s="1" t="str">
        <f>+IFERROR(VLOOKUP($C48,Insumos!$A$2:$C$999,3,FALSE),"")</f>
        <v>DK72-10PR04 C4C 80M Biological Treatment</v>
      </c>
      <c r="F48" s="2">
        <v>105</v>
      </c>
      <c r="G48" s="3">
        <v>173.5283</v>
      </c>
      <c r="H48" s="4">
        <f t="shared" si="2"/>
        <v>18220.4715</v>
      </c>
      <c r="I48" s="1" t="str">
        <f>+IFERROR(VLOOKUP(C48,Insumos!$A$2:$E$999,4,FALSE),"")</f>
        <v>Bolsa</v>
      </c>
      <c r="J48" s="1">
        <f>+IFERROR(VLOOKUP(C48,Insumos!$A$2:$E$999,5,FALSE),"")</f>
        <v>1</v>
      </c>
      <c r="K48" s="3">
        <f t="shared" si="3"/>
        <v>173.5283</v>
      </c>
      <c r="L48" s="5" t="s">
        <v>24</v>
      </c>
    </row>
    <row r="49" spans="1:12" ht="14.25" customHeight="1" x14ac:dyDescent="0.2">
      <c r="A49" s="1">
        <v>7</v>
      </c>
      <c r="B49" s="1">
        <v>2024</v>
      </c>
      <c r="C49" s="1">
        <v>30174282</v>
      </c>
      <c r="D49" s="1" t="str">
        <f>+IFERROR(VLOOKUP($C49,Insumos!$A$2:$C$999,2,FALSE),"")</f>
        <v>MON-054</v>
      </c>
      <c r="E49" s="1" t="str">
        <f>+IFERROR(VLOOKUP($C49,Insumos!$A$2:$C$999,3,FALSE),"")</f>
        <v>DK74-47VT39  C2 80M Biological Treatment</v>
      </c>
      <c r="F49" s="2">
        <v>85</v>
      </c>
      <c r="G49" s="3">
        <v>172.88470000000001</v>
      </c>
      <c r="H49" s="4">
        <f t="shared" si="2"/>
        <v>14695.199500000001</v>
      </c>
      <c r="I49" s="1" t="str">
        <f>+IFERROR(VLOOKUP(C49,Insumos!$A$2:$E$999,4,FALSE),"")</f>
        <v>Bolsa</v>
      </c>
      <c r="J49" s="1">
        <f>+IFERROR(VLOOKUP(C49,Insumos!$A$2:$E$999,5,FALSE),"")</f>
        <v>1</v>
      </c>
      <c r="K49" s="3">
        <f t="shared" si="3"/>
        <v>172.88470000000001</v>
      </c>
      <c r="L49" s="5" t="s">
        <v>24</v>
      </c>
    </row>
    <row r="50" spans="1:12" ht="14.25" customHeight="1" x14ac:dyDescent="0.2">
      <c r="A50" s="1">
        <v>7</v>
      </c>
      <c r="B50" s="1">
        <v>2024</v>
      </c>
      <c r="C50" s="1">
        <v>30174259</v>
      </c>
      <c r="D50" s="1" t="str">
        <f>+IFERROR(VLOOKUP($C50,Insumos!$A$2:$C$999,2,FALSE),"")</f>
        <v>MON-055</v>
      </c>
      <c r="E50" s="1" t="str">
        <f>+IFERROR(VLOOKUP($C50,Insumos!$A$2:$C$999,3,FALSE),"")</f>
        <v>C DK DK73-03TRE C4 80M TB AR</v>
      </c>
      <c r="F50" s="2">
        <v>26</v>
      </c>
      <c r="G50" s="3">
        <v>178.10079999999999</v>
      </c>
      <c r="H50" s="4">
        <f t="shared" si="2"/>
        <v>4630.6207999999997</v>
      </c>
      <c r="I50" s="1" t="str">
        <f>+IFERROR(VLOOKUP(C50,Insumos!$A$2:$E$999,4,FALSE),"")</f>
        <v>Bolsa</v>
      </c>
      <c r="J50" s="1">
        <f>+IFERROR(VLOOKUP(C50,Insumos!$A$2:$E$999,5,FALSE),"")</f>
        <v>1</v>
      </c>
      <c r="K50" s="3">
        <f t="shared" si="3"/>
        <v>178.10079999999999</v>
      </c>
      <c r="L50" s="5" t="s">
        <v>24</v>
      </c>
    </row>
    <row r="51" spans="1:12" ht="14.25" customHeight="1" x14ac:dyDescent="0.2">
      <c r="A51" s="1">
        <v>7</v>
      </c>
      <c r="B51" s="1">
        <v>2024</v>
      </c>
      <c r="C51" s="1">
        <v>30329518</v>
      </c>
      <c r="D51" s="1" t="str">
        <f>+IFERROR(VLOOKUP($C51,Insumos!$A$2:$C$999,2,FALSE),"")</f>
        <v>MON-060</v>
      </c>
      <c r="E51" s="1" t="str">
        <f>+IFERROR(VLOOKUP($C51,Insumos!$A$2:$C$999,3,FALSE),"")</f>
        <v>DK-72RR2 C4 80M Biological Treatment Pack Refugio</v>
      </c>
      <c r="F51" s="2">
        <v>34</v>
      </c>
      <c r="G51" s="3">
        <v>148.8638</v>
      </c>
      <c r="H51" s="4">
        <f t="shared" si="2"/>
        <v>5061.3692000000001</v>
      </c>
      <c r="I51" s="1" t="str">
        <f>+IFERROR(VLOOKUP(C51,Insumos!$A$2:$E$999,4,FALSE),"")</f>
        <v>Bolsa</v>
      </c>
      <c r="J51" s="1">
        <f>+IFERROR(VLOOKUP(C51,Insumos!$A$2:$E$999,5,FALSE),"")</f>
        <v>1</v>
      </c>
      <c r="K51" s="3">
        <f t="shared" si="3"/>
        <v>148.8638</v>
      </c>
      <c r="L51" s="5" t="s">
        <v>24</v>
      </c>
    </row>
    <row r="52" spans="1:12" ht="14.25" customHeight="1" x14ac:dyDescent="0.2">
      <c r="A52" s="1">
        <v>7</v>
      </c>
      <c r="B52" s="1">
        <v>2024</v>
      </c>
      <c r="C52" s="1">
        <v>30174181</v>
      </c>
      <c r="D52" s="1" t="str">
        <f>+IFERROR(VLOOKUP($C52,Insumos!$A$2:$C$999,2,FALSE),"")</f>
        <v>MON-056</v>
      </c>
      <c r="E52" s="1" t="str">
        <f>+IFERROR(VLOOKUP($C52,Insumos!$A$2:$C$999,3,FALSE),"")</f>
        <v>C DK DK72-72TRE C4 80M TB AR Pack Refugio</v>
      </c>
      <c r="F52" s="2">
        <v>255</v>
      </c>
      <c r="G52" s="3">
        <v>189.27889999999999</v>
      </c>
      <c r="H52" s="4">
        <f t="shared" si="2"/>
        <v>48266.119500000001</v>
      </c>
      <c r="I52" s="1" t="str">
        <f>+IFERROR(VLOOKUP(C52,Insumos!$A$2:$E$999,4,FALSE),"")</f>
        <v>Bolsa</v>
      </c>
      <c r="J52" s="1">
        <f>+IFERROR(VLOOKUP(C52,Insumos!$A$2:$E$999,5,FALSE),"")</f>
        <v>1</v>
      </c>
      <c r="K52" s="3">
        <f t="shared" si="3"/>
        <v>189.27889999999999</v>
      </c>
      <c r="L52" s="5" t="s">
        <v>24</v>
      </c>
    </row>
    <row r="53" spans="1:12" ht="14.25" customHeight="1" x14ac:dyDescent="0.2">
      <c r="A53" s="1">
        <v>7</v>
      </c>
      <c r="B53" s="1">
        <v>2024</v>
      </c>
      <c r="C53" s="1" t="s">
        <v>36</v>
      </c>
      <c r="D53" s="1" t="str">
        <f>+IFERROR(VLOOKUP($C53,Insumos!$A$2:$C$999,2,FALSE),"")</f>
        <v>MON-057</v>
      </c>
      <c r="E53" s="1" t="str">
        <f>+IFERROR(VLOOKUP($C53,Insumos!$A$2:$C$999,3,FALSE),"")</f>
        <v>C DK DK73-03TRE C4 80M TB AR Pack Refugio</v>
      </c>
      <c r="F53" s="2">
        <v>51</v>
      </c>
      <c r="G53" s="3">
        <v>178.101</v>
      </c>
      <c r="H53" s="4">
        <f t="shared" si="2"/>
        <v>9083.1509999999998</v>
      </c>
      <c r="I53" s="1" t="str">
        <f>+IFERROR(VLOOKUP(C53,Insumos!$A$2:$E$999,4,FALSE),"")</f>
        <v>Bolsa</v>
      </c>
      <c r="J53" s="1">
        <f>+IFERROR(VLOOKUP(C53,Insumos!$A$2:$E$999,5,FALSE),"")</f>
        <v>1</v>
      </c>
      <c r="K53" s="3">
        <f t="shared" si="3"/>
        <v>178.101</v>
      </c>
      <c r="L53" s="5" t="s">
        <v>24</v>
      </c>
    </row>
    <row r="54" spans="1:12" ht="14.25" customHeight="1" x14ac:dyDescent="0.2">
      <c r="A54" s="1">
        <v>7</v>
      </c>
      <c r="B54" s="1">
        <v>2024</v>
      </c>
      <c r="C54" s="1">
        <v>12331311</v>
      </c>
      <c r="D54" s="1" t="str">
        <f>+IFERROR(VLOOKUP($C54,Insumos!$A$2:$C$999,2,FALSE),"")</f>
        <v>MON-058</v>
      </c>
      <c r="E54" s="1" t="str">
        <f>+IFERROR(VLOOKUP($C54,Insumos!$A$2:$C$999,3,FALSE),"")</f>
        <v>Roundup ControlMax x 15 Kg</v>
      </c>
      <c r="F54" s="2">
        <v>1230</v>
      </c>
      <c r="G54" s="3">
        <v>7.1315</v>
      </c>
      <c r="H54" s="4">
        <f t="shared" si="2"/>
        <v>8771.7450000000008</v>
      </c>
      <c r="I54" s="1" t="str">
        <f>+IFERROR(VLOOKUP(C54,Insumos!$A$2:$E$999,4,FALSE),"")</f>
        <v>Kilos</v>
      </c>
      <c r="J54" s="1">
        <f>+IFERROR(VLOOKUP(C54,Insumos!$A$2:$E$999,5,FALSE),"")</f>
        <v>15</v>
      </c>
      <c r="K54" s="3">
        <f t="shared" si="3"/>
        <v>0.47543333333333332</v>
      </c>
      <c r="L54" s="5" t="s">
        <v>24</v>
      </c>
    </row>
    <row r="55" spans="1:12" ht="14.25" customHeight="1" x14ac:dyDescent="0.2">
      <c r="A55" s="1">
        <v>7</v>
      </c>
      <c r="B55" s="1">
        <v>2024</v>
      </c>
      <c r="C55" s="1">
        <v>30114414</v>
      </c>
      <c r="D55" s="1" t="str">
        <f>+IFERROR(VLOOKUP($C55,Insumos!$A$2:$C$999,2,FALSE),"")</f>
        <v>MON-053</v>
      </c>
      <c r="E55" s="1" t="str">
        <f>+IFERROR(VLOOKUP($C55,Insumos!$A$2:$C$999,3,FALSE),"")</f>
        <v>DK72-10PR04 C4C 80M Biological Treatment</v>
      </c>
      <c r="F55" s="2">
        <v>105</v>
      </c>
      <c r="G55" s="3">
        <v>173.5283</v>
      </c>
      <c r="H55" s="4">
        <f t="shared" si="2"/>
        <v>18220.4715</v>
      </c>
      <c r="I55" s="1" t="str">
        <f>+IFERROR(VLOOKUP(C55,Insumos!$A$2:$E$999,4,FALSE),"")</f>
        <v>Bolsa</v>
      </c>
      <c r="J55" s="1">
        <f>+IFERROR(VLOOKUP(C55,Insumos!$A$2:$E$999,5,FALSE),"")</f>
        <v>1</v>
      </c>
      <c r="K55" s="3">
        <f t="shared" si="3"/>
        <v>173.5283</v>
      </c>
      <c r="L55" s="5" t="s">
        <v>12</v>
      </c>
    </row>
    <row r="56" spans="1:12" ht="14.25" customHeight="1" x14ac:dyDescent="0.2">
      <c r="A56" s="1">
        <v>7</v>
      </c>
      <c r="B56" s="1">
        <v>2024</v>
      </c>
      <c r="C56" s="1">
        <v>30174241</v>
      </c>
      <c r="D56" s="1" t="str">
        <f>+IFERROR(VLOOKUP($C56,Insumos!$A$2:$C$999,2,FALSE),"")</f>
        <v>MON-059</v>
      </c>
      <c r="E56" s="1" t="str">
        <f>+IFERROR(VLOOKUP($C56,Insumos!$A$2:$C$999,3,FALSE),"")</f>
        <v>C DK DK72-08TRE C4 80 TB AR</v>
      </c>
      <c r="F56" s="2">
        <v>84</v>
      </c>
      <c r="G56" s="3">
        <v>182.3013</v>
      </c>
      <c r="H56" s="4">
        <f t="shared" si="2"/>
        <v>15313.3092</v>
      </c>
      <c r="I56" s="1" t="str">
        <f>+IFERROR(VLOOKUP(C56,Insumos!$A$2:$E$999,4,FALSE),"")</f>
        <v>Bolsa</v>
      </c>
      <c r="J56" s="1">
        <f>+IFERROR(VLOOKUP(C56,Insumos!$A$2:$E$999,5,FALSE),"")</f>
        <v>1</v>
      </c>
      <c r="K56" s="3">
        <f t="shared" si="3"/>
        <v>182.3013</v>
      </c>
      <c r="L56" s="5" t="s">
        <v>12</v>
      </c>
    </row>
    <row r="57" spans="1:12" ht="14.25" customHeight="1" x14ac:dyDescent="0.2">
      <c r="A57" s="1">
        <v>7</v>
      </c>
      <c r="B57" s="1">
        <v>2024</v>
      </c>
      <c r="C57" s="1">
        <v>30329518</v>
      </c>
      <c r="D57" s="1" t="str">
        <f>+IFERROR(VLOOKUP($C57,Insumos!$A$2:$C$999,2,FALSE),"")</f>
        <v>MON-060</v>
      </c>
      <c r="E57" s="1" t="str">
        <f>+IFERROR(VLOOKUP($C57,Insumos!$A$2:$C$999,3,FALSE),"")</f>
        <v>DK-72RR2 C4 80M Biological Treatment Pack Refugio</v>
      </c>
      <c r="F57" s="2">
        <v>35</v>
      </c>
      <c r="G57" s="3">
        <v>148.86369999999999</v>
      </c>
      <c r="H57" s="4">
        <f t="shared" si="2"/>
        <v>5210.2294999999995</v>
      </c>
      <c r="I57" s="1" t="str">
        <f>+IFERROR(VLOOKUP(C57,Insumos!$A$2:$E$999,4,FALSE),"")</f>
        <v>Bolsa</v>
      </c>
      <c r="J57" s="1">
        <f>+IFERROR(VLOOKUP(C57,Insumos!$A$2:$E$999,5,FALSE),"")</f>
        <v>1</v>
      </c>
      <c r="K57" s="3">
        <f t="shared" si="3"/>
        <v>148.86369999999999</v>
      </c>
      <c r="L57" s="5" t="s">
        <v>12</v>
      </c>
    </row>
    <row r="58" spans="1:12" ht="14.25" customHeight="1" x14ac:dyDescent="0.2">
      <c r="A58" s="1">
        <v>7</v>
      </c>
      <c r="B58" s="1">
        <v>2024</v>
      </c>
      <c r="C58" s="1">
        <v>30174181</v>
      </c>
      <c r="D58" s="1" t="str">
        <f>+IFERROR(VLOOKUP($C58,Insumos!$A$2:$C$999,2,FALSE),"")</f>
        <v>MON-056</v>
      </c>
      <c r="E58" s="1" t="str">
        <f>+IFERROR(VLOOKUP($C58,Insumos!$A$2:$C$999,3,FALSE),"")</f>
        <v>C DK DK72-72TRE C4 80M TB AR Pack Refugio</v>
      </c>
      <c r="F58" s="2">
        <v>262</v>
      </c>
      <c r="G58" s="3">
        <v>189.279</v>
      </c>
      <c r="H58" s="4">
        <f t="shared" si="2"/>
        <v>49591.097999999998</v>
      </c>
      <c r="I58" s="1" t="str">
        <f>+IFERROR(VLOOKUP(C58,Insumos!$A$2:$E$999,4,FALSE),"")</f>
        <v>Bolsa</v>
      </c>
      <c r="J58" s="1">
        <f>+IFERROR(VLOOKUP(C58,Insumos!$A$2:$E$999,5,FALSE),"")</f>
        <v>1</v>
      </c>
      <c r="K58" s="3">
        <f t="shared" si="3"/>
        <v>189.279</v>
      </c>
      <c r="L58" s="5" t="s">
        <v>12</v>
      </c>
    </row>
    <row r="59" spans="1:12" ht="14.25" customHeight="1" x14ac:dyDescent="0.2">
      <c r="A59" s="1">
        <v>7</v>
      </c>
      <c r="B59" s="1">
        <v>2024</v>
      </c>
      <c r="C59" s="1">
        <v>30174259</v>
      </c>
      <c r="D59" s="1" t="str">
        <f>+IFERROR(VLOOKUP($C59,Insumos!$A$2:$C$999,2,FALSE),"")</f>
        <v>MON-055</v>
      </c>
      <c r="E59" s="1" t="str">
        <f>+IFERROR(VLOOKUP($C59,Insumos!$A$2:$C$999,3,FALSE),"")</f>
        <v>C DK DK73-03TRE C4 80M TB AR</v>
      </c>
      <c r="F59" s="2">
        <v>53</v>
      </c>
      <c r="G59" s="3">
        <v>178.1009</v>
      </c>
      <c r="H59" s="4">
        <f t="shared" si="2"/>
        <v>9439.3477000000003</v>
      </c>
      <c r="I59" s="1" t="str">
        <f>+IFERROR(VLOOKUP(C59,Insumos!$A$2:$E$999,4,FALSE),"")</f>
        <v>Bolsa</v>
      </c>
      <c r="J59" s="1">
        <f>+IFERROR(VLOOKUP(C59,Insumos!$A$2:$E$999,5,FALSE),"")</f>
        <v>1</v>
      </c>
      <c r="K59" s="3">
        <f t="shared" si="3"/>
        <v>178.1009</v>
      </c>
      <c r="L59" s="5" t="s">
        <v>12</v>
      </c>
    </row>
    <row r="60" spans="1:12" ht="14.25" customHeight="1" x14ac:dyDescent="0.2">
      <c r="A60" s="1">
        <v>7</v>
      </c>
      <c r="B60" s="1">
        <v>2024</v>
      </c>
      <c r="C60" s="1" t="s">
        <v>36</v>
      </c>
      <c r="D60" s="1" t="str">
        <f>+IFERROR(VLOOKUP($C60,Insumos!$A$2:$C$999,2,FALSE),"")</f>
        <v>MON-057</v>
      </c>
      <c r="E60" s="1" t="str">
        <f>+IFERROR(VLOOKUP($C60,Insumos!$A$2:$C$999,3,FALSE),"")</f>
        <v>C DK DK73-03TRE C4 80M TB AR Pack Refugio</v>
      </c>
      <c r="F60" s="2">
        <v>22</v>
      </c>
      <c r="G60" s="3">
        <v>178.1009</v>
      </c>
      <c r="H60" s="4">
        <f t="shared" si="2"/>
        <v>3918.2197999999999</v>
      </c>
      <c r="I60" s="1" t="str">
        <f>+IFERROR(VLOOKUP(C60,Insumos!$A$2:$E$999,4,FALSE),"")</f>
        <v>Bolsa</v>
      </c>
      <c r="J60" s="1">
        <f>+IFERROR(VLOOKUP(C60,Insumos!$A$2:$E$999,5,FALSE),"")</f>
        <v>1</v>
      </c>
      <c r="K60" s="3">
        <f t="shared" si="3"/>
        <v>178.1009</v>
      </c>
      <c r="L60" s="5" t="s">
        <v>12</v>
      </c>
    </row>
    <row r="61" spans="1:12" ht="14.25" customHeight="1" x14ac:dyDescent="0.2">
      <c r="A61" s="1">
        <v>7</v>
      </c>
      <c r="B61" s="1">
        <v>2024</v>
      </c>
      <c r="C61" s="1">
        <v>12331311</v>
      </c>
      <c r="D61" s="1" t="str">
        <f>+IFERROR(VLOOKUP($C61,Insumos!$A$2:$C$999,2,FALSE),"")</f>
        <v>MON-058</v>
      </c>
      <c r="E61" s="1" t="str">
        <f>+IFERROR(VLOOKUP($C61,Insumos!$A$2:$C$999,3,FALSE),"")</f>
        <v>Roundup ControlMax x 15 Kg</v>
      </c>
      <c r="F61" s="2">
        <v>1005</v>
      </c>
      <c r="G61" s="3">
        <v>7.1315</v>
      </c>
      <c r="H61" s="4">
        <f t="shared" si="2"/>
        <v>7167.1575000000003</v>
      </c>
      <c r="I61" s="1" t="str">
        <f>+IFERROR(VLOOKUP(C61,Insumos!$A$2:$E$999,4,FALSE),"")</f>
        <v>Kilos</v>
      </c>
      <c r="J61" s="1">
        <f>+IFERROR(VLOOKUP(C61,Insumos!$A$2:$E$999,5,FALSE),"")</f>
        <v>15</v>
      </c>
      <c r="K61" s="3">
        <f t="shared" si="3"/>
        <v>0.47543333333333332</v>
      </c>
      <c r="L61" s="5" t="s">
        <v>12</v>
      </c>
    </row>
    <row r="62" spans="1:12" ht="14.25" customHeight="1" x14ac:dyDescent="0.2">
      <c r="A62" s="1">
        <v>8</v>
      </c>
      <c r="B62" s="1">
        <v>2024</v>
      </c>
      <c r="C62" s="1" t="s">
        <v>15</v>
      </c>
      <c r="D62" s="1" t="str">
        <f>+IFERROR(VLOOKUP($C62,Insumos!$A$2:$C$999,2,FALSE),"")</f>
        <v>FOC-004</v>
      </c>
      <c r="E62" s="1" t="str">
        <f>+IFERROR(VLOOKUP($C62,Insumos!$A$2:$C$999,3,FALSE),"")</f>
        <v>Nutrition Amonio Sulfato de Amonio X 2,5 Kgs</v>
      </c>
      <c r="F62" s="2">
        <v>150</v>
      </c>
      <c r="G62" s="3">
        <v>5.6</v>
      </c>
      <c r="H62" s="4">
        <f t="shared" si="2"/>
        <v>840</v>
      </c>
      <c r="I62" s="1" t="str">
        <f>+IFERROR(VLOOKUP(C62,Insumos!$A$2:$E$999,4,FALSE),"")</f>
        <v>Kilos</v>
      </c>
      <c r="J62" s="1">
        <f>+IFERROR(VLOOKUP(C62,Insumos!$A$2:$E$999,5,FALSE),"")</f>
        <v>2.5</v>
      </c>
      <c r="K62" s="3">
        <f t="shared" si="3"/>
        <v>2.2399999999999998</v>
      </c>
      <c r="L62" s="5" t="s">
        <v>12</v>
      </c>
    </row>
    <row r="63" spans="1:12" ht="14.25" customHeight="1" x14ac:dyDescent="0.2">
      <c r="A63" s="1">
        <v>8</v>
      </c>
      <c r="B63" s="1">
        <v>2024</v>
      </c>
      <c r="C63" s="1" t="s">
        <v>37</v>
      </c>
      <c r="D63" s="1" t="str">
        <f>+IFERROR(VLOOKUP($C63,Insumos!$A$2:$C$999,2,FALSE),"")</f>
        <v>FOC-020</v>
      </c>
      <c r="E63" s="1" t="str">
        <f>+IFERROR(VLOOKUP($C63,Insumos!$A$2:$C$999,3,FALSE),"")</f>
        <v>Paraquat Sigma x 20 Lts</v>
      </c>
      <c r="F63" s="2">
        <v>1060</v>
      </c>
      <c r="G63" s="3">
        <v>2.85</v>
      </c>
      <c r="H63" s="4">
        <f t="shared" si="2"/>
        <v>3021</v>
      </c>
      <c r="I63" s="1" t="str">
        <f>+IFERROR(VLOOKUP(C63,Insumos!$A$2:$E$999,4,FALSE),"")</f>
        <v>Litros</v>
      </c>
      <c r="J63" s="1">
        <f>+IFERROR(VLOOKUP(C63,Insumos!$A$2:$E$999,5,FALSE),"")</f>
        <v>20</v>
      </c>
      <c r="K63" s="3">
        <f t="shared" si="3"/>
        <v>0.14250000000000002</v>
      </c>
      <c r="L63" s="5" t="s">
        <v>12</v>
      </c>
    </row>
    <row r="64" spans="1:12" ht="14.25" customHeight="1" x14ac:dyDescent="0.2">
      <c r="A64" s="1">
        <v>8</v>
      </c>
      <c r="B64" s="1">
        <v>2024</v>
      </c>
      <c r="C64" s="1" t="s">
        <v>35</v>
      </c>
      <c r="D64" s="1" t="str">
        <f>+IFERROR(VLOOKUP($C64,Insumos!$A$2:$C$999,2,FALSE),"")</f>
        <v>FOC-019</v>
      </c>
      <c r="E64" s="1" t="str">
        <f>+IFERROR(VLOOKUP($C64,Insumos!$A$2:$C$999,3,FALSE),"")</f>
        <v>Duranor Advance Dicamba x 10Lts</v>
      </c>
      <c r="F64" s="2">
        <v>120</v>
      </c>
      <c r="G64" s="3">
        <v>8.6999999999999993</v>
      </c>
      <c r="H64" s="4">
        <f t="shared" si="2"/>
        <v>1044</v>
      </c>
      <c r="I64" s="1" t="str">
        <f>+IFERROR(VLOOKUP(C64,Insumos!$A$2:$E$999,4,FALSE),"")</f>
        <v>Litros</v>
      </c>
      <c r="J64" s="1">
        <f>+IFERROR(VLOOKUP(C64,Insumos!$A$2:$E$999,5,FALSE),"")</f>
        <v>10</v>
      </c>
      <c r="K64" s="3">
        <f t="shared" si="3"/>
        <v>0.86999999999999988</v>
      </c>
      <c r="L64" s="5" t="s">
        <v>12</v>
      </c>
    </row>
    <row r="65" spans="1:12" ht="14.25" customHeight="1" x14ac:dyDescent="0.2">
      <c r="A65" s="1">
        <v>8</v>
      </c>
      <c r="B65" s="1">
        <v>2024</v>
      </c>
      <c r="C65" s="1" t="s">
        <v>38</v>
      </c>
      <c r="D65" s="1" t="str">
        <f>+IFERROR(VLOOKUP($C65,Insumos!$A$2:$C$999,2,FALSE),"")</f>
        <v>FOC-021</v>
      </c>
      <c r="E65" s="1" t="str">
        <f>+IFERROR(VLOOKUP($C65,Insumos!$A$2:$C$999,3,FALSE),"")</f>
        <v>Texaro x 0,86 Kgs</v>
      </c>
      <c r="F65" s="2">
        <v>1.72</v>
      </c>
      <c r="G65" s="3">
        <v>358.5</v>
      </c>
      <c r="H65" s="4">
        <f t="shared" si="2"/>
        <v>616.62</v>
      </c>
      <c r="I65" s="1" t="str">
        <f>+IFERROR(VLOOKUP(C65,Insumos!$A$2:$E$999,4,FALSE),"")</f>
        <v>Kilos</v>
      </c>
      <c r="J65" s="1">
        <f>+IFERROR(VLOOKUP(C65,Insumos!$A$2:$E$999,5,FALSE),"")</f>
        <v>0.86</v>
      </c>
      <c r="K65" s="3">
        <f t="shared" si="3"/>
        <v>416.8604651162791</v>
      </c>
      <c r="L65" s="5" t="s">
        <v>12</v>
      </c>
    </row>
    <row r="66" spans="1:12" ht="14.25" customHeight="1" x14ac:dyDescent="0.2">
      <c r="A66" s="1">
        <v>8</v>
      </c>
      <c r="B66" s="1">
        <v>2024</v>
      </c>
      <c r="C66" s="1" t="s">
        <v>14</v>
      </c>
      <c r="D66" s="1" t="str">
        <f>+IFERROR(VLOOKUP($C66,Insumos!$A$2:$C$999,2,FALSE),"")</f>
        <v>FOC-003</v>
      </c>
      <c r="E66" s="1" t="str">
        <f>+IFERROR(VLOOKUP($C66,Insumos!$A$2:$C$999,3,FALSE),"")</f>
        <v>TropCs Corrector dePH x 1Lt</v>
      </c>
      <c r="F66" s="2">
        <v>49</v>
      </c>
      <c r="G66" s="3">
        <v>30.15</v>
      </c>
      <c r="H66" s="4">
        <f t="shared" ref="H66:H97" si="4">+F66*G66</f>
        <v>1477.35</v>
      </c>
      <c r="I66" s="1" t="str">
        <f>+IFERROR(VLOOKUP(C66,Insumos!$A$2:$E$999,4,FALSE),"")</f>
        <v>Litros</v>
      </c>
      <c r="J66" s="1">
        <f>+IFERROR(VLOOKUP(C66,Insumos!$A$2:$E$999,5,FALSE),"")</f>
        <v>1</v>
      </c>
      <c r="K66" s="3">
        <f t="shared" ref="K66:K97" si="5">+IFERROR(G66/J66,"")</f>
        <v>30.15</v>
      </c>
      <c r="L66" s="5" t="s">
        <v>12</v>
      </c>
    </row>
    <row r="67" spans="1:12" ht="14.25" customHeight="1" x14ac:dyDescent="0.2">
      <c r="A67" s="1">
        <v>8</v>
      </c>
      <c r="B67" s="1">
        <v>2024</v>
      </c>
      <c r="C67" s="1" t="s">
        <v>39</v>
      </c>
      <c r="D67" s="1" t="str">
        <f>+IFERROR(VLOOKUP($C67,Insumos!$A$2:$C$999,2,FALSE),"")</f>
        <v>DEC-052</v>
      </c>
      <c r="E67" s="1" t="str">
        <f>+IFERROR(VLOOKUP($C67,Insumos!$A$2:$C$999,3,FALSE),"")</f>
        <v>Herbicida Acuron Uno x Lts</v>
      </c>
      <c r="F67" s="2">
        <v>1645</v>
      </c>
      <c r="G67" s="3">
        <v>37.69</v>
      </c>
      <c r="H67" s="4">
        <f t="shared" si="4"/>
        <v>62000.049999999996</v>
      </c>
      <c r="I67" s="1" t="str">
        <f>+IFERROR(VLOOKUP(C67,Insumos!$A$2:$E$999,4,FALSE),"")</f>
        <v>Litros</v>
      </c>
      <c r="J67" s="1">
        <f>+IFERROR(VLOOKUP(C67,Insumos!$A$2:$E$999,5,FALSE),"")</f>
        <v>1</v>
      </c>
      <c r="K67" s="3">
        <f t="shared" si="5"/>
        <v>37.69</v>
      </c>
      <c r="L67" s="5" t="s">
        <v>12</v>
      </c>
    </row>
    <row r="68" spans="1:12" ht="14.25" customHeight="1" x14ac:dyDescent="0.2">
      <c r="A68" s="1">
        <v>8</v>
      </c>
      <c r="B68" s="1">
        <v>2024</v>
      </c>
      <c r="C68" s="1">
        <v>1934</v>
      </c>
      <c r="D68" s="1" t="str">
        <f>+IFERROR(VLOOKUP($C68,Insumos!$A$2:$C$999,2,FALSE),"")</f>
        <v>CERR-064</v>
      </c>
      <c r="E68" s="1" t="str">
        <f>+IFERROR(VLOOKUP($C68,Insumos!$A$2:$C$999,3,FALSE),"")</f>
        <v>Maiz BTR RRFG22 Enlist SPR</v>
      </c>
      <c r="F68" s="2">
        <v>15</v>
      </c>
      <c r="G68" s="3">
        <v>103.5</v>
      </c>
      <c r="H68" s="4">
        <f t="shared" si="4"/>
        <v>1552.5</v>
      </c>
      <c r="I68" s="1" t="str">
        <f>+IFERROR(VLOOKUP(C68,Insumos!$A$2:$E$999,4,FALSE),"")</f>
        <v>Bolsa</v>
      </c>
      <c r="J68" s="1">
        <f>+IFERROR(VLOOKUP(C68,Insumos!$A$2:$E$999,5,FALSE),"")</f>
        <v>1</v>
      </c>
      <c r="K68" s="3">
        <f t="shared" si="5"/>
        <v>103.5</v>
      </c>
      <c r="L68" s="5" t="s">
        <v>12</v>
      </c>
    </row>
    <row r="69" spans="1:12" ht="14.25" customHeight="1" x14ac:dyDescent="0.2">
      <c r="A69" s="1">
        <v>8</v>
      </c>
      <c r="B69" s="1">
        <v>2024</v>
      </c>
      <c r="C69" s="1">
        <v>2099</v>
      </c>
      <c r="D69" s="1" t="str">
        <f>+IFERROR(VLOOKUP($C69,Insumos!$A$2:$C$999,2,FALSE),"")</f>
        <v>CERR-065</v>
      </c>
      <c r="E69" s="1" t="str">
        <f>+IFERROR(VLOOKUP($C69,Insumos!$A$2:$C$999,3,FALSE),"")</f>
        <v>Maiz Next 22,6 Pwultra Enlist SPR</v>
      </c>
      <c r="F69" s="2">
        <v>136</v>
      </c>
      <c r="G69" s="3">
        <v>151</v>
      </c>
      <c r="H69" s="4">
        <f t="shared" si="4"/>
        <v>20536</v>
      </c>
      <c r="I69" s="1" t="str">
        <f>+IFERROR(VLOOKUP(C69,Insumos!$A$2:$E$999,4,FALSE),"")</f>
        <v>Bolsa</v>
      </c>
      <c r="J69" s="1">
        <f>+IFERROR(VLOOKUP(C69,Insumos!$A$2:$E$999,5,FALSE),"")</f>
        <v>1</v>
      </c>
      <c r="K69" s="3">
        <f t="shared" si="5"/>
        <v>151</v>
      </c>
      <c r="L69" s="5" t="s">
        <v>12</v>
      </c>
    </row>
    <row r="70" spans="1:12" ht="14.25" customHeight="1" x14ac:dyDescent="0.2">
      <c r="A70" s="1">
        <v>9</v>
      </c>
      <c r="B70" s="1">
        <v>2024</v>
      </c>
      <c r="C70" s="1" t="s">
        <v>13</v>
      </c>
      <c r="D70" s="1" t="str">
        <f>+IFERROR(VLOOKUP($C70,Insumos!$A$2:$C$999,2,FALSE),"")</f>
        <v>FOC-002</v>
      </c>
      <c r="E70" s="1" t="str">
        <f>+IFERROR(VLOOKUP($C70,Insumos!$A$2:$C$999,3,FALSE),"")</f>
        <v>Nivel Control Antiespumante x 1Lt</v>
      </c>
      <c r="F70" s="2">
        <v>4</v>
      </c>
      <c r="G70" s="3">
        <v>30.5</v>
      </c>
      <c r="H70" s="4">
        <f t="shared" si="4"/>
        <v>122</v>
      </c>
      <c r="I70" s="1" t="str">
        <f>+IFERROR(VLOOKUP(C70,Insumos!$A$2:$E$999,4,FALSE),"")</f>
        <v>Litros</v>
      </c>
      <c r="J70" s="1">
        <f>+IFERROR(VLOOKUP(C70,Insumos!$A$2:$E$999,5,FALSE),"")</f>
        <v>1</v>
      </c>
      <c r="K70" s="3">
        <f t="shared" si="5"/>
        <v>30.5</v>
      </c>
      <c r="L70" s="5" t="s">
        <v>12</v>
      </c>
    </row>
    <row r="71" spans="1:12" ht="14.25" customHeight="1" x14ac:dyDescent="0.2">
      <c r="A71" s="1">
        <v>9</v>
      </c>
      <c r="B71" s="1">
        <v>2024</v>
      </c>
      <c r="C71" s="1" t="s">
        <v>14</v>
      </c>
      <c r="D71" s="1" t="str">
        <f>+IFERROR(VLOOKUP($C71,Insumos!$A$2:$C$999,2,FALSE),"")</f>
        <v>FOC-003</v>
      </c>
      <c r="E71" s="1" t="str">
        <f>+IFERROR(VLOOKUP($C71,Insumos!$A$2:$C$999,3,FALSE),"")</f>
        <v>TropCs Corrector dePH x 1Lt</v>
      </c>
      <c r="F71" s="2">
        <v>29</v>
      </c>
      <c r="G71" s="3">
        <v>30.15</v>
      </c>
      <c r="H71" s="4">
        <f t="shared" si="4"/>
        <v>874.34999999999991</v>
      </c>
      <c r="I71" s="1" t="str">
        <f>+IFERROR(VLOOKUP(C71,Insumos!$A$2:$E$999,4,FALSE),"")</f>
        <v>Litros</v>
      </c>
      <c r="J71" s="1">
        <f>+IFERROR(VLOOKUP(C71,Insumos!$A$2:$E$999,5,FALSE),"")</f>
        <v>1</v>
      </c>
      <c r="K71" s="3">
        <f t="shared" si="5"/>
        <v>30.15</v>
      </c>
      <c r="L71" s="5" t="s">
        <v>12</v>
      </c>
    </row>
    <row r="72" spans="1:12" ht="14.25" customHeight="1" x14ac:dyDescent="0.2">
      <c r="A72" s="1">
        <v>9</v>
      </c>
      <c r="B72" s="1">
        <v>2024</v>
      </c>
      <c r="C72" s="1" t="s">
        <v>37</v>
      </c>
      <c r="D72" s="1" t="str">
        <f>+IFERROR(VLOOKUP($C72,Insumos!$A$2:$C$999,2,FALSE),"")</f>
        <v>FOC-020</v>
      </c>
      <c r="E72" s="1" t="str">
        <f>+IFERROR(VLOOKUP($C72,Insumos!$A$2:$C$999,3,FALSE),"")</f>
        <v>Paraquat Sigma x 20 Lts</v>
      </c>
      <c r="F72" s="2">
        <v>160</v>
      </c>
      <c r="G72" s="3">
        <v>2.85</v>
      </c>
      <c r="H72" s="4">
        <f t="shared" si="4"/>
        <v>456</v>
      </c>
      <c r="I72" s="1" t="str">
        <f>+IFERROR(VLOOKUP(C72,Insumos!$A$2:$E$999,4,FALSE),"")</f>
        <v>Litros</v>
      </c>
      <c r="J72" s="1">
        <f>+IFERROR(VLOOKUP(C72,Insumos!$A$2:$E$999,5,FALSE),"")</f>
        <v>20</v>
      </c>
      <c r="K72" s="3">
        <f t="shared" si="5"/>
        <v>0.14250000000000002</v>
      </c>
      <c r="L72" s="5" t="s">
        <v>12</v>
      </c>
    </row>
    <row r="73" spans="1:12" ht="14.25" customHeight="1" x14ac:dyDescent="0.2">
      <c r="A73" s="1">
        <v>9</v>
      </c>
      <c r="B73" s="1">
        <v>2024</v>
      </c>
      <c r="C73" s="1" t="s">
        <v>40</v>
      </c>
      <c r="D73" s="1" t="str">
        <f>+IFERROR(VLOOKUP($C73,Insumos!$A$2:$C$999,2,FALSE),"")</f>
        <v>FOC-022</v>
      </c>
      <c r="E73" s="1" t="str">
        <f>+IFERROR(VLOOKUP($C73,Insumos!$A$2:$C$999,3,FALSE),"")</f>
        <v>Lontrel Clopyralid x 5 Lts</v>
      </c>
      <c r="F73" s="2">
        <v>5</v>
      </c>
      <c r="G73" s="3">
        <v>47.25</v>
      </c>
      <c r="H73" s="4">
        <f t="shared" si="4"/>
        <v>236.25</v>
      </c>
      <c r="I73" s="1" t="str">
        <f>+IFERROR(VLOOKUP(C73,Insumos!$A$2:$E$999,4,FALSE),"")</f>
        <v>Litros</v>
      </c>
      <c r="J73" s="1">
        <f>+IFERROR(VLOOKUP(C73,Insumos!$A$2:$E$999,5,FALSE),"")</f>
        <v>5</v>
      </c>
      <c r="K73" s="3">
        <f t="shared" si="5"/>
        <v>9.4499999999999993</v>
      </c>
      <c r="L73" s="5" t="s">
        <v>12</v>
      </c>
    </row>
    <row r="74" spans="1:12" ht="14.25" customHeight="1" x14ac:dyDescent="0.2">
      <c r="A74" s="1">
        <v>9</v>
      </c>
      <c r="B74" s="1">
        <v>2024</v>
      </c>
      <c r="C74" s="1" t="s">
        <v>35</v>
      </c>
      <c r="D74" s="1" t="str">
        <f>+IFERROR(VLOOKUP($C74,Insumos!$A$2:$C$999,2,FALSE),"")</f>
        <v>FOC-019</v>
      </c>
      <c r="E74" s="1" t="str">
        <f>+IFERROR(VLOOKUP($C74,Insumos!$A$2:$C$999,3,FALSE),"")</f>
        <v>Duranor Advance Dicamba x 10Lts</v>
      </c>
      <c r="F74" s="2">
        <v>110</v>
      </c>
      <c r="G74" s="3">
        <v>8.6999999999999993</v>
      </c>
      <c r="H74" s="4">
        <f t="shared" si="4"/>
        <v>956.99999999999989</v>
      </c>
      <c r="I74" s="1" t="str">
        <f>+IFERROR(VLOOKUP(C74,Insumos!$A$2:$E$999,4,FALSE),"")</f>
        <v>Litros</v>
      </c>
      <c r="J74" s="1">
        <f>+IFERROR(VLOOKUP(C74,Insumos!$A$2:$E$999,5,FALSE),"")</f>
        <v>10</v>
      </c>
      <c r="K74" s="3">
        <f t="shared" si="5"/>
        <v>0.86999999999999988</v>
      </c>
      <c r="L74" s="5" t="s">
        <v>12</v>
      </c>
    </row>
    <row r="75" spans="1:12" ht="14.25" customHeight="1" x14ac:dyDescent="0.2">
      <c r="A75" s="1">
        <v>9</v>
      </c>
      <c r="B75" s="1">
        <v>2024</v>
      </c>
      <c r="C75" s="1" t="s">
        <v>13</v>
      </c>
      <c r="D75" s="1" t="str">
        <f>+IFERROR(VLOOKUP($C75,Insumos!$A$2:$C$999,2,FALSE),"")</f>
        <v>FOC-002</v>
      </c>
      <c r="E75" s="1" t="str">
        <f>+IFERROR(VLOOKUP($C75,Insumos!$A$2:$C$999,3,FALSE),"")</f>
        <v>Nivel Control Antiespumante x 1Lt</v>
      </c>
      <c r="F75" s="2">
        <v>3</v>
      </c>
      <c r="G75" s="3">
        <v>30.5</v>
      </c>
      <c r="H75" s="4">
        <f t="shared" si="4"/>
        <v>91.5</v>
      </c>
      <c r="I75" s="1" t="str">
        <f>+IFERROR(VLOOKUP(C75,Insumos!$A$2:$E$999,4,FALSE),"")</f>
        <v>Litros</v>
      </c>
      <c r="J75" s="1">
        <f>+IFERROR(VLOOKUP(C75,Insumos!$A$2:$E$999,5,FALSE),"")</f>
        <v>1</v>
      </c>
      <c r="K75" s="3">
        <f t="shared" si="5"/>
        <v>30.5</v>
      </c>
      <c r="L75" s="5" t="s">
        <v>12</v>
      </c>
    </row>
    <row r="76" spans="1:12" ht="14.25" customHeight="1" x14ac:dyDescent="0.2">
      <c r="A76" s="1">
        <v>9</v>
      </c>
      <c r="B76" s="1">
        <v>2024</v>
      </c>
      <c r="C76" s="1" t="s">
        <v>14</v>
      </c>
      <c r="D76" s="1" t="str">
        <f>+IFERROR(VLOOKUP($C76,Insumos!$A$2:$C$999,2,FALSE),"")</f>
        <v>FOC-003</v>
      </c>
      <c r="E76" s="1" t="str">
        <f>+IFERROR(VLOOKUP($C76,Insumos!$A$2:$C$999,3,FALSE),"")</f>
        <v>TropCs Corrector dePH x 1Lt</v>
      </c>
      <c r="F76" s="2">
        <v>10</v>
      </c>
      <c r="G76" s="3">
        <v>30.15</v>
      </c>
      <c r="H76" s="4">
        <f t="shared" si="4"/>
        <v>301.5</v>
      </c>
      <c r="I76" s="1" t="str">
        <f>+IFERROR(VLOOKUP(C76,Insumos!$A$2:$E$999,4,FALSE),"")</f>
        <v>Litros</v>
      </c>
      <c r="J76" s="1">
        <f>+IFERROR(VLOOKUP(C76,Insumos!$A$2:$E$999,5,FALSE),"")</f>
        <v>1</v>
      </c>
      <c r="K76" s="3">
        <f t="shared" si="5"/>
        <v>30.15</v>
      </c>
      <c r="L76" s="5" t="s">
        <v>12</v>
      </c>
    </row>
    <row r="77" spans="1:12" ht="14.25" customHeight="1" x14ac:dyDescent="0.2">
      <c r="A77" s="1">
        <v>9</v>
      </c>
      <c r="B77" s="1">
        <v>2024</v>
      </c>
      <c r="C77" s="1" t="s">
        <v>29</v>
      </c>
      <c r="D77" s="1" t="str">
        <f>+IFERROR(VLOOKUP($C77,Insumos!$A$2:$C$999,2,FALSE),"")</f>
        <v>FOC-014</v>
      </c>
      <c r="E77" s="1" t="str">
        <f>+IFERROR(VLOOKUP($C77,Insumos!$A$2:$C$999,3,FALSE),"")</f>
        <v>Jaspek 2,4 D Me X 20 Lts</v>
      </c>
      <c r="F77" s="2">
        <v>300</v>
      </c>
      <c r="G77" s="3">
        <v>4.45</v>
      </c>
      <c r="H77" s="4">
        <f t="shared" si="4"/>
        <v>1335</v>
      </c>
      <c r="I77" s="1" t="str">
        <f>+IFERROR(VLOOKUP(C77,Insumos!$A$2:$E$999,4,FALSE),"")</f>
        <v>Litros</v>
      </c>
      <c r="J77" s="1">
        <f>+IFERROR(VLOOKUP(C77,Insumos!$A$2:$E$999,5,FALSE),"")</f>
        <v>20</v>
      </c>
      <c r="K77" s="3">
        <f t="shared" si="5"/>
        <v>0.2225</v>
      </c>
      <c r="L77" s="5" t="s">
        <v>12</v>
      </c>
    </row>
    <row r="78" spans="1:12" ht="14.25" customHeight="1" x14ac:dyDescent="0.2">
      <c r="A78" s="1">
        <v>9</v>
      </c>
      <c r="B78" s="1">
        <v>2024</v>
      </c>
      <c r="C78" s="1" t="s">
        <v>41</v>
      </c>
      <c r="D78" s="1" t="str">
        <f>+IFERROR(VLOOKUP($C78,Insumos!$A$2:$C$999,2,FALSE),"")</f>
        <v>FOC-023</v>
      </c>
      <c r="E78" s="1" t="str">
        <f>+IFERROR(VLOOKUP($C78,Insumos!$A$2:$C$999,3,FALSE),"")</f>
        <v>Paxeo Fusion Diclosulam x 0,86 Kg</v>
      </c>
      <c r="F78" s="2">
        <v>5.16</v>
      </c>
      <c r="G78" s="3">
        <v>358.5</v>
      </c>
      <c r="H78" s="4">
        <f t="shared" si="4"/>
        <v>1849.8600000000001</v>
      </c>
      <c r="I78" s="1" t="str">
        <f>+IFERROR(VLOOKUP(C78,Insumos!$A$2:$E$999,4,FALSE),"")</f>
        <v>Kilos</v>
      </c>
      <c r="J78" s="1">
        <f>+IFERROR(VLOOKUP(C78,Insumos!$A$2:$E$999,5,FALSE),"")</f>
        <v>0.86</v>
      </c>
      <c r="K78" s="3">
        <f t="shared" si="5"/>
        <v>416.8604651162791</v>
      </c>
      <c r="L78" s="5" t="s">
        <v>12</v>
      </c>
    </row>
    <row r="79" spans="1:12" ht="14.25" customHeight="1" x14ac:dyDescent="0.2">
      <c r="A79" s="1">
        <v>9</v>
      </c>
      <c r="B79" s="1">
        <v>2024</v>
      </c>
      <c r="C79" s="1" t="s">
        <v>42</v>
      </c>
      <c r="D79" s="1" t="str">
        <f>+IFERROR(VLOOKUP($C79,Insumos!$A$2:$C$999,2,FALSE),"")</f>
        <v>FOC-024</v>
      </c>
      <c r="E79" s="1" t="str">
        <f>+IFERROR(VLOOKUP($C79,Insumos!$A$2:$C$999,3,FALSE),"")</f>
        <v>Optimizer Aceite Metilado x 10 Lts</v>
      </c>
      <c r="F79" s="2">
        <v>400</v>
      </c>
      <c r="G79" s="3">
        <v>4.01</v>
      </c>
      <c r="H79" s="4">
        <f t="shared" si="4"/>
        <v>1604</v>
      </c>
      <c r="I79" s="1" t="str">
        <f>+IFERROR(VLOOKUP(C79,Insumos!$A$2:$E$999,4,FALSE),"")</f>
        <v>Litros</v>
      </c>
      <c r="J79" s="1">
        <f>+IFERROR(VLOOKUP(C79,Insumos!$A$2:$E$999,5,FALSE),"")</f>
        <v>10</v>
      </c>
      <c r="K79" s="3">
        <f t="shared" si="5"/>
        <v>0.40099999999999997</v>
      </c>
      <c r="L79" s="5" t="s">
        <v>12</v>
      </c>
    </row>
    <row r="80" spans="1:12" ht="14.25" customHeight="1" x14ac:dyDescent="0.2">
      <c r="A80" s="1">
        <v>9</v>
      </c>
      <c r="B80" s="1">
        <v>2024</v>
      </c>
      <c r="C80" s="1" t="s">
        <v>43</v>
      </c>
      <c r="D80" s="1" t="str">
        <f>+IFERROR(VLOOKUP($C80,Insumos!$A$2:$C$999,2,FALSE),"")</f>
        <v>FOC-025</v>
      </c>
      <c r="E80" s="1" t="str">
        <f>+IFERROR(VLOOKUP($C80,Insumos!$A$2:$C$999,3,FALSE),"")</f>
        <v>Brodal Diflefenican x 5 Lts</v>
      </c>
      <c r="F80" s="2">
        <v>1530</v>
      </c>
      <c r="G80" s="3">
        <v>35</v>
      </c>
      <c r="H80" s="4">
        <f t="shared" si="4"/>
        <v>53550</v>
      </c>
      <c r="I80" s="1" t="str">
        <f>+IFERROR(VLOOKUP(C80,Insumos!$A$2:$E$999,4,FALSE),"")</f>
        <v>Litros</v>
      </c>
      <c r="J80" s="1">
        <f>+IFERROR(VLOOKUP(C80,Insumos!$A$2:$E$999,5,FALSE),"")</f>
        <v>5</v>
      </c>
      <c r="K80" s="3">
        <f t="shared" si="5"/>
        <v>7</v>
      </c>
      <c r="L80" s="5" t="s">
        <v>12</v>
      </c>
    </row>
    <row r="81" spans="1:12" ht="14.25" customHeight="1" x14ac:dyDescent="0.2">
      <c r="A81" s="1">
        <v>9</v>
      </c>
      <c r="B81" s="1">
        <v>2024</v>
      </c>
      <c r="C81" s="1" t="s">
        <v>42</v>
      </c>
      <c r="D81" s="1" t="str">
        <f>+IFERROR(VLOOKUP($C81,Insumos!$A$2:$C$999,2,FALSE),"")</f>
        <v>FOC-024</v>
      </c>
      <c r="E81" s="1" t="str">
        <f>+IFERROR(VLOOKUP($C81,Insumos!$A$2:$C$999,3,FALSE),"")</f>
        <v>Optimizer Aceite Metilado x 10 Lts</v>
      </c>
      <c r="F81" s="2">
        <v>1530</v>
      </c>
      <c r="G81" s="3">
        <v>4.01</v>
      </c>
      <c r="H81" s="4">
        <f t="shared" si="4"/>
        <v>6135.2999999999993</v>
      </c>
      <c r="I81" s="1" t="str">
        <f>+IFERROR(VLOOKUP(C81,Insumos!$A$2:$E$999,4,FALSE),"")</f>
        <v>Litros</v>
      </c>
      <c r="J81" s="1">
        <f>+IFERROR(VLOOKUP(C81,Insumos!$A$2:$E$999,5,FALSE),"")</f>
        <v>10</v>
      </c>
      <c r="K81" s="3">
        <f t="shared" si="5"/>
        <v>0.40099999999999997</v>
      </c>
      <c r="L81" s="5" t="s">
        <v>12</v>
      </c>
    </row>
    <row r="82" spans="1:12" ht="14.25" customHeight="1" x14ac:dyDescent="0.2">
      <c r="A82" s="1">
        <v>9</v>
      </c>
      <c r="B82" s="1">
        <v>2024</v>
      </c>
      <c r="C82" s="1" t="s">
        <v>43</v>
      </c>
      <c r="D82" s="1" t="str">
        <f>+IFERROR(VLOOKUP($C82,Insumos!$A$2:$C$999,2,FALSE),"")</f>
        <v>FOC-025</v>
      </c>
      <c r="E82" s="1" t="str">
        <f>+IFERROR(VLOOKUP($C82,Insumos!$A$2:$C$999,3,FALSE),"")</f>
        <v>Brodal Diflefenican x 5 Lts</v>
      </c>
      <c r="F82" s="2">
        <v>400</v>
      </c>
      <c r="G82" s="3">
        <v>35</v>
      </c>
      <c r="H82" s="4">
        <f t="shared" si="4"/>
        <v>14000</v>
      </c>
      <c r="I82" s="1" t="str">
        <f>+IFERROR(VLOOKUP(C82,Insumos!$A$2:$E$999,4,FALSE),"")</f>
        <v>Litros</v>
      </c>
      <c r="J82" s="1">
        <f>+IFERROR(VLOOKUP(C82,Insumos!$A$2:$E$999,5,FALSE),"")</f>
        <v>5</v>
      </c>
      <c r="K82" s="3">
        <f t="shared" si="5"/>
        <v>7</v>
      </c>
      <c r="L82" s="5" t="s">
        <v>12</v>
      </c>
    </row>
    <row r="83" spans="1:12" ht="14.25" customHeight="1" x14ac:dyDescent="0.2">
      <c r="A83" s="1">
        <v>9</v>
      </c>
      <c r="B83" s="1">
        <v>2024</v>
      </c>
      <c r="C83" s="1" t="s">
        <v>44</v>
      </c>
      <c r="D83" s="1" t="str">
        <f>+IFERROR(VLOOKUP($C83,Insumos!$A$2:$C$999,2,FALSE),"")</f>
        <v>FOC-026</v>
      </c>
      <c r="E83" s="1" t="str">
        <f>+IFERROR(VLOOKUP($C83,Insumos!$A$2:$C$999,3,FALSE),"")</f>
        <v>Nitragin Cell Tech Sbean Dimension x 60 Dosis Caja</v>
      </c>
      <c r="F83" s="2">
        <v>26</v>
      </c>
      <c r="G83" s="3">
        <v>249</v>
      </c>
      <c r="H83" s="4">
        <f t="shared" si="4"/>
        <v>6474</v>
      </c>
      <c r="I83" s="1" t="str">
        <f>+IFERROR(VLOOKUP(C83,Insumos!$A$2:$E$999,4,FALSE),"")</f>
        <v>Dosis</v>
      </c>
      <c r="J83" s="1">
        <f>+IFERROR(VLOOKUP(C83,Insumos!$A$2:$E$999,5,FALSE),"")</f>
        <v>60</v>
      </c>
      <c r="K83" s="3">
        <f t="shared" si="5"/>
        <v>4.1500000000000004</v>
      </c>
      <c r="L83" s="5" t="s">
        <v>12</v>
      </c>
    </row>
    <row r="84" spans="1:12" ht="14.25" customHeight="1" x14ac:dyDescent="0.2">
      <c r="A84" s="1">
        <v>9</v>
      </c>
      <c r="B84" s="1">
        <v>2024</v>
      </c>
      <c r="C84" s="1">
        <v>9310</v>
      </c>
      <c r="D84" s="1" t="str">
        <f>+IFERROR(VLOOKUP($C84,Insumos!$A$2:$C$999,2,FALSE),"")</f>
        <v>ATS-047</v>
      </c>
      <c r="E84" s="1" t="str">
        <f>+IFERROR(VLOOKUP($C84,Insumos!$A$2:$C$999,3,FALSE),"")</f>
        <v>Fierce RM x 5 lts</v>
      </c>
      <c r="F84" s="2">
        <v>280</v>
      </c>
      <c r="G84" s="3">
        <v>89.95</v>
      </c>
      <c r="H84" s="4">
        <f t="shared" si="4"/>
        <v>25186</v>
      </c>
      <c r="I84" s="1" t="str">
        <f>+IFERROR(VLOOKUP(C84,Insumos!$A$2:$E$999,4,FALSE),"")</f>
        <v>Litros</v>
      </c>
      <c r="J84" s="1">
        <f>+IFERROR(VLOOKUP(C84,Insumos!$A$2:$E$999,5,FALSE),"")</f>
        <v>5</v>
      </c>
      <c r="K84" s="3">
        <f t="shared" si="5"/>
        <v>17.990000000000002</v>
      </c>
      <c r="L84" s="5" t="s">
        <v>12</v>
      </c>
    </row>
    <row r="85" spans="1:12" ht="14.25" customHeight="1" x14ac:dyDescent="0.2">
      <c r="A85" s="1">
        <v>9</v>
      </c>
      <c r="B85" s="1">
        <v>2024</v>
      </c>
      <c r="C85" s="1">
        <v>1360</v>
      </c>
      <c r="D85" s="1" t="str">
        <f>+IFERROR(VLOOKUP($C85,Insumos!$A$2:$C$999,2,FALSE),"")</f>
        <v>CAR-061</v>
      </c>
      <c r="E85" s="1" t="str">
        <f>+IFERROR(VLOOKUP($C85,Insumos!$A$2:$C$999,3,FALSE),"")</f>
        <v xml:space="preserve">Flumioxazin 48% SC - Gemmit Top </v>
      </c>
      <c r="F85" s="2">
        <v>66</v>
      </c>
      <c r="G85" s="3">
        <v>39</v>
      </c>
      <c r="H85" s="4">
        <f t="shared" si="4"/>
        <v>2574</v>
      </c>
      <c r="I85" s="1" t="str">
        <f>+IFERROR(VLOOKUP(C85,Insumos!$A$2:$E$999,4,FALSE),"")</f>
        <v>Litros</v>
      </c>
      <c r="J85" s="1">
        <f>+IFERROR(VLOOKUP(C85,Insumos!$A$2:$E$999,5,FALSE),"")</f>
        <v>1</v>
      </c>
      <c r="K85" s="3">
        <f t="shared" si="5"/>
        <v>39</v>
      </c>
      <c r="L85" s="5" t="s">
        <v>12</v>
      </c>
    </row>
    <row r="86" spans="1:12" ht="14.25" customHeight="1" x14ac:dyDescent="0.2">
      <c r="A86" s="1">
        <v>9</v>
      </c>
      <c r="B86" s="1">
        <v>2024</v>
      </c>
      <c r="C86" s="1">
        <v>1299</v>
      </c>
      <c r="D86" s="1" t="str">
        <f>+IFERROR(VLOOKUP($C86,Insumos!$A$2:$C$999,2,FALSE),"")</f>
        <v>CAR-062</v>
      </c>
      <c r="E86" s="1" t="str">
        <f>+IFERROR(VLOOKUP($C86,Insumos!$A$2:$C$999,3,FALSE),"")</f>
        <v>Haloxifop 93,5% - Verdict Max - Fusion</v>
      </c>
      <c r="F86" s="2">
        <v>170</v>
      </c>
      <c r="G86" s="3">
        <v>43.8</v>
      </c>
      <c r="H86" s="4">
        <f t="shared" si="4"/>
        <v>7445.9999999999991</v>
      </c>
      <c r="I86" s="1" t="str">
        <f>+IFERROR(VLOOKUP(C86,Insumos!$A$2:$E$999,4,FALSE),"")</f>
        <v>Lata</v>
      </c>
      <c r="J86" s="1">
        <f>+IFERROR(VLOOKUP(C86,Insumos!$A$2:$E$999,5,FALSE),"")</f>
        <v>1</v>
      </c>
      <c r="K86" s="3">
        <f t="shared" si="5"/>
        <v>43.8</v>
      </c>
      <c r="L86" s="5" t="s">
        <v>12</v>
      </c>
    </row>
    <row r="87" spans="1:12" ht="14.25" customHeight="1" x14ac:dyDescent="0.2">
      <c r="A87" s="1">
        <v>9</v>
      </c>
      <c r="B87" s="1">
        <v>2024</v>
      </c>
      <c r="C87" s="1">
        <v>1074</v>
      </c>
      <c r="D87" s="1" t="str">
        <f>+IFERROR(VLOOKUP($C87,Insumos!$A$2:$C$999,2,FALSE),"")</f>
        <v>CAR-063</v>
      </c>
      <c r="E87" s="1" t="str">
        <f>+IFERROR(VLOOKUP($C87,Insumos!$A$2:$C$999,3,FALSE),"")</f>
        <v>Saflufenacil 70% wg - Heat - Basf</v>
      </c>
      <c r="F87" s="2">
        <v>10</v>
      </c>
      <c r="G87" s="3">
        <v>330</v>
      </c>
      <c r="H87" s="4">
        <f t="shared" si="4"/>
        <v>3300</v>
      </c>
      <c r="I87" s="1" t="str">
        <f>+IFERROR(VLOOKUP(C87,Insumos!$A$2:$E$999,4,FALSE),"")</f>
        <v>Kilos</v>
      </c>
      <c r="J87" s="1">
        <f>+IFERROR(VLOOKUP(C87,Insumos!$A$2:$E$999,5,FALSE),"")</f>
        <v>1</v>
      </c>
      <c r="K87" s="3">
        <f t="shared" si="5"/>
        <v>330</v>
      </c>
      <c r="L87" s="5" t="s">
        <v>12</v>
      </c>
    </row>
    <row r="88" spans="1:12" ht="14.25" customHeight="1" x14ac:dyDescent="0.2">
      <c r="A88" s="1">
        <v>10</v>
      </c>
      <c r="B88" s="1">
        <v>2024</v>
      </c>
      <c r="C88" s="1" t="s">
        <v>14</v>
      </c>
      <c r="D88" s="1" t="str">
        <f>+IFERROR(VLOOKUP($C88,Insumos!$A$2:$C$999,2,FALSE),"")</f>
        <v>FOC-003</v>
      </c>
      <c r="E88" s="1" t="str">
        <f>+IFERROR(VLOOKUP($C88,Insumos!$A$2:$C$999,3,FALSE),"")</f>
        <v>TropCs Corrector dePH x 1Lt</v>
      </c>
      <c r="F88" s="2">
        <v>50</v>
      </c>
      <c r="G88" s="3">
        <v>30.15</v>
      </c>
      <c r="H88" s="4">
        <f t="shared" si="4"/>
        <v>1507.5</v>
      </c>
      <c r="I88" s="1" t="str">
        <f>+IFERROR(VLOOKUP(C88,Insumos!$A$2:$E$999,4,FALSE),"")</f>
        <v>Litros</v>
      </c>
      <c r="J88" s="1">
        <f>+IFERROR(VLOOKUP(C88,Insumos!$A$2:$E$999,5,FALSE),"")</f>
        <v>1</v>
      </c>
      <c r="K88" s="3">
        <f t="shared" si="5"/>
        <v>30.15</v>
      </c>
      <c r="L88" s="5" t="s">
        <v>12</v>
      </c>
    </row>
    <row r="89" spans="1:12" ht="14.25" customHeight="1" x14ac:dyDescent="0.2">
      <c r="A89" s="1">
        <v>10</v>
      </c>
      <c r="B89" s="1">
        <v>2024</v>
      </c>
      <c r="C89" s="1" t="s">
        <v>45</v>
      </c>
      <c r="D89" s="1" t="str">
        <f>+IFERROR(VLOOKUP($C89,Insumos!$A$2:$C$999,2,FALSE),"")</f>
        <v>FOC-027</v>
      </c>
      <c r="E89" s="1" t="str">
        <f>+IFERROR(VLOOKUP($C89,Insumos!$A$2:$C$999,3,FALSE),"")</f>
        <v>Metribuzin 48 Sigma x 5/10 Lts</v>
      </c>
      <c r="F89" s="2">
        <v>50</v>
      </c>
      <c r="G89" s="3">
        <v>17</v>
      </c>
      <c r="H89" s="4">
        <f t="shared" si="4"/>
        <v>850</v>
      </c>
      <c r="I89" s="1" t="str">
        <f>+IFERROR(VLOOKUP(C89,Insumos!$A$2:$E$999,4,FALSE),"")</f>
        <v>Litros</v>
      </c>
      <c r="J89" s="1">
        <f>+IFERROR(VLOOKUP(C89,Insumos!$A$2:$E$999,5,FALSE),"")</f>
        <v>10</v>
      </c>
      <c r="K89" s="3">
        <f t="shared" si="5"/>
        <v>1.7</v>
      </c>
      <c r="L89" s="5" t="s">
        <v>12</v>
      </c>
    </row>
    <row r="90" spans="1:12" ht="14.25" customHeight="1" x14ac:dyDescent="0.2">
      <c r="A90" s="1">
        <v>10</v>
      </c>
      <c r="B90" s="1">
        <v>2024</v>
      </c>
      <c r="C90" s="1" t="s">
        <v>28</v>
      </c>
      <c r="D90" s="1" t="str">
        <f>+IFERROR(VLOOKUP($C90,Insumos!$A$2:$C$999,2,FALSE),"")</f>
        <v>FOC-013</v>
      </c>
      <c r="E90" s="1" t="str">
        <f>+IFERROR(VLOOKUP($C90,Insumos!$A$2:$C$999,3,FALSE),"")</f>
        <v>Mulan Flumatsulan x 5 Lts</v>
      </c>
      <c r="F90" s="2">
        <v>10</v>
      </c>
      <c r="G90" s="3">
        <v>25.8</v>
      </c>
      <c r="H90" s="4">
        <f t="shared" si="4"/>
        <v>258</v>
      </c>
      <c r="I90" s="1" t="str">
        <f>+IFERROR(VLOOKUP(C90,Insumos!$A$2:$E$999,4,FALSE),"")</f>
        <v>Litros</v>
      </c>
      <c r="J90" s="1">
        <f>+IFERROR(VLOOKUP(C90,Insumos!$A$2:$E$999,5,FALSE),"")</f>
        <v>5</v>
      </c>
      <c r="K90" s="3">
        <f t="shared" si="5"/>
        <v>5.16</v>
      </c>
      <c r="L90" s="5" t="s">
        <v>12</v>
      </c>
    </row>
    <row r="91" spans="1:12" ht="14.25" customHeight="1" x14ac:dyDescent="0.2">
      <c r="A91" s="1">
        <v>10</v>
      </c>
      <c r="B91" s="1">
        <v>2024</v>
      </c>
      <c r="C91" s="1" t="s">
        <v>35</v>
      </c>
      <c r="D91" s="1" t="str">
        <f>+IFERROR(VLOOKUP($C91,Insumos!$A$2:$C$999,2,FALSE),"")</f>
        <v>FOC-019</v>
      </c>
      <c r="E91" s="1" t="str">
        <f>+IFERROR(VLOOKUP($C91,Insumos!$A$2:$C$999,3,FALSE),"")</f>
        <v>Duranor Advance Dicamba x 10Lts</v>
      </c>
      <c r="F91" s="2">
        <v>80</v>
      </c>
      <c r="G91" s="3">
        <v>8.6999999999999993</v>
      </c>
      <c r="H91" s="4">
        <f t="shared" si="4"/>
        <v>696</v>
      </c>
      <c r="I91" s="1" t="str">
        <f>+IFERROR(VLOOKUP(C91,Insumos!$A$2:$E$999,4,FALSE),"")</f>
        <v>Litros</v>
      </c>
      <c r="J91" s="1">
        <f>+IFERROR(VLOOKUP(C91,Insumos!$A$2:$E$999,5,FALSE),"")</f>
        <v>10</v>
      </c>
      <c r="K91" s="3">
        <f t="shared" si="5"/>
        <v>0.86999999999999988</v>
      </c>
      <c r="L91" s="5" t="s">
        <v>12</v>
      </c>
    </row>
    <row r="92" spans="1:12" ht="14.25" customHeight="1" x14ac:dyDescent="0.2">
      <c r="A92" s="1">
        <v>10</v>
      </c>
      <c r="B92" s="1">
        <v>2024</v>
      </c>
      <c r="C92" s="1" t="s">
        <v>13</v>
      </c>
      <c r="D92" s="1" t="str">
        <f>+IFERROR(VLOOKUP($C92,Insumos!$A$2:$C$999,2,FALSE),"")</f>
        <v>FOC-002</v>
      </c>
      <c r="E92" s="1" t="str">
        <f>+IFERROR(VLOOKUP($C92,Insumos!$A$2:$C$999,3,FALSE),"")</f>
        <v>Nivel Control Antiespumante x 1Lt</v>
      </c>
      <c r="F92" s="2">
        <v>6</v>
      </c>
      <c r="G92" s="3">
        <v>30.5</v>
      </c>
      <c r="H92" s="4">
        <f t="shared" si="4"/>
        <v>183</v>
      </c>
      <c r="I92" s="1" t="str">
        <f>+IFERROR(VLOOKUP(C92,Insumos!$A$2:$E$999,4,FALSE),"")</f>
        <v>Litros</v>
      </c>
      <c r="J92" s="1">
        <f>+IFERROR(VLOOKUP(C92,Insumos!$A$2:$E$999,5,FALSE),"")</f>
        <v>1</v>
      </c>
      <c r="K92" s="3">
        <f t="shared" si="5"/>
        <v>30.5</v>
      </c>
      <c r="L92" s="5" t="s">
        <v>12</v>
      </c>
    </row>
    <row r="93" spans="1:12" ht="14.25" customHeight="1" x14ac:dyDescent="0.2">
      <c r="A93" s="1">
        <v>10</v>
      </c>
      <c r="B93" s="1">
        <v>2024</v>
      </c>
      <c r="C93" s="1" t="s">
        <v>14</v>
      </c>
      <c r="D93" s="1" t="str">
        <f>+IFERROR(VLOOKUP($C93,Insumos!$A$2:$C$999,2,FALSE),"")</f>
        <v>FOC-003</v>
      </c>
      <c r="E93" s="1" t="str">
        <f>+IFERROR(VLOOKUP($C93,Insumos!$A$2:$C$999,3,FALSE),"")</f>
        <v>TropCs Corrector dePH x 1Lt</v>
      </c>
      <c r="F93" s="2">
        <v>50</v>
      </c>
      <c r="G93" s="3">
        <v>30.15</v>
      </c>
      <c r="H93" s="4">
        <f t="shared" si="4"/>
        <v>1507.5</v>
      </c>
      <c r="I93" s="1" t="str">
        <f>+IFERROR(VLOOKUP(C93,Insumos!$A$2:$E$999,4,FALSE),"")</f>
        <v>Litros</v>
      </c>
      <c r="J93" s="1">
        <f>+IFERROR(VLOOKUP(C93,Insumos!$A$2:$E$999,5,FALSE),"")</f>
        <v>1</v>
      </c>
      <c r="K93" s="3">
        <f t="shared" si="5"/>
        <v>30.15</v>
      </c>
      <c r="L93" s="5" t="s">
        <v>12</v>
      </c>
    </row>
    <row r="94" spans="1:12" ht="14.25" customHeight="1" x14ac:dyDescent="0.2">
      <c r="A94" s="1">
        <v>10</v>
      </c>
      <c r="B94" s="1">
        <v>2024</v>
      </c>
      <c r="C94" s="1" t="s">
        <v>29</v>
      </c>
      <c r="D94" s="1" t="str">
        <f>+IFERROR(VLOOKUP($C94,Insumos!$A$2:$C$999,2,FALSE),"")</f>
        <v>FOC-014</v>
      </c>
      <c r="E94" s="1" t="str">
        <f>+IFERROR(VLOOKUP($C94,Insumos!$A$2:$C$999,3,FALSE),"")</f>
        <v>Jaspek 2,4 D Me X 20 Lts</v>
      </c>
      <c r="F94" s="2">
        <v>1200</v>
      </c>
      <c r="G94" s="3">
        <v>4.45</v>
      </c>
      <c r="H94" s="4">
        <f t="shared" si="4"/>
        <v>5340</v>
      </c>
      <c r="I94" s="1" t="str">
        <f>+IFERROR(VLOOKUP(C94,Insumos!$A$2:$E$999,4,FALSE),"")</f>
        <v>Litros</v>
      </c>
      <c r="J94" s="1">
        <f>+IFERROR(VLOOKUP(C94,Insumos!$A$2:$E$999,5,FALSE),"")</f>
        <v>20</v>
      </c>
      <c r="K94" s="3">
        <f t="shared" si="5"/>
        <v>0.2225</v>
      </c>
      <c r="L94" s="5" t="s">
        <v>12</v>
      </c>
    </row>
    <row r="95" spans="1:12" ht="14.25" customHeight="1" x14ac:dyDescent="0.2">
      <c r="A95" s="1">
        <v>10</v>
      </c>
      <c r="B95" s="1">
        <v>2024</v>
      </c>
      <c r="C95" s="1" t="s">
        <v>46</v>
      </c>
      <c r="D95" s="1" t="str">
        <f>+IFERROR(VLOOKUP($C95,Insumos!$A$2:$C$999,2,FALSE),"")</f>
        <v>FOC-028</v>
      </c>
      <c r="E95" s="1" t="str">
        <f>+IFERROR(VLOOKUP($C95,Insumos!$A$2:$C$999,3,FALSE),"")</f>
        <v>Latium Super Cletodim 36x10 Lts</v>
      </c>
      <c r="F95" s="2">
        <v>120</v>
      </c>
      <c r="G95" s="3">
        <v>9.3000000000000007</v>
      </c>
      <c r="H95" s="4">
        <f t="shared" si="4"/>
        <v>1116</v>
      </c>
      <c r="I95" s="1" t="str">
        <f>+IFERROR(VLOOKUP(C95,Insumos!$A$2:$E$999,4,FALSE),"")</f>
        <v>Litros</v>
      </c>
      <c r="J95" s="1">
        <f>+IFERROR(VLOOKUP(C95,Insumos!$A$2:$E$999,5,FALSE),"")</f>
        <v>10</v>
      </c>
      <c r="K95" s="3">
        <f t="shared" si="5"/>
        <v>0.93</v>
      </c>
      <c r="L95" s="5" t="s">
        <v>12</v>
      </c>
    </row>
    <row r="96" spans="1:12" ht="14.25" customHeight="1" x14ac:dyDescent="0.2">
      <c r="A96" s="1">
        <v>10</v>
      </c>
      <c r="B96" s="1">
        <v>2024</v>
      </c>
      <c r="C96" s="1" t="s">
        <v>45</v>
      </c>
      <c r="D96" s="1" t="str">
        <f>+IFERROR(VLOOKUP($C96,Insumos!$A$2:$C$999,2,FALSE),"")</f>
        <v>FOC-027</v>
      </c>
      <c r="E96" s="1" t="str">
        <f>+IFERROR(VLOOKUP($C96,Insumos!$A$2:$C$999,3,FALSE),"")</f>
        <v>Metribuzin 48 Sigma x 5/10 Lts</v>
      </c>
      <c r="F96" s="2">
        <v>10</v>
      </c>
      <c r="G96" s="3">
        <v>17</v>
      </c>
      <c r="H96" s="4">
        <f t="shared" si="4"/>
        <v>170</v>
      </c>
      <c r="I96" s="1" t="str">
        <f>+IFERROR(VLOOKUP(C96,Insumos!$A$2:$E$999,4,FALSE),"")</f>
        <v>Litros</v>
      </c>
      <c r="J96" s="1">
        <f>+IFERROR(VLOOKUP(C96,Insumos!$A$2:$E$999,5,FALSE),"")</f>
        <v>10</v>
      </c>
      <c r="K96" s="3">
        <f t="shared" si="5"/>
        <v>1.7</v>
      </c>
      <c r="L96" s="5" t="s">
        <v>12</v>
      </c>
    </row>
    <row r="97" spans="1:12" ht="14.25" customHeight="1" x14ac:dyDescent="0.2">
      <c r="A97" s="1">
        <v>10</v>
      </c>
      <c r="B97" s="1">
        <v>2024</v>
      </c>
      <c r="C97" s="1" t="s">
        <v>38</v>
      </c>
      <c r="D97" s="1" t="str">
        <f>+IFERROR(VLOOKUP($C97,Insumos!$A$2:$C$999,2,FALSE),"")</f>
        <v>FOC-021</v>
      </c>
      <c r="E97" s="1" t="str">
        <f>+IFERROR(VLOOKUP($C97,Insumos!$A$2:$C$999,3,FALSE),"")</f>
        <v>Texaro x 0,86 Kgs</v>
      </c>
      <c r="F97" s="2">
        <v>1.72</v>
      </c>
      <c r="G97" s="3">
        <v>358.5</v>
      </c>
      <c r="H97" s="4">
        <f t="shared" si="4"/>
        <v>616.62</v>
      </c>
      <c r="I97" s="1" t="str">
        <f>+IFERROR(VLOOKUP(C97,Insumos!$A$2:$E$999,4,FALSE),"")</f>
        <v>Kilos</v>
      </c>
      <c r="J97" s="1">
        <f>+IFERROR(VLOOKUP(C97,Insumos!$A$2:$E$999,5,FALSE),"")</f>
        <v>0.86</v>
      </c>
      <c r="K97" s="3">
        <f t="shared" si="5"/>
        <v>416.8604651162791</v>
      </c>
      <c r="L97" s="5" t="s">
        <v>12</v>
      </c>
    </row>
    <row r="98" spans="1:12" ht="14.25" customHeight="1" x14ac:dyDescent="0.2">
      <c r="A98" s="1">
        <v>10</v>
      </c>
      <c r="B98" s="1">
        <v>2024</v>
      </c>
      <c r="C98" s="1">
        <v>30955</v>
      </c>
      <c r="D98" s="1" t="str">
        <f>+IFERROR(VLOOKUP($C98,Insumos!$A$2:$C$999,2,FALSE),"")</f>
        <v>COT-069</v>
      </c>
      <c r="E98" s="1" t="str">
        <f>+IFERROR(VLOOKUP($C98,Insumos!$A$2:$C$999,3,FALSE),"")</f>
        <v>Gas-Oil D.Diesel 500</v>
      </c>
      <c r="F98" s="2">
        <v>33000</v>
      </c>
      <c r="G98" s="3">
        <f>+((24688950+3786550.68)/1008.5)/33000</f>
        <v>0.85562117997025289</v>
      </c>
      <c r="H98" s="4">
        <f t="shared" ref="H98:H129" si="6">+F98*G98</f>
        <v>28235.498939018344</v>
      </c>
      <c r="I98" s="1" t="str">
        <f>+IFERROR(VLOOKUP(C98,Insumos!$A$2:$E$999,4,FALSE),"")</f>
        <v>Litros</v>
      </c>
      <c r="J98" s="1">
        <f>+IFERROR(VLOOKUP(C98,Insumos!$A$2:$E$999,5,FALSE),"")</f>
        <v>1</v>
      </c>
      <c r="K98" s="3">
        <f t="shared" ref="K98:K129" si="7">+IFERROR(G98/J98,"")</f>
        <v>0.85562117997025289</v>
      </c>
      <c r="L98" s="5" t="s">
        <v>24</v>
      </c>
    </row>
    <row r="99" spans="1:12" ht="14.25" customHeight="1" x14ac:dyDescent="0.2">
      <c r="A99" s="1">
        <v>11</v>
      </c>
      <c r="B99" s="1">
        <v>2024</v>
      </c>
      <c r="C99" s="1" t="s">
        <v>47</v>
      </c>
      <c r="D99" s="1" t="str">
        <f>+IFERROR(VLOOKUP($C99,Insumos!$A$2:$C$999,2,FALSE),"")</f>
        <v>FOC-029</v>
      </c>
      <c r="E99" s="1" t="str">
        <f>+IFERROR(VLOOKUP($C99,Insumos!$A$2:$C$999,3,FALSE),"")</f>
        <v>Trop Tank x 5Lts</v>
      </c>
      <c r="F99" s="2">
        <v>170</v>
      </c>
      <c r="G99" s="3">
        <v>17.5</v>
      </c>
      <c r="H99" s="4">
        <f t="shared" si="6"/>
        <v>2975</v>
      </c>
      <c r="I99" s="1" t="str">
        <f>+IFERROR(VLOOKUP(C99,Insumos!$A$2:$E$999,4,FALSE),"")</f>
        <v>Litros</v>
      </c>
      <c r="J99" s="1">
        <f>+IFERROR(VLOOKUP(C99,Insumos!$A$2:$E$999,5,FALSE),"")</f>
        <v>5</v>
      </c>
      <c r="K99" s="3">
        <f t="shared" si="7"/>
        <v>3.5</v>
      </c>
      <c r="L99" s="5" t="s">
        <v>12</v>
      </c>
    </row>
    <row r="100" spans="1:12" ht="14.25" customHeight="1" x14ac:dyDescent="0.2">
      <c r="A100" s="1">
        <v>11</v>
      </c>
      <c r="B100" s="1">
        <v>2024</v>
      </c>
      <c r="C100" s="1" t="s">
        <v>14</v>
      </c>
      <c r="D100" s="1" t="str">
        <f>+IFERROR(VLOOKUP($C100,Insumos!$A$2:$C$999,2,FALSE),"")</f>
        <v>FOC-003</v>
      </c>
      <c r="E100" s="1" t="str">
        <f>+IFERROR(VLOOKUP($C100,Insumos!$A$2:$C$999,3,FALSE),"")</f>
        <v>TropCs Corrector dePH x 1Lt</v>
      </c>
      <c r="F100" s="2">
        <v>94</v>
      </c>
      <c r="G100" s="3">
        <v>29.25</v>
      </c>
      <c r="H100" s="4">
        <f t="shared" si="6"/>
        <v>2749.5</v>
      </c>
      <c r="I100" s="1" t="str">
        <f>+IFERROR(VLOOKUP(C100,Insumos!$A$2:$E$999,4,FALSE),"")</f>
        <v>Litros</v>
      </c>
      <c r="J100" s="1">
        <f>+IFERROR(VLOOKUP(C100,Insumos!$A$2:$E$999,5,FALSE),"")</f>
        <v>1</v>
      </c>
      <c r="K100" s="3">
        <f t="shared" si="7"/>
        <v>29.25</v>
      </c>
      <c r="L100" s="5" t="s">
        <v>12</v>
      </c>
    </row>
    <row r="101" spans="1:12" ht="14.25" customHeight="1" x14ac:dyDescent="0.2">
      <c r="A101" s="1">
        <v>11</v>
      </c>
      <c r="B101" s="1">
        <v>2024</v>
      </c>
      <c r="C101" s="1" t="s">
        <v>48</v>
      </c>
      <c r="D101" s="1" t="str">
        <f>+IFERROR(VLOOKUP($C101,Insumos!$A$2:$C$999,2,FALSE),"")</f>
        <v>FOC-030</v>
      </c>
      <c r="E101" s="1" t="str">
        <f>+IFERROR(VLOOKUP($C101,Insumos!$A$2:$C$999,3,FALSE),"")</f>
        <v>TropL Plus 1 Lt Lote</v>
      </c>
      <c r="F101" s="2">
        <v>5</v>
      </c>
      <c r="G101" s="3">
        <v>45</v>
      </c>
      <c r="H101" s="4">
        <f t="shared" si="6"/>
        <v>225</v>
      </c>
      <c r="I101" s="1" t="str">
        <f>+IFERROR(VLOOKUP(C101,Insumos!$A$2:$E$999,4,FALSE),"")</f>
        <v>Litros</v>
      </c>
      <c r="J101" s="1">
        <f>+IFERROR(VLOOKUP(C101,Insumos!$A$2:$E$999,5,FALSE),"")</f>
        <v>1</v>
      </c>
      <c r="K101" s="3">
        <f t="shared" si="7"/>
        <v>45</v>
      </c>
      <c r="L101" s="5" t="s">
        <v>12</v>
      </c>
    </row>
    <row r="102" spans="1:12" ht="14.25" customHeight="1" x14ac:dyDescent="0.2">
      <c r="A102" s="1">
        <v>11</v>
      </c>
      <c r="B102" s="1">
        <v>2024</v>
      </c>
      <c r="C102" s="1" t="s">
        <v>29</v>
      </c>
      <c r="D102" s="1" t="str">
        <f>+IFERROR(VLOOKUP($C102,Insumos!$A$2:$C$999,2,FALSE),"")</f>
        <v>FOC-014</v>
      </c>
      <c r="E102" s="1" t="str">
        <f>+IFERROR(VLOOKUP($C102,Insumos!$A$2:$C$999,3,FALSE),"")</f>
        <v>Jaspek 2,4 D Me X 20 Lts</v>
      </c>
      <c r="F102" s="2">
        <v>1460</v>
      </c>
      <c r="G102" s="3">
        <v>4.45</v>
      </c>
      <c r="H102" s="4">
        <f t="shared" si="6"/>
        <v>6497</v>
      </c>
      <c r="I102" s="1" t="str">
        <f>+IFERROR(VLOOKUP(C102,Insumos!$A$2:$E$999,4,FALSE),"")</f>
        <v>Litros</v>
      </c>
      <c r="J102" s="1">
        <f>+IFERROR(VLOOKUP(C102,Insumos!$A$2:$E$999,5,FALSE),"")</f>
        <v>20</v>
      </c>
      <c r="K102" s="3">
        <f t="shared" si="7"/>
        <v>0.2225</v>
      </c>
      <c r="L102" s="5" t="s">
        <v>12</v>
      </c>
    </row>
    <row r="103" spans="1:12" ht="14.25" customHeight="1" x14ac:dyDescent="0.2">
      <c r="A103" s="1">
        <v>11</v>
      </c>
      <c r="B103" s="1">
        <v>2024</v>
      </c>
      <c r="C103" s="1" t="s">
        <v>35</v>
      </c>
      <c r="D103" s="1" t="str">
        <f>+IFERROR(VLOOKUP($C103,Insumos!$A$2:$C$999,2,FALSE),"")</f>
        <v>FOC-019</v>
      </c>
      <c r="E103" s="1" t="str">
        <f>+IFERROR(VLOOKUP($C103,Insumos!$A$2:$C$999,3,FALSE),"")</f>
        <v>Duranor Advance Dicamba x 10Lts</v>
      </c>
      <c r="F103" s="2">
        <v>120</v>
      </c>
      <c r="G103" s="3">
        <v>8.6999999999999993</v>
      </c>
      <c r="H103" s="4">
        <f t="shared" si="6"/>
        <v>1044</v>
      </c>
      <c r="I103" s="1" t="str">
        <f>+IFERROR(VLOOKUP(C103,Insumos!$A$2:$E$999,4,FALSE),"")</f>
        <v>Litros</v>
      </c>
      <c r="J103" s="1">
        <f>+IFERROR(VLOOKUP(C103,Insumos!$A$2:$E$999,5,FALSE),"")</f>
        <v>10</v>
      </c>
      <c r="K103" s="3">
        <f t="shared" si="7"/>
        <v>0.86999999999999988</v>
      </c>
      <c r="L103" s="5" t="s">
        <v>12</v>
      </c>
    </row>
    <row r="104" spans="1:12" ht="14.25" customHeight="1" x14ac:dyDescent="0.2">
      <c r="A104" s="1">
        <v>11</v>
      </c>
      <c r="B104" s="1">
        <v>2024</v>
      </c>
      <c r="C104" s="1" t="s">
        <v>32</v>
      </c>
      <c r="D104" s="1" t="str">
        <f>+IFERROR(VLOOKUP($C104,Insumos!$A$2:$C$999,2,FALSE),"")</f>
        <v>FOC-017</v>
      </c>
      <c r="E104" s="1" t="str">
        <f>+IFERROR(VLOOKUP($C104,Insumos!$A$2:$C$999,3,FALSE),"")</f>
        <v>Trac 90 Atrazina x 10 Kg</v>
      </c>
      <c r="F104" s="2">
        <v>300</v>
      </c>
      <c r="G104" s="3">
        <v>7.05</v>
      </c>
      <c r="H104" s="4">
        <f t="shared" si="6"/>
        <v>2115</v>
      </c>
      <c r="I104" s="1" t="str">
        <f>+IFERROR(VLOOKUP(C104,Insumos!$A$2:$E$999,4,FALSE),"")</f>
        <v>Kilos</v>
      </c>
      <c r="J104" s="1">
        <f>+IFERROR(VLOOKUP(C104,Insumos!$A$2:$E$999,5,FALSE),"")</f>
        <v>10</v>
      </c>
      <c r="K104" s="3">
        <f t="shared" si="7"/>
        <v>0.70499999999999996</v>
      </c>
      <c r="L104" s="5" t="s">
        <v>12</v>
      </c>
    </row>
    <row r="105" spans="1:12" ht="14.25" customHeight="1" x14ac:dyDescent="0.2">
      <c r="A105" s="1">
        <v>11</v>
      </c>
      <c r="B105" s="1">
        <v>2024</v>
      </c>
      <c r="C105" s="1">
        <v>1007</v>
      </c>
      <c r="D105" s="1" t="str">
        <f>+IFERROR(VLOOKUP($C105,Insumos!$A$2:$C$999,2,FALSE),"")</f>
        <v>FOC-001</v>
      </c>
      <c r="E105" s="1" t="str">
        <f>+IFERROR(VLOOKUP($C105,Insumos!$A$2:$C$999,3,FALSE),"")</f>
        <v>Serv. De Logistica</v>
      </c>
      <c r="F105" s="2">
        <v>1</v>
      </c>
      <c r="G105" s="3">
        <v>196.49</v>
      </c>
      <c r="H105" s="4">
        <f t="shared" si="6"/>
        <v>196.49</v>
      </c>
      <c r="I105" s="1" t="str">
        <f>+IFERROR(VLOOKUP(C105,Insumos!$A$2:$E$999,4,FALSE),"")</f>
        <v>unidad</v>
      </c>
      <c r="J105" s="1">
        <f>+IFERROR(VLOOKUP(C105,Insumos!$A$2:$E$999,5,FALSE),"")</f>
        <v>1</v>
      </c>
      <c r="K105" s="3">
        <f t="shared" si="7"/>
        <v>196.49</v>
      </c>
      <c r="L105" s="5" t="s">
        <v>12</v>
      </c>
    </row>
    <row r="106" spans="1:12" ht="14.25" customHeight="1" x14ac:dyDescent="0.2">
      <c r="A106" s="1">
        <v>11</v>
      </c>
      <c r="B106" s="1">
        <v>2024</v>
      </c>
      <c r="C106" s="1" t="s">
        <v>46</v>
      </c>
      <c r="D106" s="1" t="str">
        <f>+IFERROR(VLOOKUP($C106,Insumos!$A$2:$C$999,2,FALSE),"")</f>
        <v>FOC-028</v>
      </c>
      <c r="E106" s="1" t="str">
        <f>+IFERROR(VLOOKUP($C106,Insumos!$A$2:$C$999,3,FALSE),"")</f>
        <v>Latium Super Cletodim 36x10 Lts</v>
      </c>
      <c r="F106" s="2">
        <v>600</v>
      </c>
      <c r="G106" s="3">
        <v>9.3000000000000007</v>
      </c>
      <c r="H106" s="4">
        <f t="shared" si="6"/>
        <v>5580</v>
      </c>
      <c r="I106" s="1" t="str">
        <f>+IFERROR(VLOOKUP(C106,Insumos!$A$2:$E$999,4,FALSE),"")</f>
        <v>Litros</v>
      </c>
      <c r="J106" s="1">
        <f>+IFERROR(VLOOKUP(C106,Insumos!$A$2:$E$999,5,FALSE),"")</f>
        <v>10</v>
      </c>
      <c r="K106" s="3">
        <f t="shared" si="7"/>
        <v>0.93</v>
      </c>
      <c r="L106" s="5" t="s">
        <v>12</v>
      </c>
    </row>
    <row r="107" spans="1:12" ht="14.25" customHeight="1" x14ac:dyDescent="0.2">
      <c r="A107" s="1">
        <v>11</v>
      </c>
      <c r="B107" s="1">
        <v>2024</v>
      </c>
      <c r="C107" s="1" t="s">
        <v>13</v>
      </c>
      <c r="D107" s="1" t="str">
        <f>+IFERROR(VLOOKUP($C107,Insumos!$A$2:$C$999,2,FALSE),"")</f>
        <v>FOC-002</v>
      </c>
      <c r="E107" s="1" t="str">
        <f>+IFERROR(VLOOKUP($C107,Insumos!$A$2:$C$999,3,FALSE),"")</f>
        <v>Nivel Control Antiespumante x 1Lt</v>
      </c>
      <c r="F107" s="2">
        <v>5</v>
      </c>
      <c r="G107" s="3">
        <v>30.5</v>
      </c>
      <c r="H107" s="4">
        <f t="shared" si="6"/>
        <v>152.5</v>
      </c>
      <c r="I107" s="1" t="str">
        <f>+IFERROR(VLOOKUP(C107,Insumos!$A$2:$E$999,4,FALSE),"")</f>
        <v>Litros</v>
      </c>
      <c r="J107" s="1">
        <f>+IFERROR(VLOOKUP(C107,Insumos!$A$2:$E$999,5,FALSE),"")</f>
        <v>1</v>
      </c>
      <c r="K107" s="3">
        <f t="shared" si="7"/>
        <v>30.5</v>
      </c>
      <c r="L107" s="5" t="s">
        <v>12</v>
      </c>
    </row>
    <row r="108" spans="1:12" ht="14.25" customHeight="1" x14ac:dyDescent="0.2">
      <c r="A108" s="1">
        <v>11</v>
      </c>
      <c r="B108" s="1">
        <v>2024</v>
      </c>
      <c r="C108" s="1" t="s">
        <v>46</v>
      </c>
      <c r="D108" s="1" t="str">
        <f>+IFERROR(VLOOKUP($C108,Insumos!$A$2:$C$999,2,FALSE),"")</f>
        <v>FOC-028</v>
      </c>
      <c r="E108" s="1" t="str">
        <f>+IFERROR(VLOOKUP($C108,Insumos!$A$2:$C$999,3,FALSE),"")</f>
        <v>Latium Super Cletodim 36x10 Lts</v>
      </c>
      <c r="F108" s="2">
        <v>20</v>
      </c>
      <c r="G108" s="3">
        <v>9.3000000000000007</v>
      </c>
      <c r="H108" s="4">
        <f t="shared" si="6"/>
        <v>186</v>
      </c>
      <c r="I108" s="1" t="str">
        <f>+IFERROR(VLOOKUP(C108,Insumos!$A$2:$E$999,4,FALSE),"")</f>
        <v>Litros</v>
      </c>
      <c r="J108" s="1">
        <f>+IFERROR(VLOOKUP(C108,Insumos!$A$2:$E$999,5,FALSE),"")</f>
        <v>10</v>
      </c>
      <c r="K108" s="3">
        <f t="shared" si="7"/>
        <v>0.93</v>
      </c>
      <c r="L108" s="5" t="s">
        <v>12</v>
      </c>
    </row>
    <row r="109" spans="1:12" ht="14.25" customHeight="1" x14ac:dyDescent="0.2">
      <c r="A109" s="1">
        <v>11</v>
      </c>
      <c r="B109" s="1">
        <v>2024</v>
      </c>
      <c r="C109" s="1" t="s">
        <v>19</v>
      </c>
      <c r="D109" s="1" t="str">
        <f>+IFERROR(VLOOKUP($C109,Insumos!$A$2:$C$999,2,FALSE),"")</f>
        <v>FOC-008</v>
      </c>
      <c r="E109" s="1" t="str">
        <f>+IFERROR(VLOOKUP($C109,Insumos!$A$2:$C$999,3,FALSE),"")</f>
        <v>Protector Verdesian x Lt</v>
      </c>
      <c r="F109" s="2">
        <v>46</v>
      </c>
      <c r="G109" s="3">
        <v>23</v>
      </c>
      <c r="H109" s="4">
        <f t="shared" si="6"/>
        <v>1058</v>
      </c>
      <c r="I109" s="1" t="str">
        <f>+IFERROR(VLOOKUP(C109,Insumos!$A$2:$E$999,4,FALSE),"")</f>
        <v>Litros</v>
      </c>
      <c r="J109" s="1">
        <f>+IFERROR(VLOOKUP(C109,Insumos!$A$2:$E$999,5,FALSE),"")</f>
        <v>1</v>
      </c>
      <c r="K109" s="3">
        <f t="shared" si="7"/>
        <v>23</v>
      </c>
      <c r="L109" s="5" t="s">
        <v>12</v>
      </c>
    </row>
    <row r="110" spans="1:12" ht="14.25" customHeight="1" x14ac:dyDescent="0.2">
      <c r="A110" s="1">
        <v>11</v>
      </c>
      <c r="B110" s="1">
        <v>2024</v>
      </c>
      <c r="C110" s="1" t="s">
        <v>49</v>
      </c>
      <c r="D110" s="1" t="str">
        <f>+IFERROR(VLOOKUP($C110,Insumos!$A$2:$C$999,2,FALSE),"")</f>
        <v>FOC-031</v>
      </c>
      <c r="E110" s="1" t="str">
        <f>+IFERROR(VLOOKUP($C110,Insumos!$A$2:$C$999,3,FALSE),"")</f>
        <v>Symphony S-Metolacloro x 20 Lts</v>
      </c>
      <c r="F110" s="2">
        <v>200</v>
      </c>
      <c r="G110" s="3">
        <v>7.8</v>
      </c>
      <c r="H110" s="4">
        <f t="shared" si="6"/>
        <v>1560</v>
      </c>
      <c r="I110" s="1" t="str">
        <f>+IFERROR(VLOOKUP(C110,Insumos!$A$2:$E$999,4,FALSE),"")</f>
        <v>Litros</v>
      </c>
      <c r="J110" s="1">
        <f>+IFERROR(VLOOKUP(C110,Insumos!$A$2:$E$999,5,FALSE),"")</f>
        <v>20</v>
      </c>
      <c r="K110" s="3">
        <f t="shared" si="7"/>
        <v>0.39</v>
      </c>
      <c r="L110" s="5" t="s">
        <v>12</v>
      </c>
    </row>
    <row r="111" spans="1:12" ht="14.25" customHeight="1" x14ac:dyDescent="0.2">
      <c r="A111" s="1">
        <v>11</v>
      </c>
      <c r="B111" s="1">
        <v>2024</v>
      </c>
      <c r="C111" s="1" t="s">
        <v>25</v>
      </c>
      <c r="D111" s="1" t="str">
        <f>+IFERROR(VLOOKUP($C111,Insumos!$A$2:$C$999,2,FALSE),"")</f>
        <v>FOC-010</v>
      </c>
      <c r="E111" s="1" t="str">
        <f>+IFERROR(VLOOKUP($C111,Insumos!$A$2:$C$999,3,FALSE),"")</f>
        <v>MSO Max Aceite Metilado x 10 Kg</v>
      </c>
      <c r="F111" s="2">
        <v>150</v>
      </c>
      <c r="G111" s="3">
        <v>13.5</v>
      </c>
      <c r="H111" s="4">
        <f t="shared" si="6"/>
        <v>2025</v>
      </c>
      <c r="I111" s="1" t="str">
        <f>+IFERROR(VLOOKUP(C111,Insumos!$A$2:$E$999,4,FALSE),"")</f>
        <v>Kilos</v>
      </c>
      <c r="J111" s="1">
        <f>+IFERROR(VLOOKUP(C111,Insumos!$A$2:$E$999,5,FALSE),"")</f>
        <v>10</v>
      </c>
      <c r="K111" s="3">
        <f t="shared" si="7"/>
        <v>1.35</v>
      </c>
      <c r="L111" s="5" t="s">
        <v>12</v>
      </c>
    </row>
    <row r="112" spans="1:12" ht="14.25" customHeight="1" x14ac:dyDescent="0.2">
      <c r="A112" s="1">
        <v>11</v>
      </c>
      <c r="B112" s="1">
        <v>2024</v>
      </c>
      <c r="C112" s="1" t="s">
        <v>14</v>
      </c>
      <c r="D112" s="1" t="str">
        <f>+IFERROR(VLOOKUP($C112,Insumos!$A$2:$C$999,2,FALSE),"")</f>
        <v>FOC-003</v>
      </c>
      <c r="E112" s="1" t="str">
        <f>+IFERROR(VLOOKUP($C112,Insumos!$A$2:$C$999,3,FALSE),"")</f>
        <v>TropCs Corrector dePH x 1Lt</v>
      </c>
      <c r="F112" s="2">
        <v>29</v>
      </c>
      <c r="G112" s="3">
        <v>29.25</v>
      </c>
      <c r="H112" s="4">
        <f t="shared" si="6"/>
        <v>848.25</v>
      </c>
      <c r="I112" s="1" t="str">
        <f>+IFERROR(VLOOKUP(C112,Insumos!$A$2:$E$999,4,FALSE),"")</f>
        <v>Litros</v>
      </c>
      <c r="J112" s="1">
        <f>+IFERROR(VLOOKUP(C112,Insumos!$A$2:$E$999,5,FALSE),"")</f>
        <v>1</v>
      </c>
      <c r="K112" s="3">
        <f t="shared" si="7"/>
        <v>29.25</v>
      </c>
      <c r="L112" s="5" t="s">
        <v>12</v>
      </c>
    </row>
    <row r="113" spans="1:12" ht="14.25" customHeight="1" x14ac:dyDescent="0.2">
      <c r="A113" s="1">
        <v>11</v>
      </c>
      <c r="B113" s="1">
        <v>2024</v>
      </c>
      <c r="C113" s="1" t="s">
        <v>15</v>
      </c>
      <c r="D113" s="1" t="str">
        <f>+IFERROR(VLOOKUP($C113,Insumos!$A$2:$C$999,2,FALSE),"")</f>
        <v>FOC-004</v>
      </c>
      <c r="E113" s="1" t="str">
        <f>+IFERROR(VLOOKUP($C113,Insumos!$A$2:$C$999,3,FALSE),"")</f>
        <v>Nutrition Amonio Sulfato de Amonio X 2,5 Kgs</v>
      </c>
      <c r="F113" s="2">
        <v>292.5</v>
      </c>
      <c r="G113" s="3">
        <v>4.5</v>
      </c>
      <c r="H113" s="4">
        <f t="shared" si="6"/>
        <v>1316.25</v>
      </c>
      <c r="I113" s="1" t="str">
        <f>+IFERROR(VLOOKUP(C113,Insumos!$A$2:$E$999,4,FALSE),"")</f>
        <v>Kilos</v>
      </c>
      <c r="J113" s="1">
        <f>+IFERROR(VLOOKUP(C113,Insumos!$A$2:$E$999,5,FALSE),"")</f>
        <v>2.5</v>
      </c>
      <c r="K113" s="3">
        <f t="shared" si="7"/>
        <v>1.8</v>
      </c>
      <c r="L113" s="5" t="s">
        <v>12</v>
      </c>
    </row>
    <row r="114" spans="1:12" ht="14.25" customHeight="1" x14ac:dyDescent="0.2">
      <c r="A114" s="1">
        <v>11</v>
      </c>
      <c r="B114" s="1">
        <v>2024</v>
      </c>
      <c r="C114" s="1" t="s">
        <v>37</v>
      </c>
      <c r="D114" s="1" t="str">
        <f>+IFERROR(VLOOKUP($C114,Insumos!$A$2:$C$999,2,FALSE),"")</f>
        <v>FOC-020</v>
      </c>
      <c r="E114" s="1" t="str">
        <f>+IFERROR(VLOOKUP($C114,Insumos!$A$2:$C$999,3,FALSE),"")</f>
        <v>Paraquat Sigma x 20 Lts</v>
      </c>
      <c r="F114" s="2">
        <v>20</v>
      </c>
      <c r="G114" s="3">
        <v>2.85</v>
      </c>
      <c r="H114" s="4">
        <f t="shared" si="6"/>
        <v>57</v>
      </c>
      <c r="I114" s="1" t="str">
        <f>+IFERROR(VLOOKUP(C114,Insumos!$A$2:$E$999,4,FALSE),"")</f>
        <v>Litros</v>
      </c>
      <c r="J114" s="1">
        <f>+IFERROR(VLOOKUP(C114,Insumos!$A$2:$E$999,5,FALSE),"")</f>
        <v>20</v>
      </c>
      <c r="K114" s="3">
        <f t="shared" si="7"/>
        <v>0.14250000000000002</v>
      </c>
      <c r="L114" s="5" t="s">
        <v>12</v>
      </c>
    </row>
    <row r="115" spans="1:12" ht="14.25" customHeight="1" x14ac:dyDescent="0.2">
      <c r="A115" s="1">
        <v>11</v>
      </c>
      <c r="B115" s="1">
        <v>2024</v>
      </c>
      <c r="C115" s="1" t="s">
        <v>50</v>
      </c>
      <c r="D115" s="1" t="str">
        <f>+IFERROR(VLOOKUP($C115,Insumos!$A$2:$C$999,2,FALSE),"")</f>
        <v>FOC-032</v>
      </c>
      <c r="E115" s="1" t="str">
        <f>+IFERROR(VLOOKUP($C115,Insumos!$A$2:$C$999,3,FALSE),"")</f>
        <v>Ridof Diclosulam X 0,2 Kgs</v>
      </c>
      <c r="F115" s="2">
        <v>9</v>
      </c>
      <c r="G115" s="3">
        <v>220</v>
      </c>
      <c r="H115" s="4">
        <f t="shared" si="6"/>
        <v>1980</v>
      </c>
      <c r="I115" s="1" t="str">
        <f>+IFERROR(VLOOKUP(C115,Insumos!$A$2:$E$999,4,FALSE),"")</f>
        <v>Kilos</v>
      </c>
      <c r="J115" s="1">
        <f>+IFERROR(VLOOKUP(C115,Insumos!$A$2:$E$999,5,FALSE),"")</f>
        <v>0.2</v>
      </c>
      <c r="K115" s="3">
        <f t="shared" si="7"/>
        <v>1100</v>
      </c>
      <c r="L115" s="5" t="s">
        <v>12</v>
      </c>
    </row>
    <row r="116" spans="1:12" ht="14.25" customHeight="1" x14ac:dyDescent="0.2">
      <c r="A116" s="1">
        <v>11</v>
      </c>
      <c r="B116" s="1">
        <v>2024</v>
      </c>
      <c r="C116" s="1" t="s">
        <v>51</v>
      </c>
      <c r="D116" s="1" t="str">
        <f>+IFERROR(VLOOKUP($C116,Insumos!$A$2:$C$999,2,FALSE),"")</f>
        <v>FOC-033</v>
      </c>
      <c r="E116" s="1" t="str">
        <f>+IFERROR(VLOOKUP($C116,Insumos!$A$2:$C$999,3,FALSE),"")</f>
        <v>Primero Nicosulfuron 75 % WG x 0,3 Kg</v>
      </c>
      <c r="F116" s="2">
        <v>6</v>
      </c>
      <c r="G116" s="3">
        <v>182</v>
      </c>
      <c r="H116" s="4">
        <f t="shared" si="6"/>
        <v>1092</v>
      </c>
      <c r="I116" s="1" t="str">
        <f>+IFERROR(VLOOKUP(C116,Insumos!$A$2:$E$999,4,FALSE),"")</f>
        <v>Kilos</v>
      </c>
      <c r="J116" s="1">
        <f>+IFERROR(VLOOKUP(C116,Insumos!$A$2:$E$999,5,FALSE),"")</f>
        <v>0.3</v>
      </c>
      <c r="K116" s="3">
        <f t="shared" si="7"/>
        <v>606.66666666666674</v>
      </c>
      <c r="L116" s="5" t="s">
        <v>12</v>
      </c>
    </row>
    <row r="117" spans="1:12" ht="14.25" customHeight="1" x14ac:dyDescent="0.2">
      <c r="A117" s="1">
        <v>12</v>
      </c>
      <c r="B117" s="1">
        <v>2024</v>
      </c>
      <c r="C117" s="1" t="s">
        <v>47</v>
      </c>
      <c r="D117" s="1" t="str">
        <f>+IFERROR(VLOOKUP($C117,Insumos!$A$2:$C$999,2,FALSE),"")</f>
        <v>FOC-029</v>
      </c>
      <c r="E117" s="1" t="str">
        <f>+IFERROR(VLOOKUP($C117,Insumos!$A$2:$C$999,3,FALSE),"")</f>
        <v>Trop Tank x 5Lts</v>
      </c>
      <c r="F117" s="2">
        <v>150</v>
      </c>
      <c r="G117" s="3">
        <v>17.5</v>
      </c>
      <c r="H117" s="4">
        <f t="shared" si="6"/>
        <v>2625</v>
      </c>
      <c r="I117" s="1" t="str">
        <f>+IFERROR(VLOOKUP(C117,Insumos!$A$2:$E$999,4,FALSE),"")</f>
        <v>Litros</v>
      </c>
      <c r="J117" s="1">
        <f>+IFERROR(VLOOKUP(C117,Insumos!$A$2:$E$999,5,FALSE),"")</f>
        <v>5</v>
      </c>
      <c r="K117" s="3">
        <f t="shared" si="7"/>
        <v>3.5</v>
      </c>
      <c r="L117" s="5" t="s">
        <v>12</v>
      </c>
    </row>
    <row r="118" spans="1:12" ht="14.25" customHeight="1" x14ac:dyDescent="0.2">
      <c r="A118" s="1">
        <v>12</v>
      </c>
      <c r="B118" s="1">
        <v>2024</v>
      </c>
      <c r="C118" s="1" t="s">
        <v>42</v>
      </c>
      <c r="D118" s="1" t="str">
        <f>+IFERROR(VLOOKUP($C118,Insumos!$A$2:$C$999,2,FALSE),"")</f>
        <v>FOC-024</v>
      </c>
      <c r="E118" s="1" t="str">
        <f>+IFERROR(VLOOKUP($C118,Insumos!$A$2:$C$999,3,FALSE),"")</f>
        <v>Optimizer Aceite Metilado x 10 Lts</v>
      </c>
      <c r="F118" s="2">
        <v>1000</v>
      </c>
      <c r="G118" s="3">
        <v>4.01</v>
      </c>
      <c r="H118" s="4">
        <f t="shared" si="6"/>
        <v>4010</v>
      </c>
      <c r="I118" s="1" t="str">
        <f>+IFERROR(VLOOKUP(C118,Insumos!$A$2:$E$999,4,FALSE),"")</f>
        <v>Litros</v>
      </c>
      <c r="J118" s="1">
        <f>+IFERROR(VLOOKUP(C118,Insumos!$A$2:$E$999,5,FALSE),"")</f>
        <v>10</v>
      </c>
      <c r="K118" s="3">
        <f t="shared" si="7"/>
        <v>0.40099999999999997</v>
      </c>
      <c r="L118" s="5" t="s">
        <v>12</v>
      </c>
    </row>
    <row r="119" spans="1:12" ht="14.25" customHeight="1" x14ac:dyDescent="0.2">
      <c r="A119" s="1">
        <v>12</v>
      </c>
      <c r="B119" s="1">
        <v>2024</v>
      </c>
      <c r="C119" s="1">
        <v>1007</v>
      </c>
      <c r="D119" s="1" t="str">
        <f>+IFERROR(VLOOKUP($C119,Insumos!$A$2:$C$999,2,FALSE),"")</f>
        <v>FOC-001</v>
      </c>
      <c r="E119" s="1" t="str">
        <f>+IFERROR(VLOOKUP($C119,Insumos!$A$2:$C$999,3,FALSE),"")</f>
        <v>Serv. De Logistica</v>
      </c>
      <c r="F119" s="2">
        <v>1</v>
      </c>
      <c r="G119" s="3">
        <v>252.4</v>
      </c>
      <c r="H119" s="4">
        <f t="shared" si="6"/>
        <v>252.4</v>
      </c>
      <c r="I119" s="1" t="str">
        <f>+IFERROR(VLOOKUP(C119,Insumos!$A$2:$E$999,4,FALSE),"")</f>
        <v>unidad</v>
      </c>
      <c r="J119" s="1">
        <f>+IFERROR(VLOOKUP(C119,Insumos!$A$2:$E$999,5,FALSE),"")</f>
        <v>1</v>
      </c>
      <c r="K119" s="3">
        <f t="shared" si="7"/>
        <v>252.4</v>
      </c>
      <c r="L119" s="5" t="s">
        <v>12</v>
      </c>
    </row>
    <row r="120" spans="1:12" ht="14.25" customHeight="1" x14ac:dyDescent="0.2">
      <c r="A120" s="1">
        <v>12</v>
      </c>
      <c r="B120" s="1">
        <v>2024</v>
      </c>
      <c r="C120" s="1" t="s">
        <v>14</v>
      </c>
      <c r="D120" s="1" t="str">
        <f>+IFERROR(VLOOKUP($C120,Insumos!$A$2:$C$999,2,FALSE),"")</f>
        <v>FOC-003</v>
      </c>
      <c r="E120" s="1" t="str">
        <f>+IFERROR(VLOOKUP($C120,Insumos!$A$2:$C$999,3,FALSE),"")</f>
        <v>TropCs Corrector dePH x 1Lt</v>
      </c>
      <c r="F120" s="2">
        <v>71</v>
      </c>
      <c r="G120" s="3">
        <v>29.25</v>
      </c>
      <c r="H120" s="4">
        <f t="shared" si="6"/>
        <v>2076.75</v>
      </c>
      <c r="I120" s="1" t="str">
        <f>+IFERROR(VLOOKUP(C120,Insumos!$A$2:$E$999,4,FALSE),"")</f>
        <v>Litros</v>
      </c>
      <c r="J120" s="1">
        <f>+IFERROR(VLOOKUP(C120,Insumos!$A$2:$E$999,5,FALSE),"")</f>
        <v>1</v>
      </c>
      <c r="K120" s="3">
        <f t="shared" si="7"/>
        <v>29.25</v>
      </c>
      <c r="L120" s="5" t="s">
        <v>12</v>
      </c>
    </row>
    <row r="121" spans="1:12" ht="14.25" customHeight="1" x14ac:dyDescent="0.2">
      <c r="A121" s="1">
        <v>12</v>
      </c>
      <c r="B121" s="1">
        <v>2024</v>
      </c>
      <c r="C121" s="1" t="s">
        <v>42</v>
      </c>
      <c r="D121" s="1" t="str">
        <f>+IFERROR(VLOOKUP($C121,Insumos!$A$2:$C$999,2,FALSE),"")</f>
        <v>FOC-024</v>
      </c>
      <c r="E121" s="1" t="str">
        <f>+IFERROR(VLOOKUP($C121,Insumos!$A$2:$C$999,3,FALSE),"")</f>
        <v>Optimizer Aceite Metilado x 10 Lts</v>
      </c>
      <c r="F121" s="2">
        <v>830</v>
      </c>
      <c r="G121" s="3">
        <v>4.01</v>
      </c>
      <c r="H121" s="4">
        <f t="shared" si="6"/>
        <v>3328.2999999999997</v>
      </c>
      <c r="I121" s="1" t="str">
        <f>+IFERROR(VLOOKUP(C121,Insumos!$A$2:$E$999,4,FALSE),"")</f>
        <v>Litros</v>
      </c>
      <c r="J121" s="1">
        <f>+IFERROR(VLOOKUP(C121,Insumos!$A$2:$E$999,5,FALSE),"")</f>
        <v>10</v>
      </c>
      <c r="K121" s="3">
        <f t="shared" si="7"/>
        <v>0.40099999999999997</v>
      </c>
      <c r="L121" s="5" t="s">
        <v>12</v>
      </c>
    </row>
    <row r="122" spans="1:12" ht="14.25" customHeight="1" x14ac:dyDescent="0.2">
      <c r="A122" s="1">
        <v>12</v>
      </c>
      <c r="B122" s="1">
        <v>2024</v>
      </c>
      <c r="C122" s="1" t="s">
        <v>15</v>
      </c>
      <c r="D122" s="1" t="str">
        <f>+IFERROR(VLOOKUP($C122,Insumos!$A$2:$C$999,2,FALSE),"")</f>
        <v>FOC-004</v>
      </c>
      <c r="E122" s="1" t="str">
        <f>+IFERROR(VLOOKUP($C122,Insumos!$A$2:$C$999,3,FALSE),"")</f>
        <v>Nutrition Amonio Sulfato de Amonio X 2,5 Kgs</v>
      </c>
      <c r="F122" s="2">
        <v>600</v>
      </c>
      <c r="G122" s="3">
        <v>4.5</v>
      </c>
      <c r="H122" s="4">
        <f t="shared" si="6"/>
        <v>2700</v>
      </c>
      <c r="I122" s="1" t="str">
        <f>+IFERROR(VLOOKUP(C122,Insumos!$A$2:$E$999,4,FALSE),"")</f>
        <v>Kilos</v>
      </c>
      <c r="J122" s="1">
        <f>+IFERROR(VLOOKUP(C122,Insumos!$A$2:$E$999,5,FALSE),"")</f>
        <v>2.5</v>
      </c>
      <c r="K122" s="3">
        <f t="shared" si="7"/>
        <v>1.8</v>
      </c>
      <c r="L122" s="5" t="s">
        <v>12</v>
      </c>
    </row>
    <row r="123" spans="1:12" ht="14.25" customHeight="1" x14ac:dyDescent="0.2">
      <c r="A123" s="1">
        <v>12</v>
      </c>
      <c r="B123" s="1">
        <v>2024</v>
      </c>
      <c r="C123" s="1" t="s">
        <v>52</v>
      </c>
      <c r="D123" s="1" t="str">
        <f>+IFERROR(VLOOKUP($C123,Insumos!$A$2:$C$999,2,FALSE),"")</f>
        <v>FOC-034</v>
      </c>
      <c r="E123" s="1" t="str">
        <f>+IFERROR(VLOOKUP($C123,Insumos!$A$2:$C$999,3,FALSE),"")</f>
        <v>Flumyzin flumioxazin SC x 5 Lts</v>
      </c>
      <c r="F123" s="2">
        <v>35</v>
      </c>
      <c r="G123" s="3">
        <v>28.8</v>
      </c>
      <c r="H123" s="4">
        <f t="shared" si="6"/>
        <v>1008</v>
      </c>
      <c r="I123" s="1" t="str">
        <f>+IFERROR(VLOOKUP(C123,Insumos!$A$2:$E$999,4,FALSE),"")</f>
        <v>Litros</v>
      </c>
      <c r="J123" s="1">
        <f>+IFERROR(VLOOKUP(C123,Insumos!$A$2:$E$999,5,FALSE),"")</f>
        <v>5</v>
      </c>
      <c r="K123" s="3">
        <f t="shared" si="7"/>
        <v>5.76</v>
      </c>
      <c r="L123" s="5" t="s">
        <v>12</v>
      </c>
    </row>
    <row r="124" spans="1:12" ht="14.25" customHeight="1" x14ac:dyDescent="0.2">
      <c r="A124" s="1">
        <v>12</v>
      </c>
      <c r="B124" s="1">
        <v>2024</v>
      </c>
      <c r="C124" s="1" t="s">
        <v>49</v>
      </c>
      <c r="D124" s="1" t="str">
        <f>+IFERROR(VLOOKUP($C124,Insumos!$A$2:$C$999,2,FALSE),"")</f>
        <v>FOC-031</v>
      </c>
      <c r="E124" s="1" t="str">
        <f>+IFERROR(VLOOKUP($C124,Insumos!$A$2:$C$999,3,FALSE),"")</f>
        <v>Symphony S-Metolacloro x 20 Lts</v>
      </c>
      <c r="F124" s="2">
        <v>300</v>
      </c>
      <c r="G124" s="3">
        <v>7.65</v>
      </c>
      <c r="H124" s="4">
        <f t="shared" si="6"/>
        <v>2295</v>
      </c>
      <c r="I124" s="1" t="str">
        <f>+IFERROR(VLOOKUP(C124,Insumos!$A$2:$E$999,4,FALSE),"")</f>
        <v>Litros</v>
      </c>
      <c r="J124" s="1">
        <f>+IFERROR(VLOOKUP(C124,Insumos!$A$2:$E$999,5,FALSE),"")</f>
        <v>20</v>
      </c>
      <c r="K124" s="3">
        <f t="shared" si="7"/>
        <v>0.38250000000000001</v>
      </c>
      <c r="L124" s="5" t="s">
        <v>12</v>
      </c>
    </row>
    <row r="125" spans="1:12" ht="14.25" customHeight="1" x14ac:dyDescent="0.2">
      <c r="A125" s="1">
        <v>12</v>
      </c>
      <c r="B125" s="1">
        <v>2024</v>
      </c>
      <c r="C125" s="1" t="s">
        <v>53</v>
      </c>
      <c r="D125" s="1" t="str">
        <f>+IFERROR(VLOOKUP($C125,Insumos!$A$2:$C$999,2,FALSE),"")</f>
        <v>FOC-035</v>
      </c>
      <c r="E125" s="1" t="str">
        <f>+IFERROR(VLOOKUP($C125,Insumos!$A$2:$C$999,3,FALSE),"")</f>
        <v>Kylian Cletodim x 10 Lts</v>
      </c>
      <c r="F125" s="2">
        <v>90</v>
      </c>
      <c r="G125" s="3">
        <v>12</v>
      </c>
      <c r="H125" s="4">
        <f t="shared" si="6"/>
        <v>1080</v>
      </c>
      <c r="I125" s="1" t="str">
        <f>+IFERROR(VLOOKUP(C125,Insumos!$A$2:$E$999,4,FALSE),"")</f>
        <v>Litros</v>
      </c>
      <c r="J125" s="1">
        <f>+IFERROR(VLOOKUP(C125,Insumos!$A$2:$E$999,5,FALSE),"")</f>
        <v>10</v>
      </c>
      <c r="K125" s="3">
        <f t="shared" si="7"/>
        <v>1.2</v>
      </c>
      <c r="L125" s="5" t="s">
        <v>12</v>
      </c>
    </row>
    <row r="126" spans="1:12" ht="14.25" customHeight="1" x14ac:dyDescent="0.2">
      <c r="A126" s="1">
        <v>12</v>
      </c>
      <c r="B126" s="1">
        <v>2024</v>
      </c>
      <c r="C126" s="1" t="s">
        <v>16</v>
      </c>
      <c r="D126" s="1" t="str">
        <f>+IFERROR(VLOOKUP($C126,Insumos!$A$2:$C$999,2,FALSE),"")</f>
        <v>FOC-005</v>
      </c>
      <c r="E126" s="1" t="str">
        <f>+IFERROR(VLOOKUP($C126,Insumos!$A$2:$C$999,3,FALSE),"")</f>
        <v>Million Lactofen x 10Lts</v>
      </c>
      <c r="F126" s="2">
        <v>40</v>
      </c>
      <c r="G126" s="3">
        <v>15.3</v>
      </c>
      <c r="H126" s="4">
        <f t="shared" si="6"/>
        <v>612</v>
      </c>
      <c r="I126" s="1" t="str">
        <f>+IFERROR(VLOOKUP(C126,Insumos!$A$2:$E$999,4,FALSE),"")</f>
        <v>Litros</v>
      </c>
      <c r="J126" s="1">
        <f>+IFERROR(VLOOKUP(C126,Insumos!$A$2:$E$999,5,FALSE),"")</f>
        <v>10</v>
      </c>
      <c r="K126" s="3">
        <f t="shared" si="7"/>
        <v>1.53</v>
      </c>
      <c r="L126" s="5" t="s">
        <v>12</v>
      </c>
    </row>
    <row r="127" spans="1:12" ht="14.25" customHeight="1" x14ac:dyDescent="0.2">
      <c r="A127" s="1">
        <v>12</v>
      </c>
      <c r="B127" s="1">
        <v>2024</v>
      </c>
      <c r="C127" s="1" t="s">
        <v>54</v>
      </c>
      <c r="D127" s="1" t="str">
        <f>+IFERROR(VLOOKUP($C127,Insumos!$A$2:$C$999,2,FALSE),"")</f>
        <v>FOC-036</v>
      </c>
      <c r="E127" s="1" t="str">
        <f>+IFERROR(VLOOKUP($C127,Insumos!$A$2:$C$999,3,FALSE),"")</f>
        <v>Laudis x 5 Lts</v>
      </c>
      <c r="F127" s="2">
        <v>30</v>
      </c>
      <c r="G127" s="3">
        <v>103.89</v>
      </c>
      <c r="H127" s="4">
        <f t="shared" si="6"/>
        <v>3116.7</v>
      </c>
      <c r="I127" s="1" t="str">
        <f>+IFERROR(VLOOKUP(C127,Insumos!$A$2:$E$999,4,FALSE),"")</f>
        <v>Litros</v>
      </c>
      <c r="J127" s="1">
        <f>+IFERROR(VLOOKUP(C127,Insumos!$A$2:$E$999,5,FALSE),"")</f>
        <v>5</v>
      </c>
      <c r="K127" s="3">
        <f t="shared" si="7"/>
        <v>20.777999999999999</v>
      </c>
      <c r="L127" s="5" t="s">
        <v>12</v>
      </c>
    </row>
    <row r="128" spans="1:12" ht="14.25" customHeight="1" x14ac:dyDescent="0.2">
      <c r="A128" s="1">
        <v>12</v>
      </c>
      <c r="B128" s="1">
        <v>2024</v>
      </c>
      <c r="C128" s="1" t="s">
        <v>55</v>
      </c>
      <c r="D128" s="1" t="str">
        <f>+IFERROR(VLOOKUP($C128,Insumos!$A$2:$C$999,2,FALSE),"")</f>
        <v>FOC-037</v>
      </c>
      <c r="E128" s="1" t="str">
        <f>+IFERROR(VLOOKUP($C128,Insumos!$A$2:$C$999,3,FALSE),"")</f>
        <v>Folicap Fomesafen x 20 Lts</v>
      </c>
      <c r="F128" s="2">
        <v>100</v>
      </c>
      <c r="G128" s="3">
        <v>7.8</v>
      </c>
      <c r="H128" s="4">
        <f t="shared" si="6"/>
        <v>780</v>
      </c>
      <c r="I128" s="1" t="str">
        <f>+IFERROR(VLOOKUP(C128,Insumos!$A$2:$E$999,4,FALSE),"")</f>
        <v>Litros</v>
      </c>
      <c r="J128" s="1">
        <f>+IFERROR(VLOOKUP(C128,Insumos!$A$2:$E$999,5,FALSE),"")</f>
        <v>20</v>
      </c>
      <c r="K128" s="3">
        <f t="shared" si="7"/>
        <v>0.39</v>
      </c>
      <c r="L128" s="5" t="s">
        <v>12</v>
      </c>
    </row>
    <row r="129" spans="1:12" ht="14.25" customHeight="1" x14ac:dyDescent="0.2">
      <c r="A129" s="1">
        <v>12</v>
      </c>
      <c r="B129" s="1">
        <v>2024</v>
      </c>
      <c r="C129" s="1" t="s">
        <v>51</v>
      </c>
      <c r="D129" s="1" t="str">
        <f>+IFERROR(VLOOKUP($C129,Insumos!$A$2:$C$999,2,FALSE),"")</f>
        <v>FOC-033</v>
      </c>
      <c r="E129" s="1" t="str">
        <f>+IFERROR(VLOOKUP($C129,Insumos!$A$2:$C$999,3,FALSE),"")</f>
        <v>Primero Nicosulfuron 75 % WG x 0,3 Kg</v>
      </c>
      <c r="F129" s="2">
        <v>28.2</v>
      </c>
      <c r="G129" s="3">
        <v>182</v>
      </c>
      <c r="H129" s="4">
        <f t="shared" si="6"/>
        <v>5132.3999999999996</v>
      </c>
      <c r="I129" s="1" t="str">
        <f>+IFERROR(VLOOKUP(C129,Insumos!$A$2:$E$999,4,FALSE),"")</f>
        <v>Kilos</v>
      </c>
      <c r="J129" s="1">
        <f>+IFERROR(VLOOKUP(C129,Insumos!$A$2:$E$999,5,FALSE),"")</f>
        <v>0.3</v>
      </c>
      <c r="K129" s="3">
        <f t="shared" si="7"/>
        <v>606.66666666666674</v>
      </c>
      <c r="L129" s="5" t="s">
        <v>12</v>
      </c>
    </row>
    <row r="130" spans="1:12" ht="14.25" customHeight="1" x14ac:dyDescent="0.2">
      <c r="A130" s="1">
        <v>12</v>
      </c>
      <c r="B130" s="1">
        <v>2024</v>
      </c>
      <c r="C130" s="1" t="s">
        <v>56</v>
      </c>
      <c r="D130" s="1" t="str">
        <f>+IFERROR(VLOOKUP($C130,Insumos!$A$2:$C$999,2,FALSE),"")</f>
        <v>FOC-038</v>
      </c>
      <c r="E130" s="1" t="str">
        <f>+IFERROR(VLOOKUP($C130,Insumos!$A$2:$C$999,3,FALSE),"")</f>
        <v>Fomesafen Insuagro x 20 Lts</v>
      </c>
      <c r="F130" s="2">
        <v>40</v>
      </c>
      <c r="G130" s="3">
        <v>7.8</v>
      </c>
      <c r="H130" s="4">
        <f t="shared" ref="H130:H161" si="8">+F130*G130</f>
        <v>312</v>
      </c>
      <c r="I130" s="1" t="str">
        <f>+IFERROR(VLOOKUP(C130,Insumos!$A$2:$E$999,4,FALSE),"")</f>
        <v>Litros</v>
      </c>
      <c r="J130" s="1">
        <f>+IFERROR(VLOOKUP(C130,Insumos!$A$2:$E$999,5,FALSE),"")</f>
        <v>20</v>
      </c>
      <c r="K130" s="3">
        <f t="shared" ref="K130:K161" si="9">+IFERROR(G130/J130,"")</f>
        <v>0.39</v>
      </c>
      <c r="L130" s="5" t="s">
        <v>12</v>
      </c>
    </row>
    <row r="131" spans="1:12" ht="14.25" customHeight="1" x14ac:dyDescent="0.2">
      <c r="A131" s="1">
        <v>12</v>
      </c>
      <c r="B131" s="1">
        <v>2024</v>
      </c>
      <c r="C131" s="1" t="s">
        <v>19</v>
      </c>
      <c r="D131" s="1" t="str">
        <f>+IFERROR(VLOOKUP($C131,Insumos!$A$2:$C$999,2,FALSE),"")</f>
        <v>FOC-008</v>
      </c>
      <c r="E131" s="1" t="str">
        <f>+IFERROR(VLOOKUP($C131,Insumos!$A$2:$C$999,3,FALSE),"")</f>
        <v>Protector Verdesian x Lt</v>
      </c>
      <c r="F131" s="2">
        <v>60</v>
      </c>
      <c r="G131" s="3">
        <v>23</v>
      </c>
      <c r="H131" s="4">
        <f t="shared" si="8"/>
        <v>1380</v>
      </c>
      <c r="I131" s="1" t="str">
        <f>+IFERROR(VLOOKUP(C131,Insumos!$A$2:$E$999,4,FALSE),"")</f>
        <v>Litros</v>
      </c>
      <c r="J131" s="1">
        <f>+IFERROR(VLOOKUP(C131,Insumos!$A$2:$E$999,5,FALSE),"")</f>
        <v>1</v>
      </c>
      <c r="K131" s="3">
        <f t="shared" si="9"/>
        <v>23</v>
      </c>
      <c r="L131" s="5" t="s">
        <v>12</v>
      </c>
    </row>
    <row r="132" spans="1:12" ht="14.25" customHeight="1" x14ac:dyDescent="0.2">
      <c r="A132" s="1">
        <v>12</v>
      </c>
      <c r="B132" s="1">
        <v>2024</v>
      </c>
      <c r="C132" s="1" t="s">
        <v>57</v>
      </c>
      <c r="D132" s="1" t="str">
        <f>+IFERROR(VLOOKUP($C132,Insumos!$A$2:$C$999,2,FALSE),"")</f>
        <v>FOC-039</v>
      </c>
      <c r="E132" s="1" t="str">
        <f>+IFERROR(VLOOKUP($C132,Insumos!$A$2:$C$999,3,FALSE),"")</f>
        <v>Protector Verdesian Bidon</v>
      </c>
      <c r="F132" s="2">
        <v>270</v>
      </c>
      <c r="G132" s="3">
        <v>23</v>
      </c>
      <c r="H132" s="4">
        <f t="shared" si="8"/>
        <v>6210</v>
      </c>
      <c r="I132" s="1" t="str">
        <f>+IFERROR(VLOOKUP(C132,Insumos!$A$2:$E$999,4,FALSE),"")</f>
        <v>Bidon</v>
      </c>
      <c r="J132" s="1">
        <f>+IFERROR(VLOOKUP(C132,Insumos!$A$2:$E$999,5,FALSE),"")</f>
        <v>1</v>
      </c>
      <c r="K132" s="3">
        <f t="shared" si="9"/>
        <v>23</v>
      </c>
      <c r="L132" s="5" t="s">
        <v>12</v>
      </c>
    </row>
    <row r="133" spans="1:12" ht="14.25" customHeight="1" x14ac:dyDescent="0.2">
      <c r="A133" s="1">
        <v>12</v>
      </c>
      <c r="B133" s="1">
        <v>2024</v>
      </c>
      <c r="C133" s="1" t="s">
        <v>32</v>
      </c>
      <c r="D133" s="1" t="str">
        <f>+IFERROR(VLOOKUP($C133,Insumos!$A$2:$C$999,2,FALSE),"")</f>
        <v>FOC-017</v>
      </c>
      <c r="E133" s="1" t="str">
        <f>+IFERROR(VLOOKUP($C133,Insumos!$A$2:$C$999,3,FALSE),"")</f>
        <v>Trac 90 Atrazina x 10 Kg</v>
      </c>
      <c r="F133" s="2">
        <v>920</v>
      </c>
      <c r="G133" s="3">
        <v>6.95</v>
      </c>
      <c r="H133" s="4">
        <f t="shared" si="8"/>
        <v>6394</v>
      </c>
      <c r="I133" s="1" t="str">
        <f>+IFERROR(VLOOKUP(C133,Insumos!$A$2:$E$999,4,FALSE),"")</f>
        <v>Kilos</v>
      </c>
      <c r="J133" s="1">
        <f>+IFERROR(VLOOKUP(C133,Insumos!$A$2:$E$999,5,FALSE),"")</f>
        <v>10</v>
      </c>
      <c r="K133" s="3">
        <f t="shared" si="9"/>
        <v>0.69500000000000006</v>
      </c>
      <c r="L133" s="5" t="s">
        <v>12</v>
      </c>
    </row>
    <row r="134" spans="1:12" ht="14.25" customHeight="1" x14ac:dyDescent="0.2">
      <c r="A134" s="1">
        <v>12</v>
      </c>
      <c r="B134" s="1">
        <v>2024</v>
      </c>
      <c r="C134" s="1" t="s">
        <v>13</v>
      </c>
      <c r="D134" s="1" t="str">
        <f>+IFERROR(VLOOKUP($C134,Insumos!$A$2:$C$999,2,FALSE),"")</f>
        <v>FOC-002</v>
      </c>
      <c r="E134" s="1" t="str">
        <f>+IFERROR(VLOOKUP($C134,Insumos!$A$2:$C$999,3,FALSE),"")</f>
        <v>Nivel Control Antiespumante x 1Lt</v>
      </c>
      <c r="F134" s="2">
        <v>6</v>
      </c>
      <c r="G134" s="3">
        <v>30.5</v>
      </c>
      <c r="H134" s="4">
        <f t="shared" si="8"/>
        <v>183</v>
      </c>
      <c r="I134" s="1" t="str">
        <f>+IFERROR(VLOOKUP(C134,Insumos!$A$2:$E$999,4,FALSE),"")</f>
        <v>Litros</v>
      </c>
      <c r="J134" s="1">
        <f>+IFERROR(VLOOKUP(C134,Insumos!$A$2:$E$999,5,FALSE),"")</f>
        <v>1</v>
      </c>
      <c r="K134" s="3">
        <f t="shared" si="9"/>
        <v>30.5</v>
      </c>
      <c r="L134" s="5" t="s">
        <v>12</v>
      </c>
    </row>
    <row r="135" spans="1:12" ht="14.25" customHeight="1" x14ac:dyDescent="0.2">
      <c r="A135" s="1">
        <v>12</v>
      </c>
      <c r="B135" s="1">
        <v>2024</v>
      </c>
      <c r="C135" s="1" t="s">
        <v>47</v>
      </c>
      <c r="D135" s="1" t="str">
        <f>+IFERROR(VLOOKUP($C135,Insumos!$A$2:$C$999,2,FALSE),"")</f>
        <v>FOC-029</v>
      </c>
      <c r="E135" s="1" t="str">
        <f>+IFERROR(VLOOKUP($C135,Insumos!$A$2:$C$999,3,FALSE),"")</f>
        <v>Trop Tank x 5Lts</v>
      </c>
      <c r="F135" s="2">
        <v>200</v>
      </c>
      <c r="G135" s="3">
        <v>17.5</v>
      </c>
      <c r="H135" s="4">
        <f t="shared" si="8"/>
        <v>3500</v>
      </c>
      <c r="I135" s="1" t="str">
        <f>+IFERROR(VLOOKUP(C135,Insumos!$A$2:$E$999,4,FALSE),"")</f>
        <v>Litros</v>
      </c>
      <c r="J135" s="1">
        <f>+IFERROR(VLOOKUP(C135,Insumos!$A$2:$E$999,5,FALSE),"")</f>
        <v>5</v>
      </c>
      <c r="K135" s="3">
        <f t="shared" si="9"/>
        <v>3.5</v>
      </c>
      <c r="L135" s="5" t="s">
        <v>12</v>
      </c>
    </row>
    <row r="136" spans="1:12" ht="14.25" customHeight="1" x14ac:dyDescent="0.2">
      <c r="A136" s="1">
        <v>12</v>
      </c>
      <c r="B136" s="1">
        <v>2024</v>
      </c>
      <c r="C136" s="1" t="s">
        <v>58</v>
      </c>
      <c r="D136" s="1" t="str">
        <f>+IFERROR(VLOOKUP($C136,Insumos!$A$2:$C$999,2,FALSE),"")</f>
        <v>FOC-040</v>
      </c>
      <c r="E136" s="1" t="str">
        <f>+IFERROR(VLOOKUP($C136,Insumos!$A$2:$C$999,3,FALSE),"")</f>
        <v>Urea Granulada a Granel Industrializada</v>
      </c>
      <c r="F136" s="2">
        <v>7.48</v>
      </c>
      <c r="G136" s="3">
        <v>480</v>
      </c>
      <c r="H136" s="4">
        <f t="shared" si="8"/>
        <v>3590.4</v>
      </c>
      <c r="I136" s="1" t="str">
        <f>+IFERROR(VLOOKUP(C136,Insumos!$A$2:$E$999,4,FALSE),"")</f>
        <v>Tonelada</v>
      </c>
      <c r="J136" s="1">
        <f>+IFERROR(VLOOKUP(C136,Insumos!$A$2:$E$999,5,FALSE),"")</f>
        <v>1</v>
      </c>
      <c r="K136" s="3">
        <f t="shared" si="9"/>
        <v>480</v>
      </c>
      <c r="L136" s="5" t="s">
        <v>12</v>
      </c>
    </row>
    <row r="137" spans="1:12" ht="14.25" customHeight="1" x14ac:dyDescent="0.2">
      <c r="A137" s="1">
        <v>12</v>
      </c>
      <c r="B137" s="1">
        <v>2024</v>
      </c>
      <c r="C137" s="1" t="s">
        <v>57</v>
      </c>
      <c r="D137" s="1" t="str">
        <f>+IFERROR(VLOOKUP($C137,Insumos!$A$2:$C$999,2,FALSE),"")</f>
        <v>FOC-039</v>
      </c>
      <c r="E137" s="1" t="str">
        <f>+IFERROR(VLOOKUP($C137,Insumos!$A$2:$C$999,3,FALSE),"")</f>
        <v>Protector Verdesian Bidon</v>
      </c>
      <c r="F137" s="2">
        <v>60</v>
      </c>
      <c r="G137" s="3">
        <v>23</v>
      </c>
      <c r="H137" s="4">
        <f t="shared" si="8"/>
        <v>1380</v>
      </c>
      <c r="I137" s="1" t="str">
        <f>+IFERROR(VLOOKUP(C137,Insumos!$A$2:$E$999,4,FALSE),"")</f>
        <v>Bidon</v>
      </c>
      <c r="J137" s="1">
        <f>+IFERROR(VLOOKUP(C137,Insumos!$A$2:$E$999,5,FALSE),"")</f>
        <v>1</v>
      </c>
      <c r="K137" s="3">
        <f t="shared" si="9"/>
        <v>23</v>
      </c>
      <c r="L137" s="5" t="s">
        <v>12</v>
      </c>
    </row>
    <row r="138" spans="1:12" ht="14.25" customHeight="1" x14ac:dyDescent="0.2">
      <c r="A138" s="1">
        <v>12</v>
      </c>
      <c r="B138" s="1">
        <v>2024</v>
      </c>
      <c r="C138" s="1">
        <v>1903</v>
      </c>
      <c r="D138" s="1" t="str">
        <f>+IFERROR(VLOOKUP($C138,Insumos!$A$2:$C$999,2,FALSE),"")</f>
        <v>CERR-066</v>
      </c>
      <c r="E138" s="1" t="str">
        <f>+IFERROR(VLOOKUP($C138,Insumos!$A$2:$C$999,3,FALSE),"")</f>
        <v>Maiz Br RRfg22 Enlist R19</v>
      </c>
      <c r="F138" s="2">
        <v>1</v>
      </c>
      <c r="G138" s="3">
        <v>119</v>
      </c>
      <c r="H138" s="4">
        <f t="shared" si="8"/>
        <v>119</v>
      </c>
      <c r="I138" s="1" t="str">
        <f>+IFERROR(VLOOKUP(C138,Insumos!$A$2:$E$999,4,FALSE),"")</f>
        <v>Bolsa</v>
      </c>
      <c r="J138" s="1">
        <f>+IFERROR(VLOOKUP(C138,Insumos!$A$2:$E$999,5,FALSE),"")</f>
        <v>1</v>
      </c>
      <c r="K138" s="3">
        <f t="shared" si="9"/>
        <v>119</v>
      </c>
      <c r="L138" s="5" t="s">
        <v>12</v>
      </c>
    </row>
    <row r="139" spans="1:12" ht="14.25" customHeight="1" x14ac:dyDescent="0.2">
      <c r="A139" s="1">
        <v>12</v>
      </c>
      <c r="B139" s="1">
        <v>2024</v>
      </c>
      <c r="C139" s="1">
        <v>2098</v>
      </c>
      <c r="D139" s="1" t="str">
        <f>+IFERROR(VLOOKUP($C139,Insumos!$A$2:$C$999,2,FALSE),"")</f>
        <v>CERR-067</v>
      </c>
      <c r="E139" s="1" t="str">
        <f>+IFERROR(VLOOKUP($C139,Insumos!$A$2:$C$999,3,FALSE),"")</f>
        <v>Maiz Next 22,6 Pwultra Enlist R17</v>
      </c>
      <c r="F139" s="2">
        <v>9</v>
      </c>
      <c r="G139" s="3">
        <v>151.75</v>
      </c>
      <c r="H139" s="4">
        <f t="shared" si="8"/>
        <v>1365.75</v>
      </c>
      <c r="I139" s="1" t="str">
        <f>+IFERROR(VLOOKUP(C139,Insumos!$A$2:$E$999,4,FALSE),"")</f>
        <v>Bolsa</v>
      </c>
      <c r="J139" s="1">
        <f>+IFERROR(VLOOKUP(C139,Insumos!$A$2:$E$999,5,FALSE),"")</f>
        <v>1</v>
      </c>
      <c r="K139" s="3">
        <f t="shared" si="9"/>
        <v>151.75</v>
      </c>
      <c r="L139" s="5" t="s">
        <v>12</v>
      </c>
    </row>
    <row r="140" spans="1:12" ht="14.25" customHeight="1" x14ac:dyDescent="0.2">
      <c r="A140" s="1">
        <v>12</v>
      </c>
      <c r="B140" s="1">
        <v>2024</v>
      </c>
      <c r="C140" s="1">
        <v>2172</v>
      </c>
      <c r="D140" s="1" t="str">
        <f>+IFERROR(VLOOKUP($C140,Insumos!$A$2:$C$999,2,FALSE),"")</f>
        <v>CERR-068</v>
      </c>
      <c r="E140" s="1" t="str">
        <f>+IFERROR(VLOOKUP($C140,Insumos!$A$2:$C$999,3,FALSE),"")</f>
        <v>Maiz Br 8421 Pwultra Enlist R19</v>
      </c>
      <c r="F140" s="2">
        <v>14</v>
      </c>
      <c r="G140" s="3">
        <v>156.5</v>
      </c>
      <c r="H140" s="4">
        <f t="shared" si="8"/>
        <v>2191</v>
      </c>
      <c r="I140" s="1" t="str">
        <f>+IFERROR(VLOOKUP(C140,Insumos!$A$2:$E$999,4,FALSE),"")</f>
        <v>Bolsa</v>
      </c>
      <c r="J140" s="1">
        <f>+IFERROR(VLOOKUP(C140,Insumos!$A$2:$E$999,5,FALSE),"")</f>
        <v>1</v>
      </c>
      <c r="K140" s="3">
        <f t="shared" si="9"/>
        <v>156.5</v>
      </c>
      <c r="L140" s="5" t="s">
        <v>12</v>
      </c>
    </row>
    <row r="141" spans="1:12" ht="14.25" customHeight="1" x14ac:dyDescent="0.2">
      <c r="A141" s="1">
        <v>1</v>
      </c>
      <c r="B141" s="1">
        <v>2025</v>
      </c>
      <c r="C141" s="1">
        <v>1007</v>
      </c>
      <c r="D141" s="1" t="str">
        <f>+IFERROR(VLOOKUP($C141,Insumos!$A$2:$C$999,2,FALSE),"")</f>
        <v>FOC-001</v>
      </c>
      <c r="E141" s="1" t="str">
        <f>+IFERROR(VLOOKUP($C141,Insumos!$A$2:$C$999,3,FALSE),"")</f>
        <v>Serv. De Logistica</v>
      </c>
      <c r="F141" s="2">
        <v>1</v>
      </c>
      <c r="G141" s="3">
        <v>145.54</v>
      </c>
      <c r="H141" s="4">
        <f t="shared" si="8"/>
        <v>145.54</v>
      </c>
      <c r="I141" s="1" t="str">
        <f>+IFERROR(VLOOKUP(C141,Insumos!$A$2:$E$999,4,FALSE),"")</f>
        <v>unidad</v>
      </c>
      <c r="J141" s="1">
        <f>+IFERROR(VLOOKUP(C141,Insumos!$A$2:$E$999,5,FALSE),"")</f>
        <v>1</v>
      </c>
      <c r="K141" s="3">
        <f t="shared" si="9"/>
        <v>145.54</v>
      </c>
      <c r="L141" s="5" t="s">
        <v>12</v>
      </c>
    </row>
    <row r="142" spans="1:12" ht="14.25" customHeight="1" x14ac:dyDescent="0.2">
      <c r="A142" s="1">
        <v>1</v>
      </c>
      <c r="B142" s="1">
        <v>2025</v>
      </c>
      <c r="C142" s="1" t="s">
        <v>13</v>
      </c>
      <c r="D142" s="1" t="str">
        <f>+IFERROR(VLOOKUP($C142,Insumos!$A$2:$C$999,2,FALSE),"")</f>
        <v>FOC-002</v>
      </c>
      <c r="E142" s="1" t="str">
        <f>+IFERROR(VLOOKUP($C142,Insumos!$A$2:$C$999,3,FALSE),"")</f>
        <v>Nivel Control Antiespumante x 1Lt</v>
      </c>
      <c r="F142" s="2">
        <v>6</v>
      </c>
      <c r="G142" s="3">
        <v>30.5</v>
      </c>
      <c r="H142" s="4">
        <f t="shared" si="8"/>
        <v>183</v>
      </c>
      <c r="I142" s="1" t="str">
        <f>+IFERROR(VLOOKUP(C142,Insumos!$A$2:$E$999,4,FALSE),"")</f>
        <v>Litros</v>
      </c>
      <c r="J142" s="1">
        <f>+IFERROR(VLOOKUP(C142,Insumos!$A$2:$E$999,5,FALSE),"")</f>
        <v>1</v>
      </c>
      <c r="K142" s="3">
        <f t="shared" si="9"/>
        <v>30.5</v>
      </c>
      <c r="L142" s="5" t="s">
        <v>12</v>
      </c>
    </row>
    <row r="143" spans="1:12" ht="14.25" customHeight="1" x14ac:dyDescent="0.2">
      <c r="A143" s="1">
        <v>1</v>
      </c>
      <c r="B143" s="1">
        <v>2025</v>
      </c>
      <c r="C143" s="1" t="s">
        <v>25</v>
      </c>
      <c r="D143" s="1" t="str">
        <f>+IFERROR(VLOOKUP($C143,Insumos!$A$2:$C$999,2,FALSE),"")</f>
        <v>FOC-010</v>
      </c>
      <c r="E143" s="1" t="str">
        <f>+IFERROR(VLOOKUP($C143,Insumos!$A$2:$C$999,3,FALSE),"")</f>
        <v>MSO Max Aceite Metilado x 10 Kg</v>
      </c>
      <c r="F143" s="2">
        <v>70</v>
      </c>
      <c r="G143" s="3">
        <v>13.5</v>
      </c>
      <c r="H143" s="4">
        <f t="shared" si="8"/>
        <v>945</v>
      </c>
      <c r="I143" s="1" t="str">
        <f>+IFERROR(VLOOKUP(C143,Insumos!$A$2:$E$999,4,FALSE),"")</f>
        <v>Kilos</v>
      </c>
      <c r="J143" s="1">
        <f>+IFERROR(VLOOKUP(C143,Insumos!$A$2:$E$999,5,FALSE),"")</f>
        <v>10</v>
      </c>
      <c r="K143" s="3">
        <f t="shared" si="9"/>
        <v>1.35</v>
      </c>
      <c r="L143" s="5" t="s">
        <v>12</v>
      </c>
    </row>
    <row r="144" spans="1:12" ht="14.25" customHeight="1" x14ac:dyDescent="0.2">
      <c r="A144" s="1">
        <v>1</v>
      </c>
      <c r="B144" s="1">
        <v>2025</v>
      </c>
      <c r="C144" s="1" t="s">
        <v>14</v>
      </c>
      <c r="D144" s="1" t="str">
        <f>+IFERROR(VLOOKUP($C144,Insumos!$A$2:$C$999,2,FALSE),"")</f>
        <v>FOC-003</v>
      </c>
      <c r="E144" s="1" t="str">
        <f>+IFERROR(VLOOKUP($C144,Insumos!$A$2:$C$999,3,FALSE),"")</f>
        <v>TropCs Corrector dePH x 1Lt</v>
      </c>
      <c r="F144" s="2">
        <v>38</v>
      </c>
      <c r="G144" s="3">
        <v>29.25</v>
      </c>
      <c r="H144" s="4">
        <f t="shared" si="8"/>
        <v>1111.5</v>
      </c>
      <c r="I144" s="1" t="str">
        <f>+IFERROR(VLOOKUP(C144,Insumos!$A$2:$E$999,4,FALSE),"")</f>
        <v>Litros</v>
      </c>
      <c r="J144" s="1">
        <f>+IFERROR(VLOOKUP(C144,Insumos!$A$2:$E$999,5,FALSE),"")</f>
        <v>1</v>
      </c>
      <c r="K144" s="3">
        <f t="shared" si="9"/>
        <v>29.25</v>
      </c>
      <c r="L144" s="5" t="s">
        <v>12</v>
      </c>
    </row>
    <row r="145" spans="1:12" ht="14.25" customHeight="1" x14ac:dyDescent="0.2">
      <c r="A145" s="1">
        <v>1</v>
      </c>
      <c r="B145" s="1">
        <v>2025</v>
      </c>
      <c r="C145" s="1" t="s">
        <v>58</v>
      </c>
      <c r="D145" s="1" t="str">
        <f>+IFERROR(VLOOKUP($C145,Insumos!$A$2:$C$999,2,FALSE),"")</f>
        <v>FOC-040</v>
      </c>
      <c r="E145" s="1" t="str">
        <f>+IFERROR(VLOOKUP($C145,Insumos!$A$2:$C$999,3,FALSE),"")</f>
        <v>Urea Granulada a Granel Industrializada</v>
      </c>
      <c r="F145" s="2">
        <v>16</v>
      </c>
      <c r="G145" s="3">
        <v>480</v>
      </c>
      <c r="H145" s="4">
        <f t="shared" si="8"/>
        <v>7680</v>
      </c>
      <c r="I145" s="1" t="str">
        <f>+IFERROR(VLOOKUP(C145,Insumos!$A$2:$E$999,4,FALSE),"")</f>
        <v>Tonelada</v>
      </c>
      <c r="J145" s="1">
        <f>+IFERROR(VLOOKUP(C145,Insumos!$A$2:$E$999,5,FALSE),"")</f>
        <v>1</v>
      </c>
      <c r="K145" s="3">
        <f t="shared" si="9"/>
        <v>480</v>
      </c>
      <c r="L145" s="5" t="s">
        <v>12</v>
      </c>
    </row>
    <row r="146" spans="1:12" ht="14.25" customHeight="1" x14ac:dyDescent="0.2">
      <c r="A146" s="1">
        <v>1</v>
      </c>
      <c r="B146" s="1">
        <v>2025</v>
      </c>
      <c r="C146" s="1" t="s">
        <v>59</v>
      </c>
      <c r="D146" s="1" t="str">
        <f>+IFERROR(VLOOKUP($C146,Insumos!$A$2:$C$999,2,FALSE),"")</f>
        <v>FOC-041</v>
      </c>
      <c r="E146" s="1" t="str">
        <f>+IFERROR(VLOOKUP($C146,Insumos!$A$2:$C$999,3,FALSE),"")</f>
        <v>Luxor Cletodim x 20 Lts</v>
      </c>
      <c r="F146" s="2">
        <v>100</v>
      </c>
      <c r="G146" s="3">
        <v>5.56</v>
      </c>
      <c r="H146" s="4">
        <f t="shared" si="8"/>
        <v>556</v>
      </c>
      <c r="I146" s="1" t="str">
        <f>+IFERROR(VLOOKUP(C146,Insumos!$A$2:$E$999,4,FALSE),"")</f>
        <v>Litros</v>
      </c>
      <c r="J146" s="1">
        <f>+IFERROR(VLOOKUP(C146,Insumos!$A$2:$E$999,5,FALSE),"")</f>
        <v>20</v>
      </c>
      <c r="K146" s="3">
        <f t="shared" si="9"/>
        <v>0.27799999999999997</v>
      </c>
      <c r="L146" s="5" t="s">
        <v>12</v>
      </c>
    </row>
    <row r="147" spans="1:12" ht="14.25" customHeight="1" x14ac:dyDescent="0.2">
      <c r="A147" s="1">
        <v>1</v>
      </c>
      <c r="B147" s="1">
        <v>2025</v>
      </c>
      <c r="C147" s="1" t="s">
        <v>55</v>
      </c>
      <c r="D147" s="1" t="str">
        <f>+IFERROR(VLOOKUP($C147,Insumos!$A$2:$C$999,2,FALSE),"")</f>
        <v>FOC-037</v>
      </c>
      <c r="E147" s="1" t="str">
        <f>+IFERROR(VLOOKUP($C147,Insumos!$A$2:$C$999,3,FALSE),"")</f>
        <v>Folicap Fomesafen x 20 Lts</v>
      </c>
      <c r="F147" s="2">
        <v>200</v>
      </c>
      <c r="G147" s="3">
        <v>7.8</v>
      </c>
      <c r="H147" s="4">
        <f t="shared" si="8"/>
        <v>1560</v>
      </c>
      <c r="I147" s="1" t="str">
        <f>+IFERROR(VLOOKUP(C147,Insumos!$A$2:$E$999,4,FALSE),"")</f>
        <v>Litros</v>
      </c>
      <c r="J147" s="1">
        <f>+IFERROR(VLOOKUP(C147,Insumos!$A$2:$E$999,5,FALSE),"")</f>
        <v>20</v>
      </c>
      <c r="K147" s="3">
        <f t="shared" si="9"/>
        <v>0.39</v>
      </c>
      <c r="L147" s="5" t="s">
        <v>12</v>
      </c>
    </row>
    <row r="148" spans="1:12" ht="14.25" customHeight="1" x14ac:dyDescent="0.2">
      <c r="A148" s="1">
        <v>1</v>
      </c>
      <c r="B148" s="1">
        <v>2025</v>
      </c>
      <c r="C148" s="1" t="s">
        <v>60</v>
      </c>
      <c r="D148" s="1" t="str">
        <f>+IFERROR(VLOOKUP($C148,Insumos!$A$2:$C$999,2,FALSE),"")</f>
        <v>FOC-042</v>
      </c>
      <c r="E148" s="1" t="str">
        <f>+IFERROR(VLOOKUP($C148,Insumos!$A$2:$C$999,3,FALSE),"")</f>
        <v>Huck x 5 Lts</v>
      </c>
      <c r="F148" s="2">
        <v>30</v>
      </c>
      <c r="G148" s="3">
        <v>24.09</v>
      </c>
      <c r="H148" s="4">
        <f t="shared" si="8"/>
        <v>722.7</v>
      </c>
      <c r="I148" s="1" t="str">
        <f>+IFERROR(VLOOKUP(C148,Insumos!$A$2:$E$999,4,FALSE),"")</f>
        <v>Litros</v>
      </c>
      <c r="J148" s="1">
        <f>+IFERROR(VLOOKUP(C148,Insumos!$A$2:$E$999,5,FALSE),"")</f>
        <v>5</v>
      </c>
      <c r="K148" s="3">
        <f t="shared" si="9"/>
        <v>4.8179999999999996</v>
      </c>
      <c r="L148" s="5" t="s">
        <v>12</v>
      </c>
    </row>
    <row r="149" spans="1:12" ht="14.25" customHeight="1" x14ac:dyDescent="0.2">
      <c r="A149" s="1">
        <v>1</v>
      </c>
      <c r="B149" s="1">
        <v>2025</v>
      </c>
      <c r="C149" s="1" t="s">
        <v>57</v>
      </c>
      <c r="D149" s="1" t="str">
        <f>+IFERROR(VLOOKUP($C149,Insumos!$A$2:$C$999,2,FALSE),"")</f>
        <v>FOC-039</v>
      </c>
      <c r="E149" s="1" t="str">
        <f>+IFERROR(VLOOKUP($C149,Insumos!$A$2:$C$999,3,FALSE),"")</f>
        <v>Protector Verdesian Bidon</v>
      </c>
      <c r="F149" s="2">
        <v>32</v>
      </c>
      <c r="G149" s="3">
        <v>23</v>
      </c>
      <c r="H149" s="4">
        <f t="shared" si="8"/>
        <v>736</v>
      </c>
      <c r="I149" s="1" t="str">
        <f>+IFERROR(VLOOKUP(C149,Insumos!$A$2:$E$999,4,FALSE),"")</f>
        <v>Bidon</v>
      </c>
      <c r="J149" s="1">
        <f>+IFERROR(VLOOKUP(C149,Insumos!$A$2:$E$999,5,FALSE),"")</f>
        <v>1</v>
      </c>
      <c r="K149" s="3">
        <f t="shared" si="9"/>
        <v>23</v>
      </c>
      <c r="L149" s="5" t="s">
        <v>12</v>
      </c>
    </row>
    <row r="150" spans="1:12" ht="14.25" customHeight="1" x14ac:dyDescent="0.2">
      <c r="A150" s="1">
        <v>1</v>
      </c>
      <c r="B150" s="1">
        <v>2025</v>
      </c>
      <c r="C150" s="1">
        <v>1007</v>
      </c>
      <c r="D150" s="1" t="str">
        <f>+IFERROR(VLOOKUP($C150,Insumos!$A$2:$C$999,2,FALSE),"")</f>
        <v>FOC-001</v>
      </c>
      <c r="E150" s="1" t="str">
        <f>+IFERROR(VLOOKUP($C150,Insumos!$A$2:$C$999,3,FALSE),"")</f>
        <v>Serv. De Logistica</v>
      </c>
      <c r="F150" s="2">
        <v>23.48</v>
      </c>
      <c r="G150" s="3">
        <v>19.11</v>
      </c>
      <c r="H150" s="4">
        <f t="shared" si="8"/>
        <v>448.70279999999997</v>
      </c>
      <c r="I150" s="1" t="str">
        <f>+IFERROR(VLOOKUP(C150,Insumos!$A$2:$E$999,4,FALSE),"")</f>
        <v>unidad</v>
      </c>
      <c r="J150" s="1">
        <f>+IFERROR(VLOOKUP(C150,Insumos!$A$2:$E$999,5,FALSE),"")</f>
        <v>1</v>
      </c>
      <c r="K150" s="3">
        <f t="shared" si="9"/>
        <v>19.11</v>
      </c>
      <c r="L150" s="5" t="s">
        <v>12</v>
      </c>
    </row>
    <row r="151" spans="1:12" ht="14.25" customHeight="1" x14ac:dyDescent="0.2">
      <c r="A151" s="1">
        <v>1</v>
      </c>
      <c r="B151" s="1">
        <v>2025</v>
      </c>
      <c r="C151" s="1">
        <v>30955</v>
      </c>
      <c r="D151" s="1" t="str">
        <f>+IFERROR(VLOOKUP($C151,Insumos!$A$2:$C$999,2,FALSE),"")</f>
        <v>COT-069</v>
      </c>
      <c r="E151" s="1" t="str">
        <f>+IFERROR(VLOOKUP($C151,Insumos!$A$2:$C$999,3,FALSE),"")</f>
        <v>Gas-Oil D.Diesel 500</v>
      </c>
      <c r="F151" s="2">
        <v>33000</v>
      </c>
      <c r="G151" s="3">
        <f>+((26529682.95+5032168.02)/1066)/33000</f>
        <v>0.89720424611973382</v>
      </c>
      <c r="H151" s="4">
        <f t="shared" si="8"/>
        <v>29607.740121951218</v>
      </c>
      <c r="I151" s="1" t="str">
        <f>+IFERROR(VLOOKUP(C151,Insumos!$A$2:$E$999,4,FALSE),"")</f>
        <v>Litros</v>
      </c>
      <c r="J151" s="1">
        <f>+IFERROR(VLOOKUP(C151,Insumos!$A$2:$E$999,5,FALSE),"")</f>
        <v>1</v>
      </c>
      <c r="K151" s="3">
        <f t="shared" si="9"/>
        <v>0.89720424611973382</v>
      </c>
      <c r="L151" s="5" t="s">
        <v>24</v>
      </c>
    </row>
    <row r="152" spans="1:12" ht="14.25" customHeight="1" x14ac:dyDescent="0.2">
      <c r="A152" s="1">
        <v>1</v>
      </c>
      <c r="B152" s="1">
        <v>2025</v>
      </c>
      <c r="C152" s="1" t="s">
        <v>61</v>
      </c>
      <c r="D152" s="1" t="str">
        <f>+IFERROR(VLOOKUP($C152,Insumos!$A$2:$C$999,2,FALSE),"")</f>
        <v>DEC-070</v>
      </c>
      <c r="E152" s="1" t="str">
        <f>+IFERROR(VLOOKUP($C152,Insumos!$A$2:$C$999,3,FALSE),"")</f>
        <v>Insecticida Fosfuro de Aluminio x Lata - Trazado</v>
      </c>
      <c r="F152" s="2">
        <v>9</v>
      </c>
      <c r="G152" s="3">
        <v>46.48</v>
      </c>
      <c r="H152" s="4">
        <f t="shared" si="8"/>
        <v>418.32</v>
      </c>
      <c r="I152" s="1" t="str">
        <f>+IFERROR(VLOOKUP(C152,Insumos!$A$2:$E$999,4,FALSE),"")</f>
        <v>Lata</v>
      </c>
      <c r="J152" s="1">
        <f>+IFERROR(VLOOKUP(C152,Insumos!$A$2:$E$999,5,FALSE),"")</f>
        <v>1</v>
      </c>
      <c r="K152" s="3">
        <f t="shared" si="9"/>
        <v>46.48</v>
      </c>
      <c r="L152" s="5" t="s">
        <v>12</v>
      </c>
    </row>
    <row r="153" spans="1:12" ht="14.25" customHeight="1" x14ac:dyDescent="0.2">
      <c r="A153" s="1">
        <v>1</v>
      </c>
      <c r="B153" s="1">
        <v>2025</v>
      </c>
      <c r="C153" s="1" t="s">
        <v>32</v>
      </c>
      <c r="D153" s="1" t="str">
        <f>+IFERROR(VLOOKUP($C153,Insumos!$A$2:$C$999,2,FALSE),"")</f>
        <v>FOC-017</v>
      </c>
      <c r="E153" s="1" t="str">
        <f>+IFERROR(VLOOKUP($C153,Insumos!$A$2:$C$999,3,FALSE),"")</f>
        <v>Trac 90 Atrazina x 10 Kg</v>
      </c>
      <c r="F153" s="2">
        <v>460</v>
      </c>
      <c r="G153" s="3">
        <v>6.95</v>
      </c>
      <c r="H153" s="4">
        <f t="shared" si="8"/>
        <v>3197</v>
      </c>
      <c r="I153" s="1" t="str">
        <f>+IFERROR(VLOOKUP(C153,Insumos!$A$2:$E$999,4,FALSE),"")</f>
        <v>Kilos</v>
      </c>
      <c r="J153" s="1">
        <f>+IFERROR(VLOOKUP(C153,Insumos!$A$2:$E$999,5,FALSE),"")</f>
        <v>10</v>
      </c>
      <c r="K153" s="3">
        <f t="shared" si="9"/>
        <v>0.69500000000000006</v>
      </c>
      <c r="L153" s="5" t="s">
        <v>12</v>
      </c>
    </row>
    <row r="154" spans="1:12" ht="14.25" customHeight="1" x14ac:dyDescent="0.2">
      <c r="A154" s="1">
        <v>1</v>
      </c>
      <c r="B154" s="1">
        <v>2025</v>
      </c>
      <c r="C154" s="1">
        <v>1560</v>
      </c>
      <c r="D154" s="1" t="str">
        <f>+IFERROR(VLOOKUP($C154,Insumos!$A$2:$C$999,2,FALSE),"")</f>
        <v>SAM-043</v>
      </c>
      <c r="E154" s="1" t="str">
        <f>+IFERROR(VLOOKUP($C154,Insumos!$A$2:$C$999,3,FALSE),"")</f>
        <v>Silo Bolsa 9x75x250</v>
      </c>
      <c r="F154" s="2">
        <v>50</v>
      </c>
      <c r="G154" s="3">
        <v>415</v>
      </c>
      <c r="H154" s="4">
        <f t="shared" si="8"/>
        <v>20750</v>
      </c>
      <c r="I154" s="1" t="str">
        <f>+IFERROR(VLOOKUP(C154,Insumos!$A$2:$E$999,4,FALSE),"")</f>
        <v>unidad</v>
      </c>
      <c r="J154" s="1">
        <f>+IFERROR(VLOOKUP(C154,Insumos!$A$2:$E$999,5,FALSE),"")</f>
        <v>1</v>
      </c>
      <c r="K154" s="3">
        <f t="shared" si="9"/>
        <v>415</v>
      </c>
      <c r="L154" s="5" t="s">
        <v>12</v>
      </c>
    </row>
    <row r="155" spans="1:12" ht="14.25" customHeight="1" x14ac:dyDescent="0.2">
      <c r="A155" s="1">
        <v>1</v>
      </c>
      <c r="B155" s="1">
        <v>2025</v>
      </c>
      <c r="C155" s="1">
        <v>1560</v>
      </c>
      <c r="D155" s="1" t="str">
        <f>+IFERROR(VLOOKUP($C155,Insumos!$A$2:$C$999,2,FALSE),"")</f>
        <v>SAM-043</v>
      </c>
      <c r="E155" s="1" t="str">
        <f>+IFERROR(VLOOKUP($C155,Insumos!$A$2:$C$999,3,FALSE),"")</f>
        <v>Silo Bolsa 9x75x250</v>
      </c>
      <c r="F155" s="2">
        <v>20</v>
      </c>
      <c r="G155" s="3">
        <v>415</v>
      </c>
      <c r="H155" s="4">
        <f t="shared" si="8"/>
        <v>8300</v>
      </c>
      <c r="I155" s="1" t="str">
        <f>+IFERROR(VLOOKUP(C155,Insumos!$A$2:$E$999,4,FALSE),"")</f>
        <v>unidad</v>
      </c>
      <c r="J155" s="1">
        <f>+IFERROR(VLOOKUP(C155,Insumos!$A$2:$E$999,5,FALSE),"")</f>
        <v>1</v>
      </c>
      <c r="K155" s="3">
        <f t="shared" si="9"/>
        <v>415</v>
      </c>
      <c r="L155" s="5" t="s">
        <v>12</v>
      </c>
    </row>
    <row r="156" spans="1:12" ht="14.25" customHeight="1" x14ac:dyDescent="0.2">
      <c r="A156" s="1">
        <v>2</v>
      </c>
      <c r="B156" s="1">
        <v>2025</v>
      </c>
      <c r="C156" s="1" t="s">
        <v>42</v>
      </c>
      <c r="D156" s="1" t="str">
        <f>+IFERROR(VLOOKUP($C156,Insumos!$A$2:$C$999,2,FALSE),"")</f>
        <v>FOC-024</v>
      </c>
      <c r="E156" s="1" t="str">
        <f>+IFERROR(VLOOKUP($C156,Insumos!$A$2:$C$999,3,FALSE),"")</f>
        <v>Optimizer Aceite Metilado x 10 Lts</v>
      </c>
      <c r="F156" s="2">
        <v>200</v>
      </c>
      <c r="G156" s="3">
        <v>4.01</v>
      </c>
      <c r="H156" s="4">
        <f t="shared" si="8"/>
        <v>802</v>
      </c>
      <c r="I156" s="1" t="str">
        <f>+IFERROR(VLOOKUP(C156,Insumos!$A$2:$E$999,4,FALSE),"")</f>
        <v>Litros</v>
      </c>
      <c r="J156" s="1">
        <f>+IFERROR(VLOOKUP(C156,Insumos!$A$2:$E$999,5,FALSE),"")</f>
        <v>10</v>
      </c>
      <c r="K156" s="3">
        <f t="shared" si="9"/>
        <v>0.40099999999999997</v>
      </c>
      <c r="L156" s="5" t="s">
        <v>12</v>
      </c>
    </row>
    <row r="157" spans="1:12" ht="14.25" customHeight="1" x14ac:dyDescent="0.2">
      <c r="A157" s="1">
        <v>2</v>
      </c>
      <c r="B157" s="1">
        <v>2025</v>
      </c>
      <c r="C157" s="1">
        <v>8253</v>
      </c>
      <c r="D157" s="1" t="str">
        <f>+IFERROR(VLOOKUP($C157,Insumos!$A$2:$C$999,2,FALSE),"")</f>
        <v>ATS-071</v>
      </c>
      <c r="E157" s="1" t="str">
        <f>+IFERROR(VLOOKUP($C157,Insumos!$A$2:$C$999,3,FALSE),"")</f>
        <v>Bolsa Forraje 10*100 mts. Plastar</v>
      </c>
      <c r="F157" s="2">
        <v>2</v>
      </c>
      <c r="G157" s="3">
        <v>616</v>
      </c>
      <c r="H157" s="4">
        <f t="shared" si="8"/>
        <v>1232</v>
      </c>
      <c r="I157" s="1" t="str">
        <f>+IFERROR(VLOOKUP(C157,Insumos!$A$2:$E$999,4,FALSE),"")</f>
        <v>Bolsa</v>
      </c>
      <c r="J157" s="1">
        <f>+IFERROR(VLOOKUP(C157,Insumos!$A$2:$E$999,5,FALSE),"")</f>
        <v>1</v>
      </c>
      <c r="K157" s="3">
        <f t="shared" si="9"/>
        <v>616</v>
      </c>
      <c r="L157" s="5" t="s">
        <v>24</v>
      </c>
    </row>
    <row r="158" spans="1:12" ht="14.25" customHeight="1" x14ac:dyDescent="0.2">
      <c r="A158" s="1">
        <v>2</v>
      </c>
      <c r="B158" s="1">
        <v>2025</v>
      </c>
      <c r="C158" s="1" t="s">
        <v>62</v>
      </c>
      <c r="D158" s="1" t="str">
        <f>+IFERROR(VLOOKUP($C158,Insumos!$A$2:$C$999,2,FALSE),"")</f>
        <v>FOC-072</v>
      </c>
      <c r="E158" s="1" t="str">
        <f>+IFERROR(VLOOKUP($C158,Insumos!$A$2:$C$999,3,FALSE),"")</f>
        <v>Belt 48 SC X 1 Lt Lote: LA4007358</v>
      </c>
      <c r="F158" s="2">
        <v>11</v>
      </c>
      <c r="G158" s="3">
        <v>93.16</v>
      </c>
      <c r="H158" s="4">
        <f t="shared" si="8"/>
        <v>1024.76</v>
      </c>
      <c r="I158" s="1" t="str">
        <f>+IFERROR(VLOOKUP(C158,Insumos!$A$2:$E$999,4,FALSE),"")</f>
        <v>Litros</v>
      </c>
      <c r="J158" s="1">
        <f>+IFERROR(VLOOKUP(C158,Insumos!$A$2:$E$999,5,FALSE),"")</f>
        <v>1</v>
      </c>
      <c r="K158" s="3">
        <f t="shared" si="9"/>
        <v>93.16</v>
      </c>
      <c r="L158" s="5" t="s">
        <v>12</v>
      </c>
    </row>
    <row r="159" spans="1:12" ht="14.25" customHeight="1" x14ac:dyDescent="0.2">
      <c r="A159" s="1">
        <v>2</v>
      </c>
      <c r="B159" s="1">
        <v>2025</v>
      </c>
      <c r="C159" s="1" t="s">
        <v>42</v>
      </c>
      <c r="D159" s="1" t="str">
        <f>+IFERROR(VLOOKUP($C159,Insumos!$A$2:$C$999,2,FALSE),"")</f>
        <v>FOC-024</v>
      </c>
      <c r="E159" s="1" t="str">
        <f>+IFERROR(VLOOKUP($C159,Insumos!$A$2:$C$999,3,FALSE),"")</f>
        <v>Optimizer Aceite Metilado x 10 Lts</v>
      </c>
      <c r="F159" s="2">
        <v>200</v>
      </c>
      <c r="G159" s="3">
        <v>4.01</v>
      </c>
      <c r="H159" s="4">
        <f t="shared" si="8"/>
        <v>802</v>
      </c>
      <c r="I159" s="1" t="str">
        <f>+IFERROR(VLOOKUP(C159,Insumos!$A$2:$E$999,4,FALSE),"")</f>
        <v>Litros</v>
      </c>
      <c r="J159" s="1">
        <f>+IFERROR(VLOOKUP(C159,Insumos!$A$2:$E$999,5,FALSE),"")</f>
        <v>10</v>
      </c>
      <c r="K159" s="3">
        <f t="shared" si="9"/>
        <v>0.40099999999999997</v>
      </c>
      <c r="L159" s="5" t="s">
        <v>12</v>
      </c>
    </row>
    <row r="160" spans="1:12" ht="14.25" customHeight="1" x14ac:dyDescent="0.2">
      <c r="A160" s="1">
        <v>2</v>
      </c>
      <c r="B160" s="1">
        <v>2025</v>
      </c>
      <c r="C160" s="1" t="s">
        <v>13</v>
      </c>
      <c r="D160" s="1" t="str">
        <f>+IFERROR(VLOOKUP($C160,Insumos!$A$2:$C$999,2,FALSE),"")</f>
        <v>FOC-002</v>
      </c>
      <c r="E160" s="1" t="str">
        <f>+IFERROR(VLOOKUP($C160,Insumos!$A$2:$C$999,3,FALSE),"")</f>
        <v>Nivel Control Antiespumante x 1Lt</v>
      </c>
      <c r="F160" s="2">
        <v>5</v>
      </c>
      <c r="G160" s="3">
        <v>30.5</v>
      </c>
      <c r="H160" s="4">
        <f t="shared" si="8"/>
        <v>152.5</v>
      </c>
      <c r="I160" s="1" t="str">
        <f>+IFERROR(VLOOKUP(C160,Insumos!$A$2:$E$999,4,FALSE),"")</f>
        <v>Litros</v>
      </c>
      <c r="J160" s="1">
        <f>+IFERROR(VLOOKUP(C160,Insumos!$A$2:$E$999,5,FALSE),"")</f>
        <v>1</v>
      </c>
      <c r="K160" s="3">
        <f t="shared" si="9"/>
        <v>30.5</v>
      </c>
      <c r="L160" s="5" t="s">
        <v>12</v>
      </c>
    </row>
    <row r="161" spans="1:12" ht="14.25" customHeight="1" x14ac:dyDescent="0.2">
      <c r="A161" s="1">
        <v>2</v>
      </c>
      <c r="B161" s="1">
        <v>2025</v>
      </c>
      <c r="C161" s="1" t="s">
        <v>47</v>
      </c>
      <c r="D161" s="1" t="str">
        <f>+IFERROR(VLOOKUP($C161,Insumos!$A$2:$C$999,2,FALSE),"")</f>
        <v>FOC-029</v>
      </c>
      <c r="E161" s="1" t="str">
        <f>+IFERROR(VLOOKUP($C161,Insumos!$A$2:$C$999,3,FALSE),"")</f>
        <v>Trop Tank x 5Lts</v>
      </c>
      <c r="F161" s="2">
        <v>100</v>
      </c>
      <c r="G161" s="3">
        <v>17.5</v>
      </c>
      <c r="H161" s="4">
        <f t="shared" si="8"/>
        <v>1750</v>
      </c>
      <c r="I161" s="1" t="str">
        <f>+IFERROR(VLOOKUP(C161,Insumos!$A$2:$E$999,4,FALSE),"")</f>
        <v>Litros</v>
      </c>
      <c r="J161" s="1">
        <f>+IFERROR(VLOOKUP(C161,Insumos!$A$2:$E$999,5,FALSE),"")</f>
        <v>5</v>
      </c>
      <c r="K161" s="3">
        <f t="shared" si="9"/>
        <v>3.5</v>
      </c>
      <c r="L161" s="5" t="s">
        <v>12</v>
      </c>
    </row>
    <row r="162" spans="1:12" ht="14.25" customHeight="1" x14ac:dyDescent="0.2">
      <c r="A162" s="1">
        <v>2</v>
      </c>
      <c r="B162" s="1">
        <v>2025</v>
      </c>
      <c r="C162" s="1" t="s">
        <v>25</v>
      </c>
      <c r="D162" s="1" t="str">
        <f>+IFERROR(VLOOKUP($C162,Insumos!$A$2:$C$999,2,FALSE),"")</f>
        <v>FOC-010</v>
      </c>
      <c r="E162" s="1" t="str">
        <f>+IFERROR(VLOOKUP($C162,Insumos!$A$2:$C$999,3,FALSE),"")</f>
        <v>MSO Max Aceite Metilado x 10 Kg</v>
      </c>
      <c r="F162" s="2">
        <v>100</v>
      </c>
      <c r="G162" s="3">
        <v>13.5</v>
      </c>
      <c r="H162" s="4">
        <f t="shared" ref="H162:H166" si="10">+F162*G162</f>
        <v>1350</v>
      </c>
      <c r="I162" s="1" t="str">
        <f>+IFERROR(VLOOKUP(C162,Insumos!$A$2:$E$999,4,FALSE),"")</f>
        <v>Kilos</v>
      </c>
      <c r="J162" s="1">
        <f>+IFERROR(VLOOKUP(C162,Insumos!$A$2:$E$999,5,FALSE),"")</f>
        <v>10</v>
      </c>
      <c r="K162" s="3">
        <f t="shared" ref="K162:K166" si="11">+IFERROR(G162/J162,"")</f>
        <v>1.35</v>
      </c>
      <c r="L162" s="5" t="s">
        <v>12</v>
      </c>
    </row>
    <row r="163" spans="1:12" ht="14.25" customHeight="1" x14ac:dyDescent="0.2">
      <c r="A163" s="1">
        <v>2</v>
      </c>
      <c r="B163" s="1">
        <v>2025</v>
      </c>
      <c r="C163" s="1" t="s">
        <v>14</v>
      </c>
      <c r="D163" s="1" t="str">
        <f>+IFERROR(VLOOKUP($C163,Insumos!$A$2:$C$999,2,FALSE),"")</f>
        <v>FOC-003</v>
      </c>
      <c r="E163" s="1" t="str">
        <f>+IFERROR(VLOOKUP($C163,Insumos!$A$2:$C$999,3,FALSE),"")</f>
        <v>TropCs Corrector dePH x 1Lt</v>
      </c>
      <c r="F163" s="2">
        <v>10</v>
      </c>
      <c r="G163" s="3">
        <v>29.25</v>
      </c>
      <c r="H163" s="4">
        <f t="shared" si="10"/>
        <v>292.5</v>
      </c>
      <c r="I163" s="1" t="str">
        <f>+IFERROR(VLOOKUP(C163,Insumos!$A$2:$E$999,4,FALSE),"")</f>
        <v>Litros</v>
      </c>
      <c r="J163" s="1">
        <f>+IFERROR(VLOOKUP(C163,Insumos!$A$2:$E$999,5,FALSE),"")</f>
        <v>1</v>
      </c>
      <c r="K163" s="3">
        <f t="shared" si="11"/>
        <v>29.25</v>
      </c>
      <c r="L163" s="5" t="s">
        <v>12</v>
      </c>
    </row>
    <row r="164" spans="1:12" ht="14.25" customHeight="1" x14ac:dyDescent="0.2">
      <c r="A164" s="1">
        <v>2</v>
      </c>
      <c r="B164" s="1">
        <v>2025</v>
      </c>
      <c r="C164" s="1" t="s">
        <v>48</v>
      </c>
      <c r="D164" s="1" t="str">
        <f>+IFERROR(VLOOKUP($C164,Insumos!$A$2:$C$999,2,FALSE),"")</f>
        <v>FOC-030</v>
      </c>
      <c r="E164" s="1" t="str">
        <f>+IFERROR(VLOOKUP($C164,Insumos!$A$2:$C$999,3,FALSE),"")</f>
        <v>TropL Plus 1 Lt Lote</v>
      </c>
      <c r="F164" s="2">
        <v>5</v>
      </c>
      <c r="G164" s="3">
        <v>45</v>
      </c>
      <c r="H164" s="4">
        <f t="shared" si="10"/>
        <v>225</v>
      </c>
      <c r="I164" s="1" t="str">
        <f>+IFERROR(VLOOKUP(C164,Insumos!$A$2:$E$999,4,FALSE),"")</f>
        <v>Litros</v>
      </c>
      <c r="J164" s="1">
        <f>+IFERROR(VLOOKUP(C164,Insumos!$A$2:$E$999,5,FALSE),"")</f>
        <v>1</v>
      </c>
      <c r="K164" s="3">
        <f t="shared" si="11"/>
        <v>45</v>
      </c>
      <c r="L164" s="5" t="s">
        <v>12</v>
      </c>
    </row>
    <row r="165" spans="1:12" ht="14.25" customHeight="1" x14ac:dyDescent="0.2">
      <c r="A165" s="1">
        <v>2</v>
      </c>
      <c r="B165" s="1">
        <v>2025</v>
      </c>
      <c r="C165" s="1" t="s">
        <v>50</v>
      </c>
      <c r="D165" s="1" t="str">
        <f>+IFERROR(VLOOKUP($C165,Insumos!$A$2:$C$999,2,FALSE),"")</f>
        <v>FOC-032</v>
      </c>
      <c r="E165" s="1" t="str">
        <f>+IFERROR(VLOOKUP($C165,Insumos!$A$2:$C$999,3,FALSE),"")</f>
        <v>Ridof Diclosulam X 0,2 Kgs</v>
      </c>
      <c r="F165" s="2">
        <v>0.6</v>
      </c>
      <c r="G165" s="3">
        <v>220</v>
      </c>
      <c r="H165" s="4">
        <f t="shared" si="10"/>
        <v>132</v>
      </c>
      <c r="I165" s="1" t="str">
        <f>+IFERROR(VLOOKUP(C165,Insumos!$A$2:$E$999,4,FALSE),"")</f>
        <v>Kilos</v>
      </c>
      <c r="J165" s="1">
        <f>+IFERROR(VLOOKUP(C165,Insumos!$A$2:$E$999,5,FALSE),"")</f>
        <v>0.2</v>
      </c>
      <c r="K165" s="3">
        <f t="shared" si="11"/>
        <v>1100</v>
      </c>
      <c r="L165" s="5" t="s">
        <v>12</v>
      </c>
    </row>
    <row r="166" spans="1:12" ht="14.25" customHeight="1" x14ac:dyDescent="0.2">
      <c r="A166" s="1">
        <v>3</v>
      </c>
      <c r="B166" s="1">
        <v>2025</v>
      </c>
      <c r="C166" s="1">
        <v>1007</v>
      </c>
      <c r="D166" s="1" t="str">
        <f>+IFERROR(VLOOKUP($C166,Insumos!$A$2:$C$999,2,FALSE),"")</f>
        <v>FOC-001</v>
      </c>
      <c r="E166" s="1" t="str">
        <f>+IFERROR(VLOOKUP($C166,Insumos!$A$2:$C$999,3,FALSE),"")</f>
        <v>Serv. De Logistica</v>
      </c>
      <c r="F166" s="2">
        <v>323.48</v>
      </c>
      <c r="G166" s="3">
        <v>35</v>
      </c>
      <c r="H166" s="4">
        <f t="shared" si="10"/>
        <v>11321.800000000001</v>
      </c>
      <c r="I166" s="1" t="str">
        <f>+IFERROR(VLOOKUP(C166,Insumos!$A$2:$E$999,4,FALSE),"")</f>
        <v>unidad</v>
      </c>
      <c r="J166" s="1">
        <f>+IFERROR(VLOOKUP(C166,Insumos!$A$2:$E$999,5,FALSE),"")</f>
        <v>1</v>
      </c>
      <c r="K166" s="3">
        <f t="shared" si="11"/>
        <v>35</v>
      </c>
      <c r="L166" s="5" t="s">
        <v>12</v>
      </c>
    </row>
    <row r="167" spans="1:12" ht="14.25" customHeight="1" x14ac:dyDescent="0.2">
      <c r="A167" s="1"/>
      <c r="B167" s="1"/>
      <c r="C167" s="1"/>
      <c r="D167" s="1" t="str">
        <f>+IFERROR(VLOOKUP($C167,Insumos!$A$2:$C$999,2,FALSE),"")</f>
        <v/>
      </c>
      <c r="E167" s="1" t="str">
        <f>+IFERROR(VLOOKUP($C167,Insumos!$A$2:$C$999,3,FALSE),"")</f>
        <v/>
      </c>
      <c r="F167" s="2"/>
      <c r="G167" s="3"/>
      <c r="H167" s="4">
        <f t="shared" ref="H167:H256" si="12">+F167*G167</f>
        <v>0</v>
      </c>
      <c r="I167" s="1" t="str">
        <f>+IFERROR(VLOOKUP(C167,Insumos!$A$2:$E$999,4,FALSE),"")</f>
        <v/>
      </c>
      <c r="J167" s="1" t="str">
        <f>+IFERROR(VLOOKUP(C167,Insumos!$A$2:$E$999,5,FALSE),"")</f>
        <v/>
      </c>
      <c r="K167" s="3" t="str">
        <f t="shared" ref="K167:K256" si="13">+IFERROR(G167/J167,"")</f>
        <v/>
      </c>
    </row>
    <row r="168" spans="1:12" ht="14.25" customHeight="1" x14ac:dyDescent="0.2">
      <c r="A168" s="1"/>
      <c r="B168" s="1"/>
      <c r="C168" s="1"/>
      <c r="D168" s="1" t="str">
        <f>+IFERROR(VLOOKUP($C168,Insumos!$A$2:$C$999,2,FALSE),"")</f>
        <v/>
      </c>
      <c r="E168" s="1" t="str">
        <f>+IFERROR(VLOOKUP($C168,Insumos!$A$2:$C$999,3,FALSE),"")</f>
        <v/>
      </c>
      <c r="F168" s="2"/>
      <c r="G168" s="3"/>
      <c r="H168" s="4">
        <f t="shared" si="12"/>
        <v>0</v>
      </c>
      <c r="I168" s="1" t="str">
        <f>+IFERROR(VLOOKUP(C168,Insumos!$A$2:$E$999,4,FALSE),"")</f>
        <v/>
      </c>
      <c r="J168" s="1" t="str">
        <f>+IFERROR(VLOOKUP(C168,Insumos!$A$2:$E$999,5,FALSE),"")</f>
        <v/>
      </c>
      <c r="K168" s="3" t="str">
        <f t="shared" si="13"/>
        <v/>
      </c>
    </row>
    <row r="169" spans="1:12" ht="14.25" customHeight="1" x14ac:dyDescent="0.2">
      <c r="A169" s="1"/>
      <c r="B169" s="1"/>
      <c r="C169" s="1"/>
      <c r="D169" s="1" t="str">
        <f>+IFERROR(VLOOKUP($C169,Insumos!$A$2:$C$999,2,FALSE),"")</f>
        <v/>
      </c>
      <c r="E169" s="1" t="str">
        <f>+IFERROR(VLOOKUP($C169,Insumos!$A$2:$C$999,3,FALSE),"")</f>
        <v/>
      </c>
      <c r="F169" s="2"/>
      <c r="G169" s="3"/>
      <c r="H169" s="4">
        <f t="shared" si="12"/>
        <v>0</v>
      </c>
      <c r="I169" s="1" t="str">
        <f>+IFERROR(VLOOKUP(C169,Insumos!$A$2:$E$999,4,FALSE),"")</f>
        <v/>
      </c>
      <c r="J169" s="1" t="str">
        <f>+IFERROR(VLOOKUP(C169,Insumos!$A$2:$E$999,5,FALSE),"")</f>
        <v/>
      </c>
      <c r="K169" s="3" t="str">
        <f t="shared" si="13"/>
        <v/>
      </c>
    </row>
    <row r="170" spans="1:12" ht="14.25" customHeight="1" x14ac:dyDescent="0.2">
      <c r="A170" s="1"/>
      <c r="B170" s="1"/>
      <c r="C170" s="1"/>
      <c r="D170" s="1" t="str">
        <f>+IFERROR(VLOOKUP($C170,Insumos!$A$2:$C$999,2,FALSE),"")</f>
        <v/>
      </c>
      <c r="E170" s="1" t="str">
        <f>+IFERROR(VLOOKUP($C170,Insumos!$A$2:$C$999,3,FALSE),"")</f>
        <v/>
      </c>
      <c r="F170" s="2"/>
      <c r="G170" s="3"/>
      <c r="H170" s="4">
        <f t="shared" si="12"/>
        <v>0</v>
      </c>
      <c r="I170" s="1" t="str">
        <f>+IFERROR(VLOOKUP(C170,Insumos!$A$2:$E$999,4,FALSE),"")</f>
        <v/>
      </c>
      <c r="J170" s="1" t="str">
        <f>+IFERROR(VLOOKUP(C170,Insumos!$A$2:$E$999,5,FALSE),"")</f>
        <v/>
      </c>
      <c r="K170" s="3" t="str">
        <f t="shared" si="13"/>
        <v/>
      </c>
    </row>
    <row r="171" spans="1:12" ht="14.25" customHeight="1" x14ac:dyDescent="0.2">
      <c r="A171" s="1"/>
      <c r="B171" s="1"/>
      <c r="C171" s="1"/>
      <c r="D171" s="1" t="str">
        <f>+IFERROR(VLOOKUP($C171,Insumos!$A$2:$C$999,2,FALSE),"")</f>
        <v/>
      </c>
      <c r="E171" s="1" t="str">
        <f>+IFERROR(VLOOKUP($C171,Insumos!$A$2:$C$999,3,FALSE),"")</f>
        <v/>
      </c>
      <c r="F171" s="2"/>
      <c r="G171" s="3"/>
      <c r="H171" s="4">
        <f t="shared" si="12"/>
        <v>0</v>
      </c>
      <c r="I171" s="1" t="str">
        <f>+IFERROR(VLOOKUP(C171,Insumos!$A$2:$E$999,4,FALSE),"")</f>
        <v/>
      </c>
      <c r="J171" s="1" t="str">
        <f>+IFERROR(VLOOKUP(C171,Insumos!$A$2:$E$999,5,FALSE),"")</f>
        <v/>
      </c>
      <c r="K171" s="3" t="str">
        <f t="shared" si="13"/>
        <v/>
      </c>
    </row>
    <row r="172" spans="1:12" ht="14.25" customHeight="1" x14ac:dyDescent="0.2">
      <c r="A172" s="1"/>
      <c r="B172" s="1"/>
      <c r="C172" s="1"/>
      <c r="D172" s="1" t="str">
        <f>+IFERROR(VLOOKUP($C172,Insumos!$A$2:$C$999,2,FALSE),"")</f>
        <v/>
      </c>
      <c r="E172" s="1" t="str">
        <f>+IFERROR(VLOOKUP($C172,Insumos!$A$2:$C$999,3,FALSE),"")</f>
        <v/>
      </c>
      <c r="F172" s="2"/>
      <c r="G172" s="3"/>
      <c r="H172" s="4">
        <f t="shared" si="12"/>
        <v>0</v>
      </c>
      <c r="I172" s="1" t="str">
        <f>+IFERROR(VLOOKUP(C172,Insumos!$A$2:$E$999,4,FALSE),"")</f>
        <v/>
      </c>
      <c r="J172" s="1" t="str">
        <f>+IFERROR(VLOOKUP(C172,Insumos!$A$2:$E$999,5,FALSE),"")</f>
        <v/>
      </c>
      <c r="K172" s="3" t="str">
        <f t="shared" si="13"/>
        <v/>
      </c>
    </row>
    <row r="173" spans="1:12" ht="14.25" customHeight="1" x14ac:dyDescent="0.2">
      <c r="A173" s="1"/>
      <c r="B173" s="1"/>
      <c r="C173" s="1"/>
      <c r="D173" s="1" t="str">
        <f>+IFERROR(VLOOKUP($C173,Insumos!$A$2:$C$999,2,FALSE),"")</f>
        <v/>
      </c>
      <c r="E173" s="1" t="str">
        <f>+IFERROR(VLOOKUP($C173,Insumos!$A$2:$C$999,3,FALSE),"")</f>
        <v/>
      </c>
      <c r="F173" s="2"/>
      <c r="G173" s="3"/>
      <c r="H173" s="4">
        <f t="shared" si="12"/>
        <v>0</v>
      </c>
      <c r="I173" s="1" t="str">
        <f>+IFERROR(VLOOKUP(C173,Insumos!$A$2:$E$999,4,FALSE),"")</f>
        <v/>
      </c>
      <c r="J173" s="1" t="str">
        <f>+IFERROR(VLOOKUP(C173,Insumos!$A$2:$E$999,5,FALSE),"")</f>
        <v/>
      </c>
      <c r="K173" s="3" t="str">
        <f t="shared" si="13"/>
        <v/>
      </c>
    </row>
    <row r="174" spans="1:12" ht="14.25" customHeight="1" x14ac:dyDescent="0.2">
      <c r="A174" s="1"/>
      <c r="B174" s="1"/>
      <c r="C174" s="1"/>
      <c r="D174" s="1" t="str">
        <f>+IFERROR(VLOOKUP($C174,Insumos!$A$2:$C$999,2,FALSE),"")</f>
        <v/>
      </c>
      <c r="E174" s="1" t="str">
        <f>+IFERROR(VLOOKUP($C174,Insumos!$A$2:$C$999,3,FALSE),"")</f>
        <v/>
      </c>
      <c r="F174" s="2"/>
      <c r="G174" s="3"/>
      <c r="H174" s="4">
        <f t="shared" si="12"/>
        <v>0</v>
      </c>
      <c r="I174" s="1" t="str">
        <f>+IFERROR(VLOOKUP(C174,Insumos!$A$2:$E$999,4,FALSE),"")</f>
        <v/>
      </c>
      <c r="J174" s="1" t="str">
        <f>+IFERROR(VLOOKUP(C174,Insumos!$A$2:$E$999,5,FALSE),"")</f>
        <v/>
      </c>
      <c r="K174" s="3" t="str">
        <f t="shared" si="13"/>
        <v/>
      </c>
    </row>
    <row r="175" spans="1:12" ht="14.25" customHeight="1" x14ac:dyDescent="0.2">
      <c r="A175" s="1"/>
      <c r="B175" s="1"/>
      <c r="C175" s="1"/>
      <c r="D175" s="1" t="str">
        <f>+IFERROR(VLOOKUP($C175,Insumos!$A$2:$C$999,2,FALSE),"")</f>
        <v/>
      </c>
      <c r="E175" s="1" t="str">
        <f>+IFERROR(VLOOKUP($C175,Insumos!$A$2:$C$999,3,FALSE),"")</f>
        <v/>
      </c>
      <c r="F175" s="2"/>
      <c r="G175" s="3"/>
      <c r="H175" s="4">
        <f t="shared" si="12"/>
        <v>0</v>
      </c>
      <c r="I175" s="1" t="str">
        <f>+IFERROR(VLOOKUP(C175,Insumos!$A$2:$E$999,4,FALSE),"")</f>
        <v/>
      </c>
      <c r="J175" s="1" t="str">
        <f>+IFERROR(VLOOKUP(C175,Insumos!$A$2:$E$999,5,FALSE),"")</f>
        <v/>
      </c>
      <c r="K175" s="3" t="str">
        <f t="shared" si="13"/>
        <v/>
      </c>
    </row>
    <row r="176" spans="1:12" ht="14.25" customHeight="1" x14ac:dyDescent="0.2">
      <c r="A176" s="1"/>
      <c r="B176" s="1"/>
      <c r="C176" s="1"/>
      <c r="D176" s="1" t="str">
        <f>+IFERROR(VLOOKUP($C176,Insumos!$A$2:$C$999,2,FALSE),"")</f>
        <v/>
      </c>
      <c r="E176" s="1" t="str">
        <f>+IFERROR(VLOOKUP($C176,Insumos!$A$2:$C$999,3,FALSE),"")</f>
        <v/>
      </c>
      <c r="F176" s="2"/>
      <c r="G176" s="3"/>
      <c r="H176" s="4">
        <f t="shared" si="12"/>
        <v>0</v>
      </c>
      <c r="I176" s="1" t="str">
        <f>+IFERROR(VLOOKUP(C176,Insumos!$A$2:$E$999,4,FALSE),"")</f>
        <v/>
      </c>
      <c r="J176" s="1" t="str">
        <f>+IFERROR(VLOOKUP(C176,Insumos!$A$2:$E$999,5,FALSE),"")</f>
        <v/>
      </c>
      <c r="K176" s="3" t="str">
        <f t="shared" si="13"/>
        <v/>
      </c>
    </row>
    <row r="177" spans="1:11" ht="14.25" customHeight="1" x14ac:dyDescent="0.2">
      <c r="A177" s="1"/>
      <c r="B177" s="1"/>
      <c r="C177" s="1"/>
      <c r="D177" s="1" t="str">
        <f>+IFERROR(VLOOKUP($C177,Insumos!$A$2:$C$999,2,FALSE),"")</f>
        <v/>
      </c>
      <c r="E177" s="1" t="str">
        <f>+IFERROR(VLOOKUP($C177,Insumos!$A$2:$C$999,3,FALSE),"")</f>
        <v/>
      </c>
      <c r="F177" s="2"/>
      <c r="G177" s="3"/>
      <c r="H177" s="4">
        <f t="shared" si="12"/>
        <v>0</v>
      </c>
      <c r="I177" s="1" t="str">
        <f>+IFERROR(VLOOKUP(C177,Insumos!$A$2:$E$999,4,FALSE),"")</f>
        <v/>
      </c>
      <c r="J177" s="1" t="str">
        <f>+IFERROR(VLOOKUP(C177,Insumos!$A$2:$E$999,5,FALSE),"")</f>
        <v/>
      </c>
      <c r="K177" s="3" t="str">
        <f t="shared" si="13"/>
        <v/>
      </c>
    </row>
    <row r="178" spans="1:11" ht="14.25" customHeight="1" x14ac:dyDescent="0.2">
      <c r="A178" s="1"/>
      <c r="B178" s="1"/>
      <c r="C178" s="1"/>
      <c r="D178" s="1" t="str">
        <f>+IFERROR(VLOOKUP($C178,Insumos!$A$2:$C$999,2,FALSE),"")</f>
        <v/>
      </c>
      <c r="E178" s="1" t="str">
        <f>+IFERROR(VLOOKUP($C178,Insumos!$A$2:$C$999,3,FALSE),"")</f>
        <v/>
      </c>
      <c r="F178" s="2"/>
      <c r="G178" s="3"/>
      <c r="H178" s="4">
        <f t="shared" si="12"/>
        <v>0</v>
      </c>
      <c r="I178" s="1" t="str">
        <f>+IFERROR(VLOOKUP(C178,Insumos!$A$2:$E$999,4,FALSE),"")</f>
        <v/>
      </c>
      <c r="J178" s="1" t="str">
        <f>+IFERROR(VLOOKUP(C178,Insumos!$A$2:$E$999,5,FALSE),"")</f>
        <v/>
      </c>
      <c r="K178" s="3" t="str">
        <f t="shared" si="13"/>
        <v/>
      </c>
    </row>
    <row r="179" spans="1:11" ht="14.25" customHeight="1" x14ac:dyDescent="0.2">
      <c r="A179" s="1"/>
      <c r="B179" s="1"/>
      <c r="C179" s="1"/>
      <c r="D179" s="1" t="str">
        <f>+IFERROR(VLOOKUP($C179,Insumos!$A$2:$C$999,2,FALSE),"")</f>
        <v/>
      </c>
      <c r="E179" s="1" t="str">
        <f>+IFERROR(VLOOKUP($C179,Insumos!$A$2:$C$999,3,FALSE),"")</f>
        <v/>
      </c>
      <c r="F179" s="2"/>
      <c r="G179" s="3"/>
      <c r="H179" s="4">
        <f t="shared" si="12"/>
        <v>0</v>
      </c>
      <c r="I179" s="1" t="str">
        <f>+IFERROR(VLOOKUP(C179,Insumos!$A$2:$E$999,4,FALSE),"")</f>
        <v/>
      </c>
      <c r="J179" s="1" t="str">
        <f>+IFERROR(VLOOKUP(C179,Insumos!$A$2:$E$999,5,FALSE),"")</f>
        <v/>
      </c>
      <c r="K179" s="3" t="str">
        <f t="shared" si="13"/>
        <v/>
      </c>
    </row>
    <row r="180" spans="1:11" ht="14.25" customHeight="1" x14ac:dyDescent="0.2">
      <c r="A180" s="1"/>
      <c r="B180" s="1"/>
      <c r="C180" s="1"/>
      <c r="D180" s="1" t="str">
        <f>+IFERROR(VLOOKUP($C180,Insumos!$A$2:$C$999,2,FALSE),"")</f>
        <v/>
      </c>
      <c r="E180" s="1" t="str">
        <f>+IFERROR(VLOOKUP($C180,Insumos!$A$2:$C$999,3,FALSE),"")</f>
        <v/>
      </c>
      <c r="F180" s="2"/>
      <c r="G180" s="3"/>
      <c r="H180" s="4">
        <f t="shared" si="12"/>
        <v>0</v>
      </c>
      <c r="I180" s="1" t="str">
        <f>+IFERROR(VLOOKUP(C180,Insumos!$A$2:$E$999,4,FALSE),"")</f>
        <v/>
      </c>
      <c r="J180" s="1" t="str">
        <f>+IFERROR(VLOOKUP(C180,Insumos!$A$2:$E$999,5,FALSE),"")</f>
        <v/>
      </c>
      <c r="K180" s="3" t="str">
        <f t="shared" si="13"/>
        <v/>
      </c>
    </row>
    <row r="181" spans="1:11" ht="14.25" customHeight="1" x14ac:dyDescent="0.2">
      <c r="A181" s="1"/>
      <c r="B181" s="1"/>
      <c r="C181" s="1"/>
      <c r="D181" s="1" t="str">
        <f>+IFERROR(VLOOKUP($C181,Insumos!$A$2:$C$999,2,FALSE),"")</f>
        <v/>
      </c>
      <c r="E181" s="1" t="str">
        <f>+IFERROR(VLOOKUP($C181,Insumos!$A$2:$C$999,3,FALSE),"")</f>
        <v/>
      </c>
      <c r="F181" s="2"/>
      <c r="G181" s="3"/>
      <c r="H181" s="4">
        <f t="shared" si="12"/>
        <v>0</v>
      </c>
      <c r="I181" s="1" t="str">
        <f>+IFERROR(VLOOKUP(C181,Insumos!$A$2:$E$999,4,FALSE),"")</f>
        <v/>
      </c>
      <c r="J181" s="1" t="str">
        <f>+IFERROR(VLOOKUP(C181,Insumos!$A$2:$E$999,5,FALSE),"")</f>
        <v/>
      </c>
      <c r="K181" s="3" t="str">
        <f t="shared" si="13"/>
        <v/>
      </c>
    </row>
    <row r="182" spans="1:11" ht="14.25" customHeight="1" x14ac:dyDescent="0.2">
      <c r="A182" s="1"/>
      <c r="B182" s="1"/>
      <c r="C182" s="1"/>
      <c r="D182" s="1" t="str">
        <f>+IFERROR(VLOOKUP($C182,Insumos!$A$2:$C$999,2,FALSE),"")</f>
        <v/>
      </c>
      <c r="E182" s="1" t="str">
        <f>+IFERROR(VLOOKUP($C182,Insumos!$A$2:$C$999,3,FALSE),"")</f>
        <v/>
      </c>
      <c r="F182" s="2"/>
      <c r="G182" s="3"/>
      <c r="H182" s="4">
        <f t="shared" si="12"/>
        <v>0</v>
      </c>
      <c r="I182" s="1" t="str">
        <f>+IFERROR(VLOOKUP(C182,Insumos!$A$2:$E$999,4,FALSE),"")</f>
        <v/>
      </c>
      <c r="J182" s="1" t="str">
        <f>+IFERROR(VLOOKUP(C182,Insumos!$A$2:$E$999,5,FALSE),"")</f>
        <v/>
      </c>
      <c r="K182" s="3" t="str">
        <f t="shared" si="13"/>
        <v/>
      </c>
    </row>
    <row r="183" spans="1:11" ht="14.25" customHeight="1" x14ac:dyDescent="0.2">
      <c r="A183" s="1"/>
      <c r="B183" s="1"/>
      <c r="C183" s="1"/>
      <c r="D183" s="1" t="str">
        <f>+IFERROR(VLOOKUP($C183,Insumos!$A$2:$C$999,2,FALSE),"")</f>
        <v/>
      </c>
      <c r="E183" s="1" t="str">
        <f>+IFERROR(VLOOKUP($C183,Insumos!$A$2:$C$999,3,FALSE),"")</f>
        <v/>
      </c>
      <c r="F183" s="2"/>
      <c r="G183" s="3"/>
      <c r="H183" s="4">
        <f t="shared" si="12"/>
        <v>0</v>
      </c>
      <c r="I183" s="1" t="str">
        <f>+IFERROR(VLOOKUP(C183,Insumos!$A$2:$E$999,4,FALSE),"")</f>
        <v/>
      </c>
      <c r="J183" s="1" t="str">
        <f>+IFERROR(VLOOKUP(C183,Insumos!$A$2:$E$999,5,FALSE),"")</f>
        <v/>
      </c>
      <c r="K183" s="3" t="str">
        <f t="shared" si="13"/>
        <v/>
      </c>
    </row>
    <row r="184" spans="1:11" ht="14.25" customHeight="1" x14ac:dyDescent="0.2">
      <c r="A184" s="1"/>
      <c r="B184" s="1"/>
      <c r="C184" s="1"/>
      <c r="D184" s="1" t="str">
        <f>+IFERROR(VLOOKUP($C184,Insumos!$A$2:$C$999,2,FALSE),"")</f>
        <v/>
      </c>
      <c r="E184" s="1" t="str">
        <f>+IFERROR(VLOOKUP($C184,Insumos!$A$2:$C$999,3,FALSE),"")</f>
        <v/>
      </c>
      <c r="F184" s="2"/>
      <c r="G184" s="3"/>
      <c r="H184" s="4">
        <f t="shared" si="12"/>
        <v>0</v>
      </c>
      <c r="I184" s="1" t="str">
        <f>+IFERROR(VLOOKUP(C184,Insumos!$A$2:$E$999,4,FALSE),"")</f>
        <v/>
      </c>
      <c r="J184" s="1" t="str">
        <f>+IFERROR(VLOOKUP(C184,Insumos!$A$2:$E$999,5,FALSE),"")</f>
        <v/>
      </c>
      <c r="K184" s="3" t="str">
        <f t="shared" si="13"/>
        <v/>
      </c>
    </row>
    <row r="185" spans="1:11" ht="14.25" customHeight="1" x14ac:dyDescent="0.2">
      <c r="A185" s="1"/>
      <c r="B185" s="1"/>
      <c r="C185" s="1"/>
      <c r="D185" s="1" t="str">
        <f>+IFERROR(VLOOKUP($C185,Insumos!$A$2:$C$999,2,FALSE),"")</f>
        <v/>
      </c>
      <c r="E185" s="1" t="str">
        <f>+IFERROR(VLOOKUP($C185,Insumos!$A$2:$C$999,3,FALSE),"")</f>
        <v/>
      </c>
      <c r="F185" s="2"/>
      <c r="G185" s="3"/>
      <c r="H185" s="4">
        <f t="shared" si="12"/>
        <v>0</v>
      </c>
      <c r="I185" s="1" t="str">
        <f>+IFERROR(VLOOKUP(C185,Insumos!$A$2:$E$999,4,FALSE),"")</f>
        <v/>
      </c>
      <c r="J185" s="1" t="str">
        <f>+IFERROR(VLOOKUP(C185,Insumos!$A$2:$E$999,5,FALSE),"")</f>
        <v/>
      </c>
      <c r="K185" s="3" t="str">
        <f t="shared" si="13"/>
        <v/>
      </c>
    </row>
    <row r="186" spans="1:11" ht="14.25" customHeight="1" x14ac:dyDescent="0.2">
      <c r="A186" s="1"/>
      <c r="B186" s="1"/>
      <c r="C186" s="1"/>
      <c r="D186" s="1" t="str">
        <f>+IFERROR(VLOOKUP($C186,Insumos!$A$2:$C$999,2,FALSE),"")</f>
        <v/>
      </c>
      <c r="E186" s="1" t="str">
        <f>+IFERROR(VLOOKUP($C186,Insumos!$A$2:$C$999,3,FALSE),"")</f>
        <v/>
      </c>
      <c r="F186" s="2"/>
      <c r="G186" s="3"/>
      <c r="H186" s="4">
        <f t="shared" si="12"/>
        <v>0</v>
      </c>
      <c r="I186" s="1" t="str">
        <f>+IFERROR(VLOOKUP(C186,Insumos!$A$2:$E$999,4,FALSE),"")</f>
        <v/>
      </c>
      <c r="J186" s="1" t="str">
        <f>+IFERROR(VLOOKUP(C186,Insumos!$A$2:$E$999,5,FALSE),"")</f>
        <v/>
      </c>
      <c r="K186" s="3" t="str">
        <f t="shared" si="13"/>
        <v/>
      </c>
    </row>
    <row r="187" spans="1:11" ht="14.25" customHeight="1" x14ac:dyDescent="0.2">
      <c r="A187" s="1"/>
      <c r="B187" s="1"/>
      <c r="C187" s="1"/>
      <c r="D187" s="1" t="str">
        <f>+IFERROR(VLOOKUP($C187,Insumos!$A$2:$C$999,2,FALSE),"")</f>
        <v/>
      </c>
      <c r="E187" s="1" t="str">
        <f>+IFERROR(VLOOKUP($C187,Insumos!$A$2:$C$999,3,FALSE),"")</f>
        <v/>
      </c>
      <c r="F187" s="2"/>
      <c r="G187" s="3"/>
      <c r="H187" s="4">
        <f t="shared" si="12"/>
        <v>0</v>
      </c>
      <c r="I187" s="1" t="str">
        <f>+IFERROR(VLOOKUP(C187,Insumos!$A$2:$E$999,4,FALSE),"")</f>
        <v/>
      </c>
      <c r="J187" s="1" t="str">
        <f>+IFERROR(VLOOKUP(C187,Insumos!$A$2:$E$999,5,FALSE),"")</f>
        <v/>
      </c>
      <c r="K187" s="3" t="str">
        <f t="shared" si="13"/>
        <v/>
      </c>
    </row>
    <row r="188" spans="1:11" ht="14.25" customHeight="1" x14ac:dyDescent="0.2">
      <c r="A188" s="1"/>
      <c r="B188" s="1"/>
      <c r="C188" s="1"/>
      <c r="D188" s="1" t="str">
        <f>+IFERROR(VLOOKUP($C188,Insumos!$A$2:$C$999,2,FALSE),"")</f>
        <v/>
      </c>
      <c r="E188" s="1" t="str">
        <f>+IFERROR(VLOOKUP($C188,Insumos!$A$2:$C$999,3,FALSE),"")</f>
        <v/>
      </c>
      <c r="F188" s="2"/>
      <c r="G188" s="3"/>
      <c r="H188" s="4">
        <f t="shared" si="12"/>
        <v>0</v>
      </c>
      <c r="I188" s="1" t="str">
        <f>+IFERROR(VLOOKUP(C188,Insumos!$A$2:$E$999,4,FALSE),"")</f>
        <v/>
      </c>
      <c r="J188" s="1" t="str">
        <f>+IFERROR(VLOOKUP(C188,Insumos!$A$2:$E$999,5,FALSE),"")</f>
        <v/>
      </c>
      <c r="K188" s="3" t="str">
        <f t="shared" si="13"/>
        <v/>
      </c>
    </row>
    <row r="189" spans="1:11" ht="14.25" customHeight="1" x14ac:dyDescent="0.2">
      <c r="A189" s="1"/>
      <c r="B189" s="1"/>
      <c r="C189" s="1"/>
      <c r="D189" s="1" t="str">
        <f>+IFERROR(VLOOKUP($C189,Insumos!$A$2:$C$999,2,FALSE),"")</f>
        <v/>
      </c>
      <c r="E189" s="1" t="str">
        <f>+IFERROR(VLOOKUP($C189,Insumos!$A$2:$C$999,3,FALSE),"")</f>
        <v/>
      </c>
      <c r="F189" s="2"/>
      <c r="G189" s="3"/>
      <c r="H189" s="4">
        <f t="shared" si="12"/>
        <v>0</v>
      </c>
      <c r="I189" s="1" t="str">
        <f>+IFERROR(VLOOKUP(C189,Insumos!$A$2:$E$999,4,FALSE),"")</f>
        <v/>
      </c>
      <c r="J189" s="1" t="str">
        <f>+IFERROR(VLOOKUP(C189,Insumos!$A$2:$E$999,5,FALSE),"")</f>
        <v/>
      </c>
      <c r="K189" s="3" t="str">
        <f t="shared" si="13"/>
        <v/>
      </c>
    </row>
    <row r="190" spans="1:11" ht="14.25" customHeight="1" x14ac:dyDescent="0.2">
      <c r="A190" s="1"/>
      <c r="B190" s="1"/>
      <c r="C190" s="1"/>
      <c r="D190" s="1" t="str">
        <f>+IFERROR(VLOOKUP($C190,Insumos!$A$2:$C$999,2,FALSE),"")</f>
        <v/>
      </c>
      <c r="E190" s="1" t="str">
        <f>+IFERROR(VLOOKUP($C190,Insumos!$A$2:$C$999,3,FALSE),"")</f>
        <v/>
      </c>
      <c r="F190" s="2"/>
      <c r="G190" s="3"/>
      <c r="H190" s="4">
        <f t="shared" si="12"/>
        <v>0</v>
      </c>
      <c r="I190" s="1" t="str">
        <f>+IFERROR(VLOOKUP(C190,Insumos!$A$2:$E$999,4,FALSE),"")</f>
        <v/>
      </c>
      <c r="J190" s="1" t="str">
        <f>+IFERROR(VLOOKUP(C190,Insumos!$A$2:$E$999,5,FALSE),"")</f>
        <v/>
      </c>
      <c r="K190" s="3" t="str">
        <f t="shared" si="13"/>
        <v/>
      </c>
    </row>
    <row r="191" spans="1:11" ht="14.25" customHeight="1" x14ac:dyDescent="0.2">
      <c r="A191" s="1"/>
      <c r="B191" s="1"/>
      <c r="C191" s="1"/>
      <c r="D191" s="1" t="str">
        <f>+IFERROR(VLOOKUP($C191,Insumos!$A$2:$C$999,2,FALSE),"")</f>
        <v/>
      </c>
      <c r="E191" s="1" t="str">
        <f>+IFERROR(VLOOKUP($C191,Insumos!$A$2:$C$999,3,FALSE),"")</f>
        <v/>
      </c>
      <c r="F191" s="2"/>
      <c r="G191" s="3"/>
      <c r="H191" s="4">
        <f t="shared" si="12"/>
        <v>0</v>
      </c>
      <c r="I191" s="1" t="str">
        <f>+IFERROR(VLOOKUP(C191,Insumos!$A$2:$E$999,4,FALSE),"")</f>
        <v/>
      </c>
      <c r="J191" s="1" t="str">
        <f>+IFERROR(VLOOKUP(C191,Insumos!$A$2:$E$999,5,FALSE),"")</f>
        <v/>
      </c>
      <c r="K191" s="3" t="str">
        <f t="shared" si="13"/>
        <v/>
      </c>
    </row>
    <row r="192" spans="1:11" ht="14.25" customHeight="1" x14ac:dyDescent="0.2">
      <c r="A192" s="1"/>
      <c r="B192" s="1"/>
      <c r="C192" s="1"/>
      <c r="D192" s="1" t="str">
        <f>+IFERROR(VLOOKUP($C192,Insumos!$A$2:$C$999,2,FALSE),"")</f>
        <v/>
      </c>
      <c r="E192" s="1" t="str">
        <f>+IFERROR(VLOOKUP($C192,Insumos!$A$2:$C$999,3,FALSE),"")</f>
        <v/>
      </c>
      <c r="F192" s="2"/>
      <c r="G192" s="3"/>
      <c r="H192" s="4">
        <f t="shared" si="12"/>
        <v>0</v>
      </c>
      <c r="I192" s="1" t="str">
        <f>+IFERROR(VLOOKUP(C192,Insumos!$A$2:$E$999,4,FALSE),"")</f>
        <v/>
      </c>
      <c r="J192" s="1" t="str">
        <f>+IFERROR(VLOOKUP(C192,Insumos!$A$2:$E$999,5,FALSE),"")</f>
        <v/>
      </c>
      <c r="K192" s="3" t="str">
        <f t="shared" si="13"/>
        <v/>
      </c>
    </row>
    <row r="193" spans="1:11" ht="14.25" customHeight="1" x14ac:dyDescent="0.2">
      <c r="A193" s="1"/>
      <c r="B193" s="1"/>
      <c r="C193" s="1"/>
      <c r="D193" s="1" t="str">
        <f>+IFERROR(VLOOKUP($C193,Insumos!$A$2:$C$999,2,FALSE),"")</f>
        <v/>
      </c>
      <c r="E193" s="1" t="str">
        <f>+IFERROR(VLOOKUP($C193,Insumos!$A$2:$C$999,3,FALSE),"")</f>
        <v/>
      </c>
      <c r="F193" s="2"/>
      <c r="G193" s="3"/>
      <c r="H193" s="4">
        <f t="shared" si="12"/>
        <v>0</v>
      </c>
      <c r="I193" s="1" t="str">
        <f>+IFERROR(VLOOKUP(C193,Insumos!$A$2:$E$999,4,FALSE),"")</f>
        <v/>
      </c>
      <c r="J193" s="1" t="str">
        <f>+IFERROR(VLOOKUP(C193,Insumos!$A$2:$E$999,5,FALSE),"")</f>
        <v/>
      </c>
      <c r="K193" s="3" t="str">
        <f t="shared" si="13"/>
        <v/>
      </c>
    </row>
    <row r="194" spans="1:11" ht="14.25" customHeight="1" x14ac:dyDescent="0.2">
      <c r="A194" s="1"/>
      <c r="B194" s="1"/>
      <c r="C194" s="1"/>
      <c r="D194" s="1" t="str">
        <f>+IFERROR(VLOOKUP($C194,Insumos!$A$2:$C$999,2,FALSE),"")</f>
        <v/>
      </c>
      <c r="E194" s="1" t="str">
        <f>+IFERROR(VLOOKUP($C194,Insumos!$A$2:$C$999,3,FALSE),"")</f>
        <v/>
      </c>
      <c r="F194" s="2"/>
      <c r="G194" s="3"/>
      <c r="H194" s="4">
        <f t="shared" si="12"/>
        <v>0</v>
      </c>
      <c r="I194" s="1" t="str">
        <f>+IFERROR(VLOOKUP(C194,Insumos!$A$2:$E$999,4,FALSE),"")</f>
        <v/>
      </c>
      <c r="J194" s="1" t="str">
        <f>+IFERROR(VLOOKUP(C194,Insumos!$A$2:$E$999,5,FALSE),"")</f>
        <v/>
      </c>
      <c r="K194" s="3" t="str">
        <f t="shared" si="13"/>
        <v/>
      </c>
    </row>
    <row r="195" spans="1:11" ht="14.25" customHeight="1" x14ac:dyDescent="0.2">
      <c r="A195" s="1"/>
      <c r="B195" s="1"/>
      <c r="C195" s="1"/>
      <c r="D195" s="1" t="str">
        <f>+IFERROR(VLOOKUP($C195,Insumos!$A$2:$C$999,2,FALSE),"")</f>
        <v/>
      </c>
      <c r="E195" s="1" t="str">
        <f>+IFERROR(VLOOKUP($C195,Insumos!$A$2:$C$999,3,FALSE),"")</f>
        <v/>
      </c>
      <c r="F195" s="2"/>
      <c r="G195" s="3"/>
      <c r="H195" s="4">
        <f t="shared" si="12"/>
        <v>0</v>
      </c>
      <c r="I195" s="1" t="str">
        <f>+IFERROR(VLOOKUP(C195,Insumos!$A$2:$E$999,4,FALSE),"")</f>
        <v/>
      </c>
      <c r="J195" s="1" t="str">
        <f>+IFERROR(VLOOKUP(C195,Insumos!$A$2:$E$999,5,FALSE),"")</f>
        <v/>
      </c>
      <c r="K195" s="3" t="str">
        <f t="shared" si="13"/>
        <v/>
      </c>
    </row>
    <row r="196" spans="1:11" ht="14.25" customHeight="1" x14ac:dyDescent="0.2">
      <c r="A196" s="1"/>
      <c r="B196" s="1"/>
      <c r="C196" s="1"/>
      <c r="D196" s="1" t="str">
        <f>+IFERROR(VLOOKUP($C196,Insumos!$A$2:$C$999,2,FALSE),"")</f>
        <v/>
      </c>
      <c r="E196" s="1" t="str">
        <f>+IFERROR(VLOOKUP($C196,Insumos!$A$2:$C$999,3,FALSE),"")</f>
        <v/>
      </c>
      <c r="F196" s="2"/>
      <c r="G196" s="3"/>
      <c r="H196" s="4">
        <f t="shared" si="12"/>
        <v>0</v>
      </c>
      <c r="I196" s="1" t="str">
        <f>+IFERROR(VLOOKUP(C196,Insumos!$A$2:$E$999,4,FALSE),"")</f>
        <v/>
      </c>
      <c r="J196" s="1" t="str">
        <f>+IFERROR(VLOOKUP(C196,Insumos!$A$2:$E$999,5,FALSE),"")</f>
        <v/>
      </c>
      <c r="K196" s="3" t="str">
        <f t="shared" si="13"/>
        <v/>
      </c>
    </row>
    <row r="197" spans="1:11" ht="14.25" customHeight="1" x14ac:dyDescent="0.2">
      <c r="A197" s="1"/>
      <c r="B197" s="1"/>
      <c r="C197" s="1"/>
      <c r="D197" s="1" t="str">
        <f>+IFERROR(VLOOKUP($C197,Insumos!$A$2:$C$999,2,FALSE),"")</f>
        <v/>
      </c>
      <c r="E197" s="1" t="str">
        <f>+IFERROR(VLOOKUP($C197,Insumos!$A$2:$C$999,3,FALSE),"")</f>
        <v/>
      </c>
      <c r="F197" s="2"/>
      <c r="G197" s="3"/>
      <c r="H197" s="4">
        <f t="shared" si="12"/>
        <v>0</v>
      </c>
      <c r="I197" s="1" t="str">
        <f>+IFERROR(VLOOKUP(C197,Insumos!$A$2:$E$999,4,FALSE),"")</f>
        <v/>
      </c>
      <c r="J197" s="1" t="str">
        <f>+IFERROR(VLOOKUP(C197,Insumos!$A$2:$E$999,5,FALSE),"")</f>
        <v/>
      </c>
      <c r="K197" s="3" t="str">
        <f t="shared" si="13"/>
        <v/>
      </c>
    </row>
    <row r="198" spans="1:11" ht="14.25" customHeight="1" x14ac:dyDescent="0.2">
      <c r="A198" s="1"/>
      <c r="B198" s="1"/>
      <c r="C198" s="1"/>
      <c r="D198" s="1" t="str">
        <f>+IFERROR(VLOOKUP($C198,Insumos!$A$2:$C$999,2,FALSE),"")</f>
        <v/>
      </c>
      <c r="E198" s="1" t="str">
        <f>+IFERROR(VLOOKUP($C198,Insumos!$A$2:$C$999,3,FALSE),"")</f>
        <v/>
      </c>
      <c r="F198" s="2"/>
      <c r="G198" s="3"/>
      <c r="H198" s="4">
        <f t="shared" si="12"/>
        <v>0</v>
      </c>
      <c r="I198" s="1" t="str">
        <f>+IFERROR(VLOOKUP(C198,Insumos!$A$2:$E$999,4,FALSE),"")</f>
        <v/>
      </c>
      <c r="J198" s="1" t="str">
        <f>+IFERROR(VLOOKUP(C198,Insumos!$A$2:$E$999,5,FALSE),"")</f>
        <v/>
      </c>
      <c r="K198" s="3" t="str">
        <f t="shared" si="13"/>
        <v/>
      </c>
    </row>
    <row r="199" spans="1:11" ht="14.25" customHeight="1" x14ac:dyDescent="0.2">
      <c r="A199" s="1"/>
      <c r="B199" s="1"/>
      <c r="C199" s="1"/>
      <c r="D199" s="1" t="str">
        <f>+IFERROR(VLOOKUP($C199,Insumos!$A$2:$C$999,2,FALSE),"")</f>
        <v/>
      </c>
      <c r="E199" s="1" t="str">
        <f>+IFERROR(VLOOKUP($C199,Insumos!$A$2:$C$999,3,FALSE),"")</f>
        <v/>
      </c>
      <c r="F199" s="2"/>
      <c r="G199" s="3"/>
      <c r="H199" s="4">
        <f t="shared" si="12"/>
        <v>0</v>
      </c>
      <c r="I199" s="1" t="str">
        <f>+IFERROR(VLOOKUP(C199,Insumos!$A$2:$E$999,4,FALSE),"")</f>
        <v/>
      </c>
      <c r="J199" s="1" t="str">
        <f>+IFERROR(VLOOKUP(C199,Insumos!$A$2:$E$999,5,FALSE),"")</f>
        <v/>
      </c>
      <c r="K199" s="3" t="str">
        <f t="shared" si="13"/>
        <v/>
      </c>
    </row>
    <row r="200" spans="1:11" ht="14.25" customHeight="1" x14ac:dyDescent="0.2">
      <c r="A200" s="1"/>
      <c r="B200" s="1"/>
      <c r="C200" s="1"/>
      <c r="D200" s="1" t="str">
        <f>+IFERROR(VLOOKUP($C200,Insumos!$A$2:$C$999,2,FALSE),"")</f>
        <v/>
      </c>
      <c r="E200" s="1" t="str">
        <f>+IFERROR(VLOOKUP($C200,Insumos!$A$2:$C$999,3,FALSE),"")</f>
        <v/>
      </c>
      <c r="F200" s="2"/>
      <c r="G200" s="3"/>
      <c r="H200" s="4">
        <f t="shared" si="12"/>
        <v>0</v>
      </c>
      <c r="I200" s="1" t="str">
        <f>+IFERROR(VLOOKUP(C200,Insumos!$A$2:$E$999,4,FALSE),"")</f>
        <v/>
      </c>
      <c r="J200" s="1" t="str">
        <f>+IFERROR(VLOOKUP(C200,Insumos!$A$2:$E$999,5,FALSE),"")</f>
        <v/>
      </c>
      <c r="K200" s="3" t="str">
        <f t="shared" si="13"/>
        <v/>
      </c>
    </row>
    <row r="201" spans="1:11" ht="14.25" customHeight="1" x14ac:dyDescent="0.2">
      <c r="A201" s="1"/>
      <c r="B201" s="1"/>
      <c r="C201" s="1"/>
      <c r="D201" s="1" t="str">
        <f>+IFERROR(VLOOKUP($C201,Insumos!$A$2:$C$999,2,FALSE),"")</f>
        <v/>
      </c>
      <c r="E201" s="1" t="str">
        <f>+IFERROR(VLOOKUP($C201,Insumos!$A$2:$C$999,3,FALSE),"")</f>
        <v/>
      </c>
      <c r="F201" s="2"/>
      <c r="G201" s="3"/>
      <c r="H201" s="4">
        <f t="shared" si="12"/>
        <v>0</v>
      </c>
      <c r="I201" s="1" t="str">
        <f>+IFERROR(VLOOKUP(C201,Insumos!$A$2:$E$999,4,FALSE),"")</f>
        <v/>
      </c>
      <c r="J201" s="1" t="str">
        <f>+IFERROR(VLOOKUP(C201,Insumos!$A$2:$E$999,5,FALSE),"")</f>
        <v/>
      </c>
      <c r="K201" s="3" t="str">
        <f t="shared" si="13"/>
        <v/>
      </c>
    </row>
    <row r="202" spans="1:11" ht="14.25" customHeight="1" x14ac:dyDescent="0.2">
      <c r="A202" s="1"/>
      <c r="B202" s="1"/>
      <c r="C202" s="1"/>
      <c r="D202" s="1" t="str">
        <f>+IFERROR(VLOOKUP($C202,Insumos!$A$2:$C$999,2,FALSE),"")</f>
        <v/>
      </c>
      <c r="E202" s="1" t="str">
        <f>+IFERROR(VLOOKUP($C202,Insumos!$A$2:$C$999,3,FALSE),"")</f>
        <v/>
      </c>
      <c r="F202" s="2"/>
      <c r="G202" s="3"/>
      <c r="H202" s="4">
        <f t="shared" si="12"/>
        <v>0</v>
      </c>
      <c r="I202" s="1" t="str">
        <f>+IFERROR(VLOOKUP(C202,Insumos!$A$2:$E$999,4,FALSE),"")</f>
        <v/>
      </c>
      <c r="J202" s="1" t="str">
        <f>+IFERROR(VLOOKUP(C202,Insumos!$A$2:$E$999,5,FALSE),"")</f>
        <v/>
      </c>
      <c r="K202" s="3" t="str">
        <f t="shared" si="13"/>
        <v/>
      </c>
    </row>
    <row r="203" spans="1:11" ht="14.25" customHeight="1" x14ac:dyDescent="0.2">
      <c r="A203" s="1"/>
      <c r="B203" s="1"/>
      <c r="C203" s="1"/>
      <c r="D203" s="1" t="str">
        <f>+IFERROR(VLOOKUP($C203,Insumos!$A$2:$C$999,2,FALSE),"")</f>
        <v/>
      </c>
      <c r="E203" s="1" t="str">
        <f>+IFERROR(VLOOKUP($C203,Insumos!$A$2:$C$999,3,FALSE),"")</f>
        <v/>
      </c>
      <c r="F203" s="2"/>
      <c r="G203" s="3"/>
      <c r="H203" s="4">
        <f t="shared" si="12"/>
        <v>0</v>
      </c>
      <c r="I203" s="1" t="str">
        <f>+IFERROR(VLOOKUP(C203,Insumos!$A$2:$E$999,4,FALSE),"")</f>
        <v/>
      </c>
      <c r="J203" s="1" t="str">
        <f>+IFERROR(VLOOKUP(C203,Insumos!$A$2:$E$999,5,FALSE),"")</f>
        <v/>
      </c>
      <c r="K203" s="3" t="str">
        <f t="shared" si="13"/>
        <v/>
      </c>
    </row>
    <row r="204" spans="1:11" ht="14.25" customHeight="1" x14ac:dyDescent="0.2">
      <c r="A204" s="1"/>
      <c r="B204" s="1"/>
      <c r="C204" s="1"/>
      <c r="D204" s="1" t="str">
        <f>+IFERROR(VLOOKUP($C204,Insumos!$A$2:$C$999,2,FALSE),"")</f>
        <v/>
      </c>
      <c r="E204" s="1" t="str">
        <f>+IFERROR(VLOOKUP($C204,Insumos!$A$2:$C$999,3,FALSE),"")</f>
        <v/>
      </c>
      <c r="F204" s="2"/>
      <c r="G204" s="3"/>
      <c r="H204" s="4">
        <f t="shared" si="12"/>
        <v>0</v>
      </c>
      <c r="I204" s="1" t="str">
        <f>+IFERROR(VLOOKUP(C204,Insumos!$A$2:$E$999,4,FALSE),"")</f>
        <v/>
      </c>
      <c r="J204" s="1" t="str">
        <f>+IFERROR(VLOOKUP(C204,Insumos!$A$2:$E$999,5,FALSE),"")</f>
        <v/>
      </c>
      <c r="K204" s="3" t="str">
        <f t="shared" si="13"/>
        <v/>
      </c>
    </row>
    <row r="205" spans="1:11" ht="14.25" customHeight="1" x14ac:dyDescent="0.2">
      <c r="A205" s="1"/>
      <c r="B205" s="1"/>
      <c r="C205" s="1"/>
      <c r="D205" s="1" t="str">
        <f>+IFERROR(VLOOKUP($C205,Insumos!$A$2:$C$999,2,FALSE),"")</f>
        <v/>
      </c>
      <c r="E205" s="1" t="str">
        <f>+IFERROR(VLOOKUP($C205,Insumos!$A$2:$C$999,3,FALSE),"")</f>
        <v/>
      </c>
      <c r="F205" s="2"/>
      <c r="G205" s="3"/>
      <c r="H205" s="4">
        <f t="shared" si="12"/>
        <v>0</v>
      </c>
      <c r="I205" s="1" t="str">
        <f>+IFERROR(VLOOKUP(C205,Insumos!$A$2:$E$999,4,FALSE),"")</f>
        <v/>
      </c>
      <c r="J205" s="1" t="str">
        <f>+IFERROR(VLOOKUP(C205,Insumos!$A$2:$E$999,5,FALSE),"")</f>
        <v/>
      </c>
      <c r="K205" s="3" t="str">
        <f t="shared" si="13"/>
        <v/>
      </c>
    </row>
    <row r="206" spans="1:11" ht="14.25" customHeight="1" x14ac:dyDescent="0.2">
      <c r="A206" s="1"/>
      <c r="B206" s="1"/>
      <c r="C206" s="1"/>
      <c r="D206" s="1" t="str">
        <f>+IFERROR(VLOOKUP($C206,Insumos!$A$2:$C$999,2,FALSE),"")</f>
        <v/>
      </c>
      <c r="E206" s="1" t="str">
        <f>+IFERROR(VLOOKUP($C206,Insumos!$A$2:$C$999,3,FALSE),"")</f>
        <v/>
      </c>
      <c r="F206" s="2"/>
      <c r="G206" s="3"/>
      <c r="H206" s="4">
        <f t="shared" si="12"/>
        <v>0</v>
      </c>
      <c r="I206" s="1" t="str">
        <f>+IFERROR(VLOOKUP(C206,Insumos!$A$2:$E$999,4,FALSE),"")</f>
        <v/>
      </c>
      <c r="J206" s="1" t="str">
        <f>+IFERROR(VLOOKUP(C206,Insumos!$A$2:$E$999,5,FALSE),"")</f>
        <v/>
      </c>
      <c r="K206" s="3" t="str">
        <f t="shared" si="13"/>
        <v/>
      </c>
    </row>
    <row r="207" spans="1:11" ht="14.25" customHeight="1" x14ac:dyDescent="0.2">
      <c r="A207" s="1"/>
      <c r="B207" s="1"/>
      <c r="C207" s="1"/>
      <c r="D207" s="1" t="str">
        <f>+IFERROR(VLOOKUP($C207,Insumos!$A$2:$C$999,2,FALSE),"")</f>
        <v/>
      </c>
      <c r="E207" s="1" t="str">
        <f>+IFERROR(VLOOKUP($C207,Insumos!$A$2:$C$999,3,FALSE),"")</f>
        <v/>
      </c>
      <c r="F207" s="2"/>
      <c r="G207" s="3"/>
      <c r="H207" s="4">
        <f t="shared" si="12"/>
        <v>0</v>
      </c>
      <c r="I207" s="1" t="str">
        <f>+IFERROR(VLOOKUP(C207,Insumos!$A$2:$E$999,4,FALSE),"")</f>
        <v/>
      </c>
      <c r="J207" s="1" t="str">
        <f>+IFERROR(VLOOKUP(C207,Insumos!$A$2:$E$999,5,FALSE),"")</f>
        <v/>
      </c>
      <c r="K207" s="3" t="str">
        <f t="shared" si="13"/>
        <v/>
      </c>
    </row>
    <row r="208" spans="1:11" ht="14.25" customHeight="1" x14ac:dyDescent="0.2">
      <c r="A208" s="1"/>
      <c r="B208" s="1"/>
      <c r="C208" s="1"/>
      <c r="D208" s="1" t="str">
        <f>+IFERROR(VLOOKUP($C208,Insumos!$A$2:$C$999,2,FALSE),"")</f>
        <v/>
      </c>
      <c r="E208" s="1" t="str">
        <f>+IFERROR(VLOOKUP($C208,Insumos!$A$2:$C$999,3,FALSE),"")</f>
        <v/>
      </c>
      <c r="F208" s="2"/>
      <c r="G208" s="3"/>
      <c r="H208" s="4">
        <f t="shared" si="12"/>
        <v>0</v>
      </c>
      <c r="I208" s="1" t="str">
        <f>+IFERROR(VLOOKUP(C208,Insumos!$A$2:$E$999,4,FALSE),"")</f>
        <v/>
      </c>
      <c r="J208" s="1" t="str">
        <f>+IFERROR(VLOOKUP(C208,Insumos!$A$2:$E$999,5,FALSE),"")</f>
        <v/>
      </c>
      <c r="K208" s="3" t="str">
        <f t="shared" si="13"/>
        <v/>
      </c>
    </row>
    <row r="209" spans="1:11" ht="14.25" customHeight="1" x14ac:dyDescent="0.2">
      <c r="A209" s="1"/>
      <c r="B209" s="1"/>
      <c r="C209" s="1"/>
      <c r="D209" s="1" t="str">
        <f>+IFERROR(VLOOKUP($C209,Insumos!$A$2:$C$999,2,FALSE),"")</f>
        <v/>
      </c>
      <c r="E209" s="1" t="str">
        <f>+IFERROR(VLOOKUP($C209,Insumos!$A$2:$C$999,3,FALSE),"")</f>
        <v/>
      </c>
      <c r="F209" s="2"/>
      <c r="G209" s="3"/>
      <c r="H209" s="4">
        <f t="shared" si="12"/>
        <v>0</v>
      </c>
      <c r="I209" s="1" t="str">
        <f>+IFERROR(VLOOKUP(C209,Insumos!$A$2:$E$999,4,FALSE),"")</f>
        <v/>
      </c>
      <c r="J209" s="1" t="str">
        <f>+IFERROR(VLOOKUP(C209,Insumos!$A$2:$E$999,5,FALSE),"")</f>
        <v/>
      </c>
      <c r="K209" s="3" t="str">
        <f t="shared" si="13"/>
        <v/>
      </c>
    </row>
    <row r="210" spans="1:11" ht="14.25" customHeight="1" x14ac:dyDescent="0.2">
      <c r="A210" s="1"/>
      <c r="B210" s="1"/>
      <c r="C210" s="1"/>
      <c r="D210" s="1" t="str">
        <f>+IFERROR(VLOOKUP($C210,Insumos!$A$2:$C$999,2,FALSE),"")</f>
        <v/>
      </c>
      <c r="E210" s="1" t="str">
        <f>+IFERROR(VLOOKUP($C210,Insumos!$A$2:$C$999,3,FALSE),"")</f>
        <v/>
      </c>
      <c r="F210" s="2"/>
      <c r="G210" s="3"/>
      <c r="H210" s="4">
        <f t="shared" si="12"/>
        <v>0</v>
      </c>
      <c r="I210" s="1" t="str">
        <f>+IFERROR(VLOOKUP(C210,Insumos!$A$2:$E$999,4,FALSE),"")</f>
        <v/>
      </c>
      <c r="J210" s="1" t="str">
        <f>+IFERROR(VLOOKUP(C210,Insumos!$A$2:$E$999,5,FALSE),"")</f>
        <v/>
      </c>
      <c r="K210" s="3" t="str">
        <f t="shared" si="13"/>
        <v/>
      </c>
    </row>
    <row r="211" spans="1:11" ht="14.25" customHeight="1" x14ac:dyDescent="0.2">
      <c r="A211" s="1"/>
      <c r="B211" s="1"/>
      <c r="C211" s="1"/>
      <c r="D211" s="1" t="str">
        <f>+IFERROR(VLOOKUP($C211,Insumos!$A$2:$C$999,2,FALSE),"")</f>
        <v/>
      </c>
      <c r="E211" s="1" t="str">
        <f>+IFERROR(VLOOKUP($C211,Insumos!$A$2:$C$999,3,FALSE),"")</f>
        <v/>
      </c>
      <c r="F211" s="2"/>
      <c r="G211" s="3"/>
      <c r="H211" s="4">
        <f t="shared" si="12"/>
        <v>0</v>
      </c>
      <c r="I211" s="1" t="str">
        <f>+IFERROR(VLOOKUP(C211,Insumos!$A$2:$E$999,4,FALSE),"")</f>
        <v/>
      </c>
      <c r="J211" s="1" t="str">
        <f>+IFERROR(VLOOKUP(C211,Insumos!$A$2:$E$999,5,FALSE),"")</f>
        <v/>
      </c>
      <c r="K211" s="3" t="str">
        <f t="shared" si="13"/>
        <v/>
      </c>
    </row>
    <row r="212" spans="1:11" ht="14.25" customHeight="1" x14ac:dyDescent="0.2">
      <c r="A212" s="1"/>
      <c r="B212" s="1"/>
      <c r="C212" s="1"/>
      <c r="D212" s="1" t="str">
        <f>+IFERROR(VLOOKUP($C212,Insumos!$A$2:$C$999,2,FALSE),"")</f>
        <v/>
      </c>
      <c r="E212" s="1" t="str">
        <f>+IFERROR(VLOOKUP($C212,Insumos!$A$2:$C$999,3,FALSE),"")</f>
        <v/>
      </c>
      <c r="F212" s="2"/>
      <c r="G212" s="3"/>
      <c r="H212" s="4">
        <f t="shared" si="12"/>
        <v>0</v>
      </c>
      <c r="I212" s="1" t="str">
        <f>+IFERROR(VLOOKUP(C212,Insumos!$A$2:$E$999,4,FALSE),"")</f>
        <v/>
      </c>
      <c r="J212" s="1" t="str">
        <f>+IFERROR(VLOOKUP(C212,Insumos!$A$2:$E$999,5,FALSE),"")</f>
        <v/>
      </c>
      <c r="K212" s="3" t="str">
        <f t="shared" si="13"/>
        <v/>
      </c>
    </row>
    <row r="213" spans="1:11" ht="14.25" customHeight="1" x14ac:dyDescent="0.2">
      <c r="A213" s="1"/>
      <c r="B213" s="1"/>
      <c r="C213" s="1"/>
      <c r="D213" s="1" t="str">
        <f>+IFERROR(VLOOKUP($C213,Insumos!$A$2:$C$999,2,FALSE),"")</f>
        <v/>
      </c>
      <c r="E213" s="1" t="str">
        <f>+IFERROR(VLOOKUP($C213,Insumos!$A$2:$C$999,3,FALSE),"")</f>
        <v/>
      </c>
      <c r="F213" s="2"/>
      <c r="G213" s="3"/>
      <c r="H213" s="4">
        <f t="shared" si="12"/>
        <v>0</v>
      </c>
      <c r="I213" s="1" t="str">
        <f>+IFERROR(VLOOKUP(C213,Insumos!$A$2:$E$999,4,FALSE),"")</f>
        <v/>
      </c>
      <c r="J213" s="1" t="str">
        <f>+IFERROR(VLOOKUP(C213,Insumos!$A$2:$E$999,5,FALSE),"")</f>
        <v/>
      </c>
      <c r="K213" s="3" t="str">
        <f t="shared" si="13"/>
        <v/>
      </c>
    </row>
    <row r="214" spans="1:11" ht="14.25" customHeight="1" x14ac:dyDescent="0.2">
      <c r="A214" s="1"/>
      <c r="B214" s="1"/>
      <c r="C214" s="1"/>
      <c r="D214" s="1" t="str">
        <f>+IFERROR(VLOOKUP($C214,Insumos!$A$2:$C$999,2,FALSE),"")</f>
        <v/>
      </c>
      <c r="E214" s="1" t="str">
        <f>+IFERROR(VLOOKUP($C214,Insumos!$A$2:$C$999,3,FALSE),"")</f>
        <v/>
      </c>
      <c r="F214" s="2"/>
      <c r="G214" s="3"/>
      <c r="H214" s="4">
        <f t="shared" si="12"/>
        <v>0</v>
      </c>
      <c r="I214" s="1" t="str">
        <f>+IFERROR(VLOOKUP(C214,Insumos!$A$2:$E$999,4,FALSE),"")</f>
        <v/>
      </c>
      <c r="J214" s="1" t="str">
        <f>+IFERROR(VLOOKUP(C214,Insumos!$A$2:$E$999,5,FALSE),"")</f>
        <v/>
      </c>
      <c r="K214" s="3" t="str">
        <f t="shared" si="13"/>
        <v/>
      </c>
    </row>
    <row r="215" spans="1:11" ht="14.25" customHeight="1" x14ac:dyDescent="0.2">
      <c r="A215" s="1"/>
      <c r="B215" s="1"/>
      <c r="C215" s="1"/>
      <c r="D215" s="1" t="str">
        <f>+IFERROR(VLOOKUP($C215,Insumos!$A$2:$C$999,2,FALSE),"")</f>
        <v/>
      </c>
      <c r="E215" s="1" t="str">
        <f>+IFERROR(VLOOKUP($C215,Insumos!$A$2:$C$999,3,FALSE),"")</f>
        <v/>
      </c>
      <c r="F215" s="2"/>
      <c r="G215" s="3"/>
      <c r="H215" s="4">
        <f t="shared" si="12"/>
        <v>0</v>
      </c>
      <c r="I215" s="1" t="str">
        <f>+IFERROR(VLOOKUP(C215,Insumos!$A$2:$E$999,4,FALSE),"")</f>
        <v/>
      </c>
      <c r="J215" s="1" t="str">
        <f>+IFERROR(VLOOKUP(C215,Insumos!$A$2:$E$999,5,FALSE),"")</f>
        <v/>
      </c>
      <c r="K215" s="3" t="str">
        <f t="shared" si="13"/>
        <v/>
      </c>
    </row>
    <row r="216" spans="1:11" ht="14.25" customHeight="1" x14ac:dyDescent="0.2">
      <c r="A216" s="1"/>
      <c r="B216" s="1"/>
      <c r="C216" s="1"/>
      <c r="D216" s="1" t="str">
        <f>+IFERROR(VLOOKUP($C216,Insumos!$A$2:$C$999,2,FALSE),"")</f>
        <v/>
      </c>
      <c r="E216" s="1" t="str">
        <f>+IFERROR(VLOOKUP($C216,Insumos!$A$2:$C$999,3,FALSE),"")</f>
        <v/>
      </c>
      <c r="F216" s="2"/>
      <c r="G216" s="3"/>
      <c r="H216" s="4">
        <f t="shared" si="12"/>
        <v>0</v>
      </c>
      <c r="I216" s="1" t="str">
        <f>+IFERROR(VLOOKUP(C216,Insumos!$A$2:$E$999,4,FALSE),"")</f>
        <v/>
      </c>
      <c r="J216" s="1" t="str">
        <f>+IFERROR(VLOOKUP(C216,Insumos!$A$2:$E$999,5,FALSE),"")</f>
        <v/>
      </c>
      <c r="K216" s="3" t="str">
        <f t="shared" si="13"/>
        <v/>
      </c>
    </row>
    <row r="217" spans="1:11" ht="14.25" customHeight="1" x14ac:dyDescent="0.2">
      <c r="A217" s="1"/>
      <c r="B217" s="1"/>
      <c r="C217" s="1"/>
      <c r="D217" s="1" t="str">
        <f>+IFERROR(VLOOKUP($C217,Insumos!$A$2:$C$999,2,FALSE),"")</f>
        <v/>
      </c>
      <c r="E217" s="1" t="str">
        <f>+IFERROR(VLOOKUP($C217,Insumos!$A$2:$C$999,3,FALSE),"")</f>
        <v/>
      </c>
      <c r="F217" s="2"/>
      <c r="G217" s="3"/>
      <c r="H217" s="4">
        <f t="shared" si="12"/>
        <v>0</v>
      </c>
      <c r="I217" s="1" t="str">
        <f>+IFERROR(VLOOKUP(C217,Insumos!$A$2:$E$999,4,FALSE),"")</f>
        <v/>
      </c>
      <c r="J217" s="1" t="str">
        <f>+IFERROR(VLOOKUP(C217,Insumos!$A$2:$E$999,5,FALSE),"")</f>
        <v/>
      </c>
      <c r="K217" s="3" t="str">
        <f t="shared" si="13"/>
        <v/>
      </c>
    </row>
    <row r="218" spans="1:11" ht="14.25" customHeight="1" x14ac:dyDescent="0.2">
      <c r="A218" s="1"/>
      <c r="B218" s="1"/>
      <c r="C218" s="1"/>
      <c r="D218" s="1" t="str">
        <f>+IFERROR(VLOOKUP($C218,Insumos!$A$2:$C$999,2,FALSE),"")</f>
        <v/>
      </c>
      <c r="E218" s="1" t="str">
        <f>+IFERROR(VLOOKUP($C218,Insumos!$A$2:$C$999,3,FALSE),"")</f>
        <v/>
      </c>
      <c r="F218" s="2"/>
      <c r="G218" s="3"/>
      <c r="H218" s="4">
        <f t="shared" si="12"/>
        <v>0</v>
      </c>
      <c r="I218" s="1" t="str">
        <f>+IFERROR(VLOOKUP(C218,Insumos!$A$2:$E$999,4,FALSE),"")</f>
        <v/>
      </c>
      <c r="J218" s="1" t="str">
        <f>+IFERROR(VLOOKUP(C218,Insumos!$A$2:$E$999,5,FALSE),"")</f>
        <v/>
      </c>
      <c r="K218" s="3" t="str">
        <f t="shared" si="13"/>
        <v/>
      </c>
    </row>
    <row r="219" spans="1:11" ht="14.25" customHeight="1" x14ac:dyDescent="0.2">
      <c r="A219" s="1"/>
      <c r="B219" s="1"/>
      <c r="C219" s="1"/>
      <c r="D219" s="1" t="str">
        <f>+IFERROR(VLOOKUP($C219,Insumos!$A$2:$C$999,2,FALSE),"")</f>
        <v/>
      </c>
      <c r="E219" s="1" t="str">
        <f>+IFERROR(VLOOKUP($C219,Insumos!$A$2:$C$999,3,FALSE),"")</f>
        <v/>
      </c>
      <c r="F219" s="2"/>
      <c r="G219" s="3"/>
      <c r="H219" s="4">
        <f t="shared" si="12"/>
        <v>0</v>
      </c>
      <c r="I219" s="1" t="str">
        <f>+IFERROR(VLOOKUP(C219,Insumos!$A$2:$E$999,4,FALSE),"")</f>
        <v/>
      </c>
      <c r="J219" s="1" t="str">
        <f>+IFERROR(VLOOKUP(C219,Insumos!$A$2:$E$999,5,FALSE),"")</f>
        <v/>
      </c>
      <c r="K219" s="3" t="str">
        <f t="shared" si="13"/>
        <v/>
      </c>
    </row>
    <row r="220" spans="1:11" ht="14.25" customHeight="1" x14ac:dyDescent="0.2">
      <c r="A220" s="1"/>
      <c r="B220" s="1"/>
      <c r="C220" s="1"/>
      <c r="D220" s="1" t="str">
        <f>+IFERROR(VLOOKUP($C220,Insumos!$A$2:$C$999,2,FALSE),"")</f>
        <v/>
      </c>
      <c r="E220" s="1" t="str">
        <f>+IFERROR(VLOOKUP($C220,Insumos!$A$2:$C$999,3,FALSE),"")</f>
        <v/>
      </c>
      <c r="F220" s="2"/>
      <c r="G220" s="3"/>
      <c r="H220" s="4">
        <f t="shared" si="12"/>
        <v>0</v>
      </c>
      <c r="I220" s="1" t="str">
        <f>+IFERROR(VLOOKUP(C220,Insumos!$A$2:$E$999,4,FALSE),"")</f>
        <v/>
      </c>
      <c r="J220" s="1" t="str">
        <f>+IFERROR(VLOOKUP(C220,Insumos!$A$2:$E$999,5,FALSE),"")</f>
        <v/>
      </c>
      <c r="K220" s="3" t="str">
        <f t="shared" si="13"/>
        <v/>
      </c>
    </row>
    <row r="221" spans="1:11" ht="14.25" customHeight="1" x14ac:dyDescent="0.2">
      <c r="A221" s="1"/>
      <c r="B221" s="1"/>
      <c r="C221" s="1"/>
      <c r="D221" s="1" t="str">
        <f>+IFERROR(VLOOKUP($C221,Insumos!$A$2:$C$999,2,FALSE),"")</f>
        <v/>
      </c>
      <c r="E221" s="1" t="str">
        <f>+IFERROR(VLOOKUP($C221,Insumos!$A$2:$C$999,3,FALSE),"")</f>
        <v/>
      </c>
      <c r="F221" s="2"/>
      <c r="G221" s="3"/>
      <c r="H221" s="4">
        <f t="shared" si="12"/>
        <v>0</v>
      </c>
      <c r="I221" s="1" t="str">
        <f>+IFERROR(VLOOKUP(C221,Insumos!$A$2:$E$999,4,FALSE),"")</f>
        <v/>
      </c>
      <c r="J221" s="1" t="str">
        <f>+IFERROR(VLOOKUP(C221,Insumos!$A$2:$E$999,5,FALSE),"")</f>
        <v/>
      </c>
      <c r="K221" s="3" t="str">
        <f t="shared" si="13"/>
        <v/>
      </c>
    </row>
    <row r="222" spans="1:11" ht="14.25" customHeight="1" x14ac:dyDescent="0.2">
      <c r="A222" s="1"/>
      <c r="B222" s="1"/>
      <c r="C222" s="1"/>
      <c r="D222" s="1" t="str">
        <f>+IFERROR(VLOOKUP($C222,Insumos!$A$2:$C$999,2,FALSE),"")</f>
        <v/>
      </c>
      <c r="E222" s="1" t="str">
        <f>+IFERROR(VLOOKUP($C222,Insumos!$A$2:$C$999,3,FALSE),"")</f>
        <v/>
      </c>
      <c r="F222" s="2"/>
      <c r="G222" s="3"/>
      <c r="H222" s="4">
        <f t="shared" si="12"/>
        <v>0</v>
      </c>
      <c r="I222" s="1" t="str">
        <f>+IFERROR(VLOOKUP(C222,Insumos!$A$2:$E$999,4,FALSE),"")</f>
        <v/>
      </c>
      <c r="J222" s="1" t="str">
        <f>+IFERROR(VLOOKUP(C222,Insumos!$A$2:$E$999,5,FALSE),"")</f>
        <v/>
      </c>
      <c r="K222" s="3" t="str">
        <f t="shared" si="13"/>
        <v/>
      </c>
    </row>
    <row r="223" spans="1:11" ht="14.25" customHeight="1" x14ac:dyDescent="0.2">
      <c r="A223" s="1"/>
      <c r="B223" s="1"/>
      <c r="C223" s="1"/>
      <c r="D223" s="1" t="str">
        <f>+IFERROR(VLOOKUP($C223,Insumos!$A$2:$C$999,2,FALSE),"")</f>
        <v/>
      </c>
      <c r="E223" s="1" t="str">
        <f>+IFERROR(VLOOKUP($C223,Insumos!$A$2:$C$999,3,FALSE),"")</f>
        <v/>
      </c>
      <c r="F223" s="2"/>
      <c r="G223" s="3"/>
      <c r="H223" s="4">
        <f t="shared" si="12"/>
        <v>0</v>
      </c>
      <c r="I223" s="1" t="str">
        <f>+IFERROR(VLOOKUP(C223,Insumos!$A$2:$E$999,4,FALSE),"")</f>
        <v/>
      </c>
      <c r="J223" s="1" t="str">
        <f>+IFERROR(VLOOKUP(C223,Insumos!$A$2:$E$999,5,FALSE),"")</f>
        <v/>
      </c>
      <c r="K223" s="3" t="str">
        <f t="shared" si="13"/>
        <v/>
      </c>
    </row>
    <row r="224" spans="1:11" ht="14.25" customHeight="1" x14ac:dyDescent="0.2">
      <c r="A224" s="1"/>
      <c r="B224" s="1"/>
      <c r="C224" s="1"/>
      <c r="D224" s="1" t="str">
        <f>+IFERROR(VLOOKUP($C224,Insumos!$A$2:$C$999,2,FALSE),"")</f>
        <v/>
      </c>
      <c r="E224" s="1" t="str">
        <f>+IFERROR(VLOOKUP($C224,Insumos!$A$2:$C$999,3,FALSE),"")</f>
        <v/>
      </c>
      <c r="F224" s="2"/>
      <c r="G224" s="3"/>
      <c r="H224" s="4">
        <f t="shared" si="12"/>
        <v>0</v>
      </c>
      <c r="I224" s="1" t="str">
        <f>+IFERROR(VLOOKUP(C224,Insumos!$A$2:$E$999,4,FALSE),"")</f>
        <v/>
      </c>
      <c r="J224" s="1" t="str">
        <f>+IFERROR(VLOOKUP(C224,Insumos!$A$2:$E$999,5,FALSE),"")</f>
        <v/>
      </c>
      <c r="K224" s="3" t="str">
        <f t="shared" si="13"/>
        <v/>
      </c>
    </row>
    <row r="225" spans="1:11" ht="14.25" customHeight="1" x14ac:dyDescent="0.2">
      <c r="A225" s="1"/>
      <c r="B225" s="1"/>
      <c r="C225" s="1"/>
      <c r="D225" s="1" t="str">
        <f>+IFERROR(VLOOKUP($C225,Insumos!$A$2:$C$999,2,FALSE),"")</f>
        <v/>
      </c>
      <c r="E225" s="1" t="str">
        <f>+IFERROR(VLOOKUP($C225,Insumos!$A$2:$C$999,3,FALSE),"")</f>
        <v/>
      </c>
      <c r="F225" s="2"/>
      <c r="G225" s="3"/>
      <c r="H225" s="4">
        <f t="shared" si="12"/>
        <v>0</v>
      </c>
      <c r="I225" s="1" t="str">
        <f>+IFERROR(VLOOKUP(C225,Insumos!$A$2:$E$999,4,FALSE),"")</f>
        <v/>
      </c>
      <c r="J225" s="1" t="str">
        <f>+IFERROR(VLOOKUP(C225,Insumos!$A$2:$E$999,5,FALSE),"")</f>
        <v/>
      </c>
      <c r="K225" s="3" t="str">
        <f t="shared" si="13"/>
        <v/>
      </c>
    </row>
    <row r="226" spans="1:11" ht="14.25" customHeight="1" x14ac:dyDescent="0.2">
      <c r="A226" s="1"/>
      <c r="B226" s="1"/>
      <c r="C226" s="1"/>
      <c r="D226" s="1" t="str">
        <f>+IFERROR(VLOOKUP($C226,Insumos!$A$2:$C$999,2,FALSE),"")</f>
        <v/>
      </c>
      <c r="E226" s="1" t="str">
        <f>+IFERROR(VLOOKUP($C226,Insumos!$A$2:$C$999,3,FALSE),"")</f>
        <v/>
      </c>
      <c r="F226" s="2"/>
      <c r="G226" s="3"/>
      <c r="H226" s="4">
        <f t="shared" si="12"/>
        <v>0</v>
      </c>
      <c r="I226" s="1" t="str">
        <f>+IFERROR(VLOOKUP(C226,Insumos!$A$2:$E$999,4,FALSE),"")</f>
        <v/>
      </c>
      <c r="J226" s="1" t="str">
        <f>+IFERROR(VLOOKUP(C226,Insumos!$A$2:$E$999,5,FALSE),"")</f>
        <v/>
      </c>
      <c r="K226" s="3" t="str">
        <f t="shared" si="13"/>
        <v/>
      </c>
    </row>
    <row r="227" spans="1:11" ht="14.25" customHeight="1" x14ac:dyDescent="0.2">
      <c r="A227" s="1"/>
      <c r="B227" s="1"/>
      <c r="C227" s="1"/>
      <c r="D227" s="1" t="str">
        <f>+IFERROR(VLOOKUP($C227,Insumos!$A$2:$C$999,2,FALSE),"")</f>
        <v/>
      </c>
      <c r="E227" s="1" t="str">
        <f>+IFERROR(VLOOKUP($C227,Insumos!$A$2:$C$999,3,FALSE),"")</f>
        <v/>
      </c>
      <c r="F227" s="2"/>
      <c r="G227" s="3"/>
      <c r="H227" s="4">
        <f t="shared" si="12"/>
        <v>0</v>
      </c>
      <c r="I227" s="1" t="str">
        <f>+IFERROR(VLOOKUP(C227,Insumos!$A$2:$E$999,4,FALSE),"")</f>
        <v/>
      </c>
      <c r="J227" s="1" t="str">
        <f>+IFERROR(VLOOKUP(C227,Insumos!$A$2:$E$999,5,FALSE),"")</f>
        <v/>
      </c>
      <c r="K227" s="3" t="str">
        <f t="shared" si="13"/>
        <v/>
      </c>
    </row>
    <row r="228" spans="1:11" ht="14.25" customHeight="1" x14ac:dyDescent="0.2">
      <c r="A228" s="1"/>
      <c r="B228" s="1"/>
      <c r="C228" s="1"/>
      <c r="D228" s="1" t="str">
        <f>+IFERROR(VLOOKUP($C228,Insumos!$A$2:$C$999,2,FALSE),"")</f>
        <v/>
      </c>
      <c r="E228" s="1" t="str">
        <f>+IFERROR(VLOOKUP($C228,Insumos!$A$2:$C$999,3,FALSE),"")</f>
        <v/>
      </c>
      <c r="F228" s="2"/>
      <c r="G228" s="3"/>
      <c r="H228" s="4">
        <f t="shared" si="12"/>
        <v>0</v>
      </c>
      <c r="I228" s="1" t="str">
        <f>+IFERROR(VLOOKUP(C228,Insumos!$A$2:$E$999,4,FALSE),"")</f>
        <v/>
      </c>
      <c r="J228" s="1" t="str">
        <f>+IFERROR(VLOOKUP(C228,Insumos!$A$2:$E$999,5,FALSE),"")</f>
        <v/>
      </c>
      <c r="K228" s="3" t="str">
        <f t="shared" si="13"/>
        <v/>
      </c>
    </row>
    <row r="229" spans="1:11" ht="14.25" customHeight="1" x14ac:dyDescent="0.2">
      <c r="A229" s="1"/>
      <c r="B229" s="1"/>
      <c r="C229" s="1"/>
      <c r="D229" s="1" t="str">
        <f>+IFERROR(VLOOKUP($C229,Insumos!$A$2:$C$999,2,FALSE),"")</f>
        <v/>
      </c>
      <c r="E229" s="1" t="str">
        <f>+IFERROR(VLOOKUP($C229,Insumos!$A$2:$C$999,3,FALSE),"")</f>
        <v/>
      </c>
      <c r="F229" s="2"/>
      <c r="G229" s="3"/>
      <c r="H229" s="4">
        <f t="shared" si="12"/>
        <v>0</v>
      </c>
      <c r="I229" s="1" t="str">
        <f>+IFERROR(VLOOKUP(C229,Insumos!$A$2:$E$999,4,FALSE),"")</f>
        <v/>
      </c>
      <c r="J229" s="1" t="str">
        <f>+IFERROR(VLOOKUP(C229,Insumos!$A$2:$E$999,5,FALSE),"")</f>
        <v/>
      </c>
      <c r="K229" s="3" t="str">
        <f t="shared" si="13"/>
        <v/>
      </c>
    </row>
    <row r="230" spans="1:11" ht="14.25" customHeight="1" x14ac:dyDescent="0.2">
      <c r="A230" s="1"/>
      <c r="B230" s="1"/>
      <c r="C230" s="1"/>
      <c r="D230" s="1" t="str">
        <f>+IFERROR(VLOOKUP($C230,Insumos!$A$2:$C$999,2,FALSE),"")</f>
        <v/>
      </c>
      <c r="E230" s="1" t="str">
        <f>+IFERROR(VLOOKUP($C230,Insumos!$A$2:$C$999,3,FALSE),"")</f>
        <v/>
      </c>
      <c r="F230" s="2"/>
      <c r="G230" s="3"/>
      <c r="H230" s="4">
        <f t="shared" si="12"/>
        <v>0</v>
      </c>
      <c r="I230" s="1" t="str">
        <f>+IFERROR(VLOOKUP(C230,Insumos!$A$2:$E$999,4,FALSE),"")</f>
        <v/>
      </c>
      <c r="J230" s="1" t="str">
        <f>+IFERROR(VLOOKUP(C230,Insumos!$A$2:$E$999,5,FALSE),"")</f>
        <v/>
      </c>
      <c r="K230" s="3" t="str">
        <f t="shared" si="13"/>
        <v/>
      </c>
    </row>
    <row r="231" spans="1:11" ht="14.25" customHeight="1" x14ac:dyDescent="0.2">
      <c r="A231" s="1"/>
      <c r="B231" s="1"/>
      <c r="C231" s="1"/>
      <c r="D231" s="1" t="str">
        <f>+IFERROR(VLOOKUP($C231,Insumos!$A$2:$C$999,2,FALSE),"")</f>
        <v/>
      </c>
      <c r="E231" s="1" t="str">
        <f>+IFERROR(VLOOKUP($C231,Insumos!$A$2:$C$999,3,FALSE),"")</f>
        <v/>
      </c>
      <c r="F231" s="2"/>
      <c r="G231" s="3"/>
      <c r="H231" s="4">
        <f t="shared" si="12"/>
        <v>0</v>
      </c>
      <c r="I231" s="1" t="str">
        <f>+IFERROR(VLOOKUP(C231,Insumos!$A$2:$E$999,4,FALSE),"")</f>
        <v/>
      </c>
      <c r="J231" s="1" t="str">
        <f>+IFERROR(VLOOKUP(C231,Insumos!$A$2:$E$999,5,FALSE),"")</f>
        <v/>
      </c>
      <c r="K231" s="3" t="str">
        <f t="shared" si="13"/>
        <v/>
      </c>
    </row>
    <row r="232" spans="1:11" ht="14.25" customHeight="1" x14ac:dyDescent="0.2">
      <c r="A232" s="1"/>
      <c r="B232" s="1"/>
      <c r="C232" s="1"/>
      <c r="D232" s="1" t="str">
        <f>+IFERROR(VLOOKUP($C232,Insumos!$A$2:$C$999,2,FALSE),"")</f>
        <v/>
      </c>
      <c r="E232" s="1" t="str">
        <f>+IFERROR(VLOOKUP($C232,Insumos!$A$2:$C$999,3,FALSE),"")</f>
        <v/>
      </c>
      <c r="F232" s="2"/>
      <c r="G232" s="3"/>
      <c r="H232" s="4">
        <f t="shared" si="12"/>
        <v>0</v>
      </c>
      <c r="I232" s="1" t="str">
        <f>+IFERROR(VLOOKUP(C232,Insumos!$A$2:$E$999,4,FALSE),"")</f>
        <v/>
      </c>
      <c r="J232" s="1" t="str">
        <f>+IFERROR(VLOOKUP(C232,Insumos!$A$2:$E$999,5,FALSE),"")</f>
        <v/>
      </c>
      <c r="K232" s="3" t="str">
        <f t="shared" si="13"/>
        <v/>
      </c>
    </row>
    <row r="233" spans="1:11" ht="14.25" customHeight="1" x14ac:dyDescent="0.2">
      <c r="A233" s="1"/>
      <c r="B233" s="1"/>
      <c r="C233" s="1"/>
      <c r="D233" s="1" t="str">
        <f>+IFERROR(VLOOKUP($C233,Insumos!$A$2:$C$999,2,FALSE),"")</f>
        <v/>
      </c>
      <c r="E233" s="1" t="str">
        <f>+IFERROR(VLOOKUP($C233,Insumos!$A$2:$C$999,3,FALSE),"")</f>
        <v/>
      </c>
      <c r="F233" s="2"/>
      <c r="G233" s="3"/>
      <c r="H233" s="4">
        <f t="shared" si="12"/>
        <v>0</v>
      </c>
      <c r="I233" s="1" t="str">
        <f>+IFERROR(VLOOKUP(C233,Insumos!$A$2:$E$999,4,FALSE),"")</f>
        <v/>
      </c>
      <c r="J233" s="1" t="str">
        <f>+IFERROR(VLOOKUP(C233,Insumos!$A$2:$E$999,5,FALSE),"")</f>
        <v/>
      </c>
      <c r="K233" s="3" t="str">
        <f t="shared" si="13"/>
        <v/>
      </c>
    </row>
    <row r="234" spans="1:11" ht="14.25" customHeight="1" x14ac:dyDescent="0.2">
      <c r="A234" s="1"/>
      <c r="B234" s="1"/>
      <c r="C234" s="1"/>
      <c r="D234" s="1" t="str">
        <f>+IFERROR(VLOOKUP($C234,Insumos!$A$2:$C$999,2,FALSE),"")</f>
        <v/>
      </c>
      <c r="E234" s="1" t="str">
        <f>+IFERROR(VLOOKUP($C234,Insumos!$A$2:$C$999,3,FALSE),"")</f>
        <v/>
      </c>
      <c r="F234" s="2"/>
      <c r="G234" s="3"/>
      <c r="H234" s="4">
        <f t="shared" si="12"/>
        <v>0</v>
      </c>
      <c r="I234" s="1" t="str">
        <f>+IFERROR(VLOOKUP(C234,Insumos!$A$2:$E$999,4,FALSE),"")</f>
        <v/>
      </c>
      <c r="J234" s="1" t="str">
        <f>+IFERROR(VLOOKUP(C234,Insumos!$A$2:$E$999,5,FALSE),"")</f>
        <v/>
      </c>
      <c r="K234" s="3" t="str">
        <f t="shared" si="13"/>
        <v/>
      </c>
    </row>
    <row r="235" spans="1:11" ht="14.25" customHeight="1" x14ac:dyDescent="0.2">
      <c r="A235" s="1"/>
      <c r="B235" s="1"/>
      <c r="C235" s="1"/>
      <c r="D235" s="1" t="str">
        <f>+IFERROR(VLOOKUP($C235,Insumos!$A$2:$C$999,2,FALSE),"")</f>
        <v/>
      </c>
      <c r="E235" s="1" t="str">
        <f>+IFERROR(VLOOKUP($C235,Insumos!$A$2:$C$999,3,FALSE),"")</f>
        <v/>
      </c>
      <c r="F235" s="2"/>
      <c r="G235" s="3"/>
      <c r="H235" s="4">
        <f t="shared" si="12"/>
        <v>0</v>
      </c>
      <c r="I235" s="1" t="str">
        <f>+IFERROR(VLOOKUP(C235,Insumos!$A$2:$E$999,4,FALSE),"")</f>
        <v/>
      </c>
      <c r="J235" s="1" t="str">
        <f>+IFERROR(VLOOKUP(C235,Insumos!$A$2:$E$999,5,FALSE),"")</f>
        <v/>
      </c>
      <c r="K235" s="3" t="str">
        <f t="shared" si="13"/>
        <v/>
      </c>
    </row>
    <row r="236" spans="1:11" ht="14.25" customHeight="1" x14ac:dyDescent="0.2">
      <c r="A236" s="1"/>
      <c r="B236" s="1"/>
      <c r="C236" s="1"/>
      <c r="D236" s="1" t="str">
        <f>+IFERROR(VLOOKUP($C236,Insumos!$A$2:$C$999,2,FALSE),"")</f>
        <v/>
      </c>
      <c r="E236" s="1" t="str">
        <f>+IFERROR(VLOOKUP($C236,Insumos!$A$2:$C$999,3,FALSE),"")</f>
        <v/>
      </c>
      <c r="F236" s="2"/>
      <c r="G236" s="3"/>
      <c r="H236" s="4">
        <f t="shared" si="12"/>
        <v>0</v>
      </c>
      <c r="I236" s="1" t="str">
        <f>+IFERROR(VLOOKUP(C236,Insumos!$A$2:$E$999,4,FALSE),"")</f>
        <v/>
      </c>
      <c r="J236" s="1" t="str">
        <f>+IFERROR(VLOOKUP(C236,Insumos!$A$2:$E$999,5,FALSE),"")</f>
        <v/>
      </c>
      <c r="K236" s="3" t="str">
        <f t="shared" si="13"/>
        <v/>
      </c>
    </row>
    <row r="237" spans="1:11" ht="14.25" customHeight="1" x14ac:dyDescent="0.2">
      <c r="A237" s="1"/>
      <c r="B237" s="1"/>
      <c r="C237" s="1"/>
      <c r="D237" s="1" t="str">
        <f>+IFERROR(VLOOKUP($C237,Insumos!$A$2:$C$999,2,FALSE),"")</f>
        <v/>
      </c>
      <c r="E237" s="1" t="str">
        <f>+IFERROR(VLOOKUP($C237,Insumos!$A$2:$C$999,3,FALSE),"")</f>
        <v/>
      </c>
      <c r="F237" s="2"/>
      <c r="G237" s="3"/>
      <c r="H237" s="4">
        <f t="shared" si="12"/>
        <v>0</v>
      </c>
      <c r="I237" s="1" t="str">
        <f>+IFERROR(VLOOKUP(C237,Insumos!$A$2:$E$999,4,FALSE),"")</f>
        <v/>
      </c>
      <c r="J237" s="1" t="str">
        <f>+IFERROR(VLOOKUP(C237,Insumos!$A$2:$E$999,5,FALSE),"")</f>
        <v/>
      </c>
      <c r="K237" s="3" t="str">
        <f t="shared" si="13"/>
        <v/>
      </c>
    </row>
    <row r="238" spans="1:11" ht="14.25" customHeight="1" x14ac:dyDescent="0.2">
      <c r="A238" s="1"/>
      <c r="B238" s="1"/>
      <c r="C238" s="1"/>
      <c r="D238" s="1" t="str">
        <f>+IFERROR(VLOOKUP($C238,Insumos!$A$2:$C$999,2,FALSE),"")</f>
        <v/>
      </c>
      <c r="E238" s="1" t="str">
        <f>+IFERROR(VLOOKUP($C238,Insumos!$A$2:$C$999,3,FALSE),"")</f>
        <v/>
      </c>
      <c r="F238" s="2"/>
      <c r="G238" s="3"/>
      <c r="H238" s="4">
        <f t="shared" si="12"/>
        <v>0</v>
      </c>
      <c r="I238" s="1" t="str">
        <f>+IFERROR(VLOOKUP(C238,Insumos!$A$2:$E$999,4,FALSE),"")</f>
        <v/>
      </c>
      <c r="J238" s="1" t="str">
        <f>+IFERROR(VLOOKUP(C238,Insumos!$A$2:$E$999,5,FALSE),"")</f>
        <v/>
      </c>
      <c r="K238" s="3" t="str">
        <f t="shared" si="13"/>
        <v/>
      </c>
    </row>
    <row r="239" spans="1:11" ht="14.25" customHeight="1" x14ac:dyDescent="0.2">
      <c r="A239" s="1"/>
      <c r="B239" s="1"/>
      <c r="C239" s="1"/>
      <c r="D239" s="1" t="str">
        <f>+IFERROR(VLOOKUP($C239,Insumos!$A$2:$C$999,2,FALSE),"")</f>
        <v/>
      </c>
      <c r="E239" s="1" t="str">
        <f>+IFERROR(VLOOKUP($C239,Insumos!$A$2:$C$999,3,FALSE),"")</f>
        <v/>
      </c>
      <c r="F239" s="2"/>
      <c r="G239" s="3"/>
      <c r="H239" s="4">
        <f t="shared" si="12"/>
        <v>0</v>
      </c>
      <c r="I239" s="1" t="str">
        <f>+IFERROR(VLOOKUP(C239,Insumos!$A$2:$E$999,4,FALSE),"")</f>
        <v/>
      </c>
      <c r="J239" s="1" t="str">
        <f>+IFERROR(VLOOKUP(C239,Insumos!$A$2:$E$999,5,FALSE),"")</f>
        <v/>
      </c>
      <c r="K239" s="3" t="str">
        <f t="shared" si="13"/>
        <v/>
      </c>
    </row>
    <row r="240" spans="1:11" ht="14.25" customHeight="1" x14ac:dyDescent="0.2">
      <c r="A240" s="1"/>
      <c r="B240" s="1"/>
      <c r="C240" s="1"/>
      <c r="D240" s="1" t="str">
        <f>+IFERROR(VLOOKUP($C240,Insumos!$A$2:$C$999,2,FALSE),"")</f>
        <v/>
      </c>
      <c r="E240" s="1" t="str">
        <f>+IFERROR(VLOOKUP($C240,Insumos!$A$2:$C$999,3,FALSE),"")</f>
        <v/>
      </c>
      <c r="F240" s="2"/>
      <c r="G240" s="3"/>
      <c r="H240" s="4">
        <f t="shared" si="12"/>
        <v>0</v>
      </c>
      <c r="I240" s="1" t="str">
        <f>+IFERROR(VLOOKUP(C240,Insumos!$A$2:$E$999,4,FALSE),"")</f>
        <v/>
      </c>
      <c r="J240" s="1" t="str">
        <f>+IFERROR(VLOOKUP(C240,Insumos!$A$2:$E$999,5,FALSE),"")</f>
        <v/>
      </c>
      <c r="K240" s="3" t="str">
        <f t="shared" si="13"/>
        <v/>
      </c>
    </row>
    <row r="241" spans="1:11" ht="14.25" customHeight="1" x14ac:dyDescent="0.2">
      <c r="A241" s="1"/>
      <c r="B241" s="1"/>
      <c r="C241" s="1"/>
      <c r="D241" s="1" t="str">
        <f>+IFERROR(VLOOKUP($C241,Insumos!$A$2:$C$999,2,FALSE),"")</f>
        <v/>
      </c>
      <c r="E241" s="1" t="str">
        <f>+IFERROR(VLOOKUP($C241,Insumos!$A$2:$C$999,3,FALSE),"")</f>
        <v/>
      </c>
      <c r="F241" s="2"/>
      <c r="G241" s="3"/>
      <c r="H241" s="4">
        <f t="shared" si="12"/>
        <v>0</v>
      </c>
      <c r="I241" s="1" t="str">
        <f>+IFERROR(VLOOKUP(C241,Insumos!$A$2:$E$999,4,FALSE),"")</f>
        <v/>
      </c>
      <c r="J241" s="1" t="str">
        <f>+IFERROR(VLOOKUP(C241,Insumos!$A$2:$E$999,5,FALSE),"")</f>
        <v/>
      </c>
      <c r="K241" s="3" t="str">
        <f t="shared" si="13"/>
        <v/>
      </c>
    </row>
    <row r="242" spans="1:11" ht="14.25" customHeight="1" x14ac:dyDescent="0.2">
      <c r="A242" s="1"/>
      <c r="B242" s="1"/>
      <c r="C242" s="1"/>
      <c r="D242" s="1" t="str">
        <f>+IFERROR(VLOOKUP($C242,Insumos!$A$2:$C$999,2,FALSE),"")</f>
        <v/>
      </c>
      <c r="E242" s="1" t="str">
        <f>+IFERROR(VLOOKUP($C242,Insumos!$A$2:$C$999,3,FALSE),"")</f>
        <v/>
      </c>
      <c r="F242" s="2"/>
      <c r="G242" s="3"/>
      <c r="H242" s="4">
        <f t="shared" si="12"/>
        <v>0</v>
      </c>
      <c r="I242" s="1" t="str">
        <f>+IFERROR(VLOOKUP(C242,Insumos!$A$2:$E$999,4,FALSE),"")</f>
        <v/>
      </c>
      <c r="J242" s="1" t="str">
        <f>+IFERROR(VLOOKUP(C242,Insumos!$A$2:$E$999,5,FALSE),"")</f>
        <v/>
      </c>
      <c r="K242" s="3" t="str">
        <f t="shared" si="13"/>
        <v/>
      </c>
    </row>
    <row r="243" spans="1:11" ht="14.25" customHeight="1" x14ac:dyDescent="0.2">
      <c r="A243" s="1"/>
      <c r="B243" s="1"/>
      <c r="C243" s="1"/>
      <c r="D243" s="1" t="str">
        <f>+IFERROR(VLOOKUP($C243,Insumos!$A$2:$C$999,2,FALSE),"")</f>
        <v/>
      </c>
      <c r="E243" s="1" t="str">
        <f>+IFERROR(VLOOKUP($C243,Insumos!$A$2:$C$999,3,FALSE),"")</f>
        <v/>
      </c>
      <c r="F243" s="2"/>
      <c r="G243" s="3"/>
      <c r="H243" s="4">
        <f t="shared" si="12"/>
        <v>0</v>
      </c>
      <c r="I243" s="1" t="str">
        <f>+IFERROR(VLOOKUP(C243,Insumos!$A$2:$E$999,4,FALSE),"")</f>
        <v/>
      </c>
      <c r="J243" s="1" t="str">
        <f>+IFERROR(VLOOKUP(C243,Insumos!$A$2:$E$999,5,FALSE),"")</f>
        <v/>
      </c>
      <c r="K243" s="3" t="str">
        <f t="shared" si="13"/>
        <v/>
      </c>
    </row>
    <row r="244" spans="1:11" ht="14.25" customHeight="1" x14ac:dyDescent="0.2">
      <c r="A244" s="1"/>
      <c r="B244" s="1"/>
      <c r="C244" s="1"/>
      <c r="D244" s="1" t="str">
        <f>+IFERROR(VLOOKUP($C244,Insumos!$A$2:$C$999,2,FALSE),"")</f>
        <v/>
      </c>
      <c r="E244" s="1" t="str">
        <f>+IFERROR(VLOOKUP($C244,Insumos!$A$2:$C$999,3,FALSE),"")</f>
        <v/>
      </c>
      <c r="F244" s="2"/>
      <c r="G244" s="3"/>
      <c r="H244" s="4">
        <f t="shared" si="12"/>
        <v>0</v>
      </c>
      <c r="I244" s="1" t="str">
        <f>+IFERROR(VLOOKUP(C244,Insumos!$A$2:$E$999,4,FALSE),"")</f>
        <v/>
      </c>
      <c r="J244" s="1" t="str">
        <f>+IFERROR(VLOOKUP(C244,Insumos!$A$2:$E$999,5,FALSE),"")</f>
        <v/>
      </c>
      <c r="K244" s="3" t="str">
        <f t="shared" si="13"/>
        <v/>
      </c>
    </row>
    <row r="245" spans="1:11" ht="14.25" customHeight="1" x14ac:dyDescent="0.2">
      <c r="A245" s="1"/>
      <c r="B245" s="1"/>
      <c r="C245" s="1"/>
      <c r="D245" s="1" t="str">
        <f>+IFERROR(VLOOKUP($C245,Insumos!$A$2:$C$999,2,FALSE),"")</f>
        <v/>
      </c>
      <c r="E245" s="1" t="str">
        <f>+IFERROR(VLOOKUP($C245,Insumos!$A$2:$C$999,3,FALSE),"")</f>
        <v/>
      </c>
      <c r="F245" s="2"/>
      <c r="G245" s="3"/>
      <c r="H245" s="4">
        <f t="shared" si="12"/>
        <v>0</v>
      </c>
      <c r="I245" s="1" t="str">
        <f>+IFERROR(VLOOKUP(C245,Insumos!$A$2:$E$999,4,FALSE),"")</f>
        <v/>
      </c>
      <c r="J245" s="1" t="str">
        <f>+IFERROR(VLOOKUP(C245,Insumos!$A$2:$E$999,5,FALSE),"")</f>
        <v/>
      </c>
      <c r="K245" s="3" t="str">
        <f t="shared" si="13"/>
        <v/>
      </c>
    </row>
    <row r="246" spans="1:11" ht="14.25" customHeight="1" x14ac:dyDescent="0.2">
      <c r="A246" s="1"/>
      <c r="B246" s="1"/>
      <c r="C246" s="1"/>
      <c r="D246" s="1" t="str">
        <f>+IFERROR(VLOOKUP($C246,Insumos!$A$2:$C$999,2,FALSE),"")</f>
        <v/>
      </c>
      <c r="E246" s="1" t="str">
        <f>+IFERROR(VLOOKUP($C246,Insumos!$A$2:$C$999,3,FALSE),"")</f>
        <v/>
      </c>
      <c r="F246" s="2"/>
      <c r="G246" s="3"/>
      <c r="H246" s="4">
        <f t="shared" si="12"/>
        <v>0</v>
      </c>
      <c r="I246" s="1" t="str">
        <f>+IFERROR(VLOOKUP(C246,Insumos!$A$2:$E$999,4,FALSE),"")</f>
        <v/>
      </c>
      <c r="J246" s="1" t="str">
        <f>+IFERROR(VLOOKUP(C246,Insumos!$A$2:$E$999,5,FALSE),"")</f>
        <v/>
      </c>
      <c r="K246" s="3" t="str">
        <f t="shared" si="13"/>
        <v/>
      </c>
    </row>
    <row r="247" spans="1:11" ht="14.25" customHeight="1" x14ac:dyDescent="0.2">
      <c r="A247" s="1"/>
      <c r="B247" s="1"/>
      <c r="C247" s="1"/>
      <c r="D247" s="1" t="str">
        <f>+IFERROR(VLOOKUP($C247,Insumos!$A$2:$C$999,2,FALSE),"")</f>
        <v/>
      </c>
      <c r="E247" s="1" t="str">
        <f>+IFERROR(VLOOKUP($C247,Insumos!$A$2:$C$999,3,FALSE),"")</f>
        <v/>
      </c>
      <c r="F247" s="2"/>
      <c r="G247" s="3"/>
      <c r="H247" s="4">
        <f t="shared" si="12"/>
        <v>0</v>
      </c>
      <c r="I247" s="1" t="str">
        <f>+IFERROR(VLOOKUP(C247,Insumos!$A$2:$E$999,4,FALSE),"")</f>
        <v/>
      </c>
      <c r="J247" s="1" t="str">
        <f>+IFERROR(VLOOKUP(C247,Insumos!$A$2:$E$999,5,FALSE),"")</f>
        <v/>
      </c>
      <c r="K247" s="3" t="str">
        <f t="shared" si="13"/>
        <v/>
      </c>
    </row>
    <row r="248" spans="1:11" ht="14.25" customHeight="1" x14ac:dyDescent="0.2">
      <c r="A248" s="1"/>
      <c r="B248" s="1"/>
      <c r="C248" s="1"/>
      <c r="D248" s="1" t="str">
        <f>+IFERROR(VLOOKUP($C248,Insumos!$A$2:$C$999,2,FALSE),"")</f>
        <v/>
      </c>
      <c r="E248" s="1" t="str">
        <f>+IFERROR(VLOOKUP($C248,Insumos!$A$2:$C$999,3,FALSE),"")</f>
        <v/>
      </c>
      <c r="F248" s="2"/>
      <c r="G248" s="3"/>
      <c r="H248" s="4">
        <f t="shared" si="12"/>
        <v>0</v>
      </c>
      <c r="I248" s="1" t="str">
        <f>+IFERROR(VLOOKUP(C248,Insumos!$A$2:$E$999,4,FALSE),"")</f>
        <v/>
      </c>
      <c r="J248" s="1" t="str">
        <f>+IFERROR(VLOOKUP(C248,Insumos!$A$2:$E$999,5,FALSE),"")</f>
        <v/>
      </c>
      <c r="K248" s="3" t="str">
        <f t="shared" si="13"/>
        <v/>
      </c>
    </row>
    <row r="249" spans="1:11" ht="14.25" customHeight="1" x14ac:dyDescent="0.2">
      <c r="A249" s="1"/>
      <c r="B249" s="1"/>
      <c r="C249" s="1"/>
      <c r="D249" s="1" t="str">
        <f>+IFERROR(VLOOKUP($C249,Insumos!$A$2:$C$999,2,FALSE),"")</f>
        <v/>
      </c>
      <c r="E249" s="1" t="str">
        <f>+IFERROR(VLOOKUP($C249,Insumos!$A$2:$C$999,3,FALSE),"")</f>
        <v/>
      </c>
      <c r="F249" s="2"/>
      <c r="G249" s="3"/>
      <c r="H249" s="4">
        <f t="shared" si="12"/>
        <v>0</v>
      </c>
      <c r="I249" s="1" t="str">
        <f>+IFERROR(VLOOKUP(C249,Insumos!$A$2:$E$999,4,FALSE),"")</f>
        <v/>
      </c>
      <c r="J249" s="1" t="str">
        <f>+IFERROR(VLOOKUP(C249,Insumos!$A$2:$E$999,5,FALSE),"")</f>
        <v/>
      </c>
      <c r="K249" s="3" t="str">
        <f t="shared" si="13"/>
        <v/>
      </c>
    </row>
    <row r="250" spans="1:11" ht="14.25" customHeight="1" x14ac:dyDescent="0.2">
      <c r="A250" s="1"/>
      <c r="B250" s="1"/>
      <c r="C250" s="1"/>
      <c r="D250" s="1" t="str">
        <f>+IFERROR(VLOOKUP($C250,Insumos!$A$2:$C$999,2,FALSE),"")</f>
        <v/>
      </c>
      <c r="E250" s="1" t="str">
        <f>+IFERROR(VLOOKUP($C250,Insumos!$A$2:$C$999,3,FALSE),"")</f>
        <v/>
      </c>
      <c r="F250" s="2"/>
      <c r="G250" s="3"/>
      <c r="H250" s="4">
        <f t="shared" si="12"/>
        <v>0</v>
      </c>
      <c r="I250" s="1" t="str">
        <f>+IFERROR(VLOOKUP(C250,Insumos!$A$2:$E$999,4,FALSE),"")</f>
        <v/>
      </c>
      <c r="J250" s="1" t="str">
        <f>+IFERROR(VLOOKUP(C250,Insumos!$A$2:$E$999,5,FALSE),"")</f>
        <v/>
      </c>
      <c r="K250" s="3" t="str">
        <f t="shared" si="13"/>
        <v/>
      </c>
    </row>
    <row r="251" spans="1:11" ht="14.25" customHeight="1" x14ac:dyDescent="0.2">
      <c r="A251" s="1"/>
      <c r="B251" s="1"/>
      <c r="C251" s="1"/>
      <c r="D251" s="1" t="str">
        <f>+IFERROR(VLOOKUP($C251,Insumos!$A$2:$C$999,2,FALSE),"")</f>
        <v/>
      </c>
      <c r="E251" s="1" t="str">
        <f>+IFERROR(VLOOKUP($C251,Insumos!$A$2:$C$999,3,FALSE),"")</f>
        <v/>
      </c>
      <c r="F251" s="2"/>
      <c r="G251" s="3"/>
      <c r="H251" s="4">
        <f t="shared" si="12"/>
        <v>0</v>
      </c>
      <c r="I251" s="1" t="str">
        <f>+IFERROR(VLOOKUP(C251,Insumos!$A$2:$E$999,4,FALSE),"")</f>
        <v/>
      </c>
      <c r="J251" s="1" t="str">
        <f>+IFERROR(VLOOKUP(C251,Insumos!$A$2:$E$999,5,FALSE),"")</f>
        <v/>
      </c>
      <c r="K251" s="3" t="str">
        <f t="shared" si="13"/>
        <v/>
      </c>
    </row>
    <row r="252" spans="1:11" ht="14.25" customHeight="1" x14ac:dyDescent="0.2">
      <c r="A252" s="1"/>
      <c r="B252" s="1"/>
      <c r="C252" s="1"/>
      <c r="D252" s="1" t="str">
        <f>+IFERROR(VLOOKUP($C252,Insumos!$A$2:$C$999,2,FALSE),"")</f>
        <v/>
      </c>
      <c r="E252" s="1" t="str">
        <f>+IFERROR(VLOOKUP($C252,Insumos!$A$2:$C$999,3,FALSE),"")</f>
        <v/>
      </c>
      <c r="F252" s="2"/>
      <c r="G252" s="3"/>
      <c r="H252" s="4">
        <f t="shared" si="12"/>
        <v>0</v>
      </c>
      <c r="I252" s="1" t="str">
        <f>+IFERROR(VLOOKUP(C252,Insumos!$A$2:$E$999,4,FALSE),"")</f>
        <v/>
      </c>
      <c r="J252" s="1" t="str">
        <f>+IFERROR(VLOOKUP(C252,Insumos!$A$2:$E$999,5,FALSE),"")</f>
        <v/>
      </c>
      <c r="K252" s="3" t="str">
        <f t="shared" si="13"/>
        <v/>
      </c>
    </row>
    <row r="253" spans="1:11" ht="14.25" customHeight="1" x14ac:dyDescent="0.2">
      <c r="A253" s="1"/>
      <c r="B253" s="1"/>
      <c r="C253" s="1"/>
      <c r="D253" s="1" t="str">
        <f>+IFERROR(VLOOKUP($C253,Insumos!$A$2:$C$999,2,FALSE),"")</f>
        <v/>
      </c>
      <c r="E253" s="1" t="str">
        <f>+IFERROR(VLOOKUP($C253,Insumos!$A$2:$C$999,3,FALSE),"")</f>
        <v/>
      </c>
      <c r="F253" s="2"/>
      <c r="G253" s="3"/>
      <c r="H253" s="4">
        <f t="shared" si="12"/>
        <v>0</v>
      </c>
      <c r="I253" s="1" t="str">
        <f>+IFERROR(VLOOKUP(C253,Insumos!$A$2:$E$999,4,FALSE),"")</f>
        <v/>
      </c>
      <c r="J253" s="1" t="str">
        <f>+IFERROR(VLOOKUP(C253,Insumos!$A$2:$E$999,5,FALSE),"")</f>
        <v/>
      </c>
      <c r="K253" s="3" t="str">
        <f t="shared" si="13"/>
        <v/>
      </c>
    </row>
    <row r="254" spans="1:11" ht="14.25" customHeight="1" x14ac:dyDescent="0.2">
      <c r="A254" s="1"/>
      <c r="B254" s="1"/>
      <c r="C254" s="1"/>
      <c r="D254" s="1" t="str">
        <f>+IFERROR(VLOOKUP($C254,Insumos!$A$2:$C$999,2,FALSE),"")</f>
        <v/>
      </c>
      <c r="E254" s="1" t="str">
        <f>+IFERROR(VLOOKUP($C254,Insumos!$A$2:$C$999,3,FALSE),"")</f>
        <v/>
      </c>
      <c r="F254" s="2"/>
      <c r="G254" s="3"/>
      <c r="H254" s="4">
        <f t="shared" si="12"/>
        <v>0</v>
      </c>
      <c r="I254" s="1" t="str">
        <f>+IFERROR(VLOOKUP(C254,Insumos!$A$2:$E$999,4,FALSE),"")</f>
        <v/>
      </c>
      <c r="J254" s="1" t="str">
        <f>+IFERROR(VLOOKUP(C254,Insumos!$A$2:$E$999,5,FALSE),"")</f>
        <v/>
      </c>
      <c r="K254" s="3" t="str">
        <f t="shared" si="13"/>
        <v/>
      </c>
    </row>
    <row r="255" spans="1:11" ht="14.25" customHeight="1" x14ac:dyDescent="0.2">
      <c r="A255" s="1"/>
      <c r="B255" s="1"/>
      <c r="C255" s="1"/>
      <c r="D255" s="1" t="str">
        <f>+IFERROR(VLOOKUP($C255,Insumos!$A$2:$C$999,2,FALSE),"")</f>
        <v/>
      </c>
      <c r="E255" s="1" t="str">
        <f>+IFERROR(VLOOKUP($C255,Insumos!$A$2:$C$999,3,FALSE),"")</f>
        <v/>
      </c>
      <c r="F255" s="2"/>
      <c r="G255" s="3"/>
      <c r="H255" s="4">
        <f t="shared" si="12"/>
        <v>0</v>
      </c>
      <c r="I255" s="1" t="str">
        <f>+IFERROR(VLOOKUP(C255,Insumos!$A$2:$E$999,4,FALSE),"")</f>
        <v/>
      </c>
      <c r="J255" s="1" t="str">
        <f>+IFERROR(VLOOKUP(C255,Insumos!$A$2:$E$999,5,FALSE),"")</f>
        <v/>
      </c>
      <c r="K255" s="3" t="str">
        <f t="shared" si="13"/>
        <v/>
      </c>
    </row>
    <row r="256" spans="1:11" ht="14.25" customHeight="1" x14ac:dyDescent="0.2">
      <c r="A256" s="1"/>
      <c r="B256" s="1"/>
      <c r="C256" s="1"/>
      <c r="D256" s="1" t="str">
        <f>+IFERROR(VLOOKUP($C256,Insumos!$A$2:$C$999,2,FALSE),"")</f>
        <v/>
      </c>
      <c r="E256" s="1" t="str">
        <f>+IFERROR(VLOOKUP($C256,Insumos!$A$2:$C$999,3,FALSE),"")</f>
        <v/>
      </c>
      <c r="F256" s="2"/>
      <c r="G256" s="3"/>
      <c r="H256" s="4">
        <f t="shared" si="12"/>
        <v>0</v>
      </c>
      <c r="I256" s="1" t="str">
        <f>+IFERROR(VLOOKUP(C256,Insumos!$A$2:$E$999,4,FALSE),"")</f>
        <v/>
      </c>
      <c r="J256" s="1" t="str">
        <f>+IFERROR(VLOOKUP(C256,Insumos!$A$2:$E$999,5,FALSE),"")</f>
        <v/>
      </c>
      <c r="K256" s="3" t="str">
        <f t="shared" si="13"/>
        <v/>
      </c>
    </row>
    <row r="257" spans="1:11" ht="14.25" customHeight="1" x14ac:dyDescent="0.2">
      <c r="A257" s="1"/>
      <c r="B257" s="1"/>
      <c r="C257" s="1"/>
      <c r="D257" s="1" t="str">
        <f>+IFERROR(VLOOKUP($C257,Insumos!$A$2:$C$999,2,FALSE),"")</f>
        <v/>
      </c>
      <c r="E257" s="1" t="str">
        <f>+IFERROR(VLOOKUP($C257,Insumos!$A$2:$C$999,3,FALSE),"")</f>
        <v/>
      </c>
      <c r="F257" s="2"/>
      <c r="G257" s="3"/>
      <c r="H257" s="4">
        <f t="shared" ref="H257:H511" si="14">+F257*G257</f>
        <v>0</v>
      </c>
      <c r="I257" s="1" t="str">
        <f>+IFERROR(VLOOKUP(C257,Insumos!$A$2:$E$999,4,FALSE),"")</f>
        <v/>
      </c>
      <c r="J257" s="1" t="str">
        <f>+IFERROR(VLOOKUP(C257,Insumos!$A$2:$E$999,5,FALSE),"")</f>
        <v/>
      </c>
      <c r="K257" s="3" t="str">
        <f t="shared" ref="K257:K511" si="15">+IFERROR(G257/J257,"")</f>
        <v/>
      </c>
    </row>
    <row r="258" spans="1:11" ht="14.25" customHeight="1" x14ac:dyDescent="0.2">
      <c r="A258" s="1"/>
      <c r="B258" s="1"/>
      <c r="C258" s="1"/>
      <c r="D258" s="1" t="str">
        <f>+IFERROR(VLOOKUP($C258,Insumos!$A$2:$C$999,2,FALSE),"")</f>
        <v/>
      </c>
      <c r="E258" s="1" t="str">
        <f>+IFERROR(VLOOKUP($C258,Insumos!$A$2:$C$999,3,FALSE),"")</f>
        <v/>
      </c>
      <c r="F258" s="2"/>
      <c r="G258" s="3"/>
      <c r="H258" s="4">
        <f t="shared" si="14"/>
        <v>0</v>
      </c>
      <c r="I258" s="1" t="str">
        <f>+IFERROR(VLOOKUP(C258,Insumos!$A$2:$E$999,4,FALSE),"")</f>
        <v/>
      </c>
      <c r="J258" s="1" t="str">
        <f>+IFERROR(VLOOKUP(C258,Insumos!$A$2:$E$999,5,FALSE),"")</f>
        <v/>
      </c>
      <c r="K258" s="3" t="str">
        <f t="shared" si="15"/>
        <v/>
      </c>
    </row>
    <row r="259" spans="1:11" ht="14.25" customHeight="1" x14ac:dyDescent="0.2">
      <c r="A259" s="1"/>
      <c r="B259" s="1"/>
      <c r="C259" s="1"/>
      <c r="D259" s="1" t="str">
        <f>+IFERROR(VLOOKUP($C259,Insumos!$A$2:$C$999,2,FALSE),"")</f>
        <v/>
      </c>
      <c r="E259" s="1" t="str">
        <f>+IFERROR(VLOOKUP($C259,Insumos!$A$2:$C$999,3,FALSE),"")</f>
        <v/>
      </c>
      <c r="F259" s="2"/>
      <c r="G259" s="3"/>
      <c r="H259" s="4">
        <f t="shared" si="14"/>
        <v>0</v>
      </c>
      <c r="I259" s="1" t="str">
        <f>+IFERROR(VLOOKUP(C259,Insumos!$A$2:$E$999,4,FALSE),"")</f>
        <v/>
      </c>
      <c r="J259" s="1" t="str">
        <f>+IFERROR(VLOOKUP(C259,Insumos!$A$2:$E$999,5,FALSE),"")</f>
        <v/>
      </c>
      <c r="K259" s="3" t="str">
        <f t="shared" si="15"/>
        <v/>
      </c>
    </row>
    <row r="260" spans="1:11" ht="14.25" customHeight="1" x14ac:dyDescent="0.2">
      <c r="A260" s="1"/>
      <c r="B260" s="1"/>
      <c r="C260" s="1"/>
      <c r="D260" s="1" t="str">
        <f>+IFERROR(VLOOKUP($C260,Insumos!$A$2:$C$999,2,FALSE),"")</f>
        <v/>
      </c>
      <c r="E260" s="1" t="str">
        <f>+IFERROR(VLOOKUP($C260,Insumos!$A$2:$C$999,3,FALSE),"")</f>
        <v/>
      </c>
      <c r="F260" s="2"/>
      <c r="G260" s="3"/>
      <c r="H260" s="4">
        <f t="shared" si="14"/>
        <v>0</v>
      </c>
      <c r="I260" s="1" t="str">
        <f>+IFERROR(VLOOKUP(C260,Insumos!$A$2:$E$999,4,FALSE),"")</f>
        <v/>
      </c>
      <c r="J260" s="1" t="str">
        <f>+IFERROR(VLOOKUP(C260,Insumos!$A$2:$E$999,5,FALSE),"")</f>
        <v/>
      </c>
      <c r="K260" s="3" t="str">
        <f t="shared" si="15"/>
        <v/>
      </c>
    </row>
    <row r="261" spans="1:11" ht="14.25" customHeight="1" x14ac:dyDescent="0.2">
      <c r="A261" s="1"/>
      <c r="B261" s="1"/>
      <c r="C261" s="1"/>
      <c r="D261" s="1" t="str">
        <f>+IFERROR(VLOOKUP($C261,Insumos!$A$2:$C$999,2,FALSE),"")</f>
        <v/>
      </c>
      <c r="E261" s="1" t="str">
        <f>+IFERROR(VLOOKUP($C261,Insumos!$A$2:$C$999,3,FALSE),"")</f>
        <v/>
      </c>
      <c r="F261" s="2"/>
      <c r="G261" s="3"/>
      <c r="H261" s="4">
        <f t="shared" si="14"/>
        <v>0</v>
      </c>
      <c r="I261" s="1" t="str">
        <f>+IFERROR(VLOOKUP(C261,Insumos!$A$2:$E$999,4,FALSE),"")</f>
        <v/>
      </c>
      <c r="J261" s="1" t="str">
        <f>+IFERROR(VLOOKUP(C261,Insumos!$A$2:$E$999,5,FALSE),"")</f>
        <v/>
      </c>
      <c r="K261" s="3" t="str">
        <f t="shared" si="15"/>
        <v/>
      </c>
    </row>
    <row r="262" spans="1:11" ht="14.25" customHeight="1" x14ac:dyDescent="0.2">
      <c r="A262" s="1"/>
      <c r="B262" s="1"/>
      <c r="C262" s="1"/>
      <c r="D262" s="1" t="str">
        <f>+IFERROR(VLOOKUP($C262,Insumos!$A$2:$C$999,2,FALSE),"")</f>
        <v/>
      </c>
      <c r="E262" s="1" t="str">
        <f>+IFERROR(VLOOKUP($C262,Insumos!$A$2:$C$999,3,FALSE),"")</f>
        <v/>
      </c>
      <c r="F262" s="2"/>
      <c r="G262" s="3"/>
      <c r="H262" s="4">
        <f t="shared" si="14"/>
        <v>0</v>
      </c>
      <c r="I262" s="1" t="str">
        <f>+IFERROR(VLOOKUP(C262,Insumos!$A$2:$E$999,4,FALSE),"")</f>
        <v/>
      </c>
      <c r="J262" s="1" t="str">
        <f>+IFERROR(VLOOKUP(C262,Insumos!$A$2:$E$999,5,FALSE),"")</f>
        <v/>
      </c>
      <c r="K262" s="3" t="str">
        <f t="shared" si="15"/>
        <v/>
      </c>
    </row>
    <row r="263" spans="1:11" ht="14.25" customHeight="1" x14ac:dyDescent="0.2">
      <c r="A263" s="1"/>
      <c r="B263" s="1"/>
      <c r="C263" s="1"/>
      <c r="D263" s="1" t="str">
        <f>+IFERROR(VLOOKUP($C263,Insumos!$A$2:$C$999,2,FALSE),"")</f>
        <v/>
      </c>
      <c r="E263" s="1" t="str">
        <f>+IFERROR(VLOOKUP($C263,Insumos!$A$2:$C$999,3,FALSE),"")</f>
        <v/>
      </c>
      <c r="F263" s="2"/>
      <c r="G263" s="3"/>
      <c r="H263" s="4">
        <f t="shared" si="14"/>
        <v>0</v>
      </c>
      <c r="I263" s="1" t="str">
        <f>+IFERROR(VLOOKUP(C263,Insumos!$A$2:$E$999,4,FALSE),"")</f>
        <v/>
      </c>
      <c r="J263" s="1" t="str">
        <f>+IFERROR(VLOOKUP(C263,Insumos!$A$2:$E$999,5,FALSE),"")</f>
        <v/>
      </c>
      <c r="K263" s="3" t="str">
        <f t="shared" si="15"/>
        <v/>
      </c>
    </row>
    <row r="264" spans="1:11" ht="14.25" customHeight="1" x14ac:dyDescent="0.2">
      <c r="A264" s="1"/>
      <c r="B264" s="1"/>
      <c r="C264" s="1"/>
      <c r="D264" s="1" t="str">
        <f>+IFERROR(VLOOKUP($C264,Insumos!$A$2:$C$999,2,FALSE),"")</f>
        <v/>
      </c>
      <c r="E264" s="1" t="str">
        <f>+IFERROR(VLOOKUP($C264,Insumos!$A$2:$C$999,3,FALSE),"")</f>
        <v/>
      </c>
      <c r="F264" s="2"/>
      <c r="G264" s="3"/>
      <c r="H264" s="4">
        <f t="shared" si="14"/>
        <v>0</v>
      </c>
      <c r="I264" s="1" t="str">
        <f>+IFERROR(VLOOKUP(C264,Insumos!$A$2:$E$999,4,FALSE),"")</f>
        <v/>
      </c>
      <c r="J264" s="1" t="str">
        <f>+IFERROR(VLOOKUP(C264,Insumos!$A$2:$E$999,5,FALSE),"")</f>
        <v/>
      </c>
      <c r="K264" s="3" t="str">
        <f t="shared" si="15"/>
        <v/>
      </c>
    </row>
    <row r="265" spans="1:11" ht="14.25" customHeight="1" x14ac:dyDescent="0.2">
      <c r="A265" s="1"/>
      <c r="B265" s="1"/>
      <c r="C265" s="1"/>
      <c r="D265" s="1" t="str">
        <f>+IFERROR(VLOOKUP($C265,Insumos!$A$2:$C$999,2,FALSE),"")</f>
        <v/>
      </c>
      <c r="E265" s="1" t="str">
        <f>+IFERROR(VLOOKUP($C265,Insumos!$A$2:$C$999,3,FALSE),"")</f>
        <v/>
      </c>
      <c r="F265" s="2"/>
      <c r="G265" s="3"/>
      <c r="H265" s="4">
        <f t="shared" si="14"/>
        <v>0</v>
      </c>
      <c r="I265" s="1" t="str">
        <f>+IFERROR(VLOOKUP(C265,Insumos!$A$2:$E$999,4,FALSE),"")</f>
        <v/>
      </c>
      <c r="J265" s="1" t="str">
        <f>+IFERROR(VLOOKUP(C265,Insumos!$A$2:$E$999,5,FALSE),"")</f>
        <v/>
      </c>
      <c r="K265" s="3" t="str">
        <f t="shared" si="15"/>
        <v/>
      </c>
    </row>
    <row r="266" spans="1:11" ht="14.25" customHeight="1" x14ac:dyDescent="0.2">
      <c r="A266" s="1"/>
      <c r="B266" s="1"/>
      <c r="C266" s="1"/>
      <c r="D266" s="1" t="str">
        <f>+IFERROR(VLOOKUP($C266,Insumos!$A$2:$C$999,2,FALSE),"")</f>
        <v/>
      </c>
      <c r="E266" s="1" t="str">
        <f>+IFERROR(VLOOKUP($C266,Insumos!$A$2:$C$999,3,FALSE),"")</f>
        <v/>
      </c>
      <c r="F266" s="2"/>
      <c r="G266" s="3"/>
      <c r="H266" s="4">
        <f t="shared" si="14"/>
        <v>0</v>
      </c>
      <c r="I266" s="1" t="str">
        <f>+IFERROR(VLOOKUP(C266,Insumos!$A$2:$E$999,4,FALSE),"")</f>
        <v/>
      </c>
      <c r="J266" s="1" t="str">
        <f>+IFERROR(VLOOKUP(C266,Insumos!$A$2:$E$999,5,FALSE),"")</f>
        <v/>
      </c>
      <c r="K266" s="3" t="str">
        <f t="shared" si="15"/>
        <v/>
      </c>
    </row>
    <row r="267" spans="1:11" ht="14.25" customHeight="1" x14ac:dyDescent="0.2">
      <c r="A267" s="1"/>
      <c r="B267" s="1"/>
      <c r="C267" s="1"/>
      <c r="D267" s="1" t="str">
        <f>+IFERROR(VLOOKUP($C267,Insumos!$A$2:$C$999,2,FALSE),"")</f>
        <v/>
      </c>
      <c r="E267" s="1" t="str">
        <f>+IFERROR(VLOOKUP($C267,Insumos!$A$2:$C$999,3,FALSE),"")</f>
        <v/>
      </c>
      <c r="F267" s="2"/>
      <c r="G267" s="3"/>
      <c r="H267" s="4">
        <f t="shared" si="14"/>
        <v>0</v>
      </c>
      <c r="I267" s="1" t="str">
        <f>+IFERROR(VLOOKUP(C267,Insumos!$A$2:$E$999,4,FALSE),"")</f>
        <v/>
      </c>
      <c r="J267" s="1" t="str">
        <f>+IFERROR(VLOOKUP(C267,Insumos!$A$2:$E$999,5,FALSE),"")</f>
        <v/>
      </c>
      <c r="K267" s="3" t="str">
        <f t="shared" si="15"/>
        <v/>
      </c>
    </row>
    <row r="268" spans="1:11" ht="14.25" customHeight="1" x14ac:dyDescent="0.2">
      <c r="A268" s="1"/>
      <c r="B268" s="1"/>
      <c r="C268" s="1"/>
      <c r="D268" s="1" t="str">
        <f>+IFERROR(VLOOKUP($C268,Insumos!$A$2:$C$999,2,FALSE),"")</f>
        <v/>
      </c>
      <c r="E268" s="1" t="str">
        <f>+IFERROR(VLOOKUP($C268,Insumos!$A$2:$C$999,3,FALSE),"")</f>
        <v/>
      </c>
      <c r="F268" s="2"/>
      <c r="G268" s="3"/>
      <c r="H268" s="4">
        <f t="shared" si="14"/>
        <v>0</v>
      </c>
      <c r="I268" s="1" t="str">
        <f>+IFERROR(VLOOKUP(C268,Insumos!$A$2:$E$999,4,FALSE),"")</f>
        <v/>
      </c>
      <c r="J268" s="1" t="str">
        <f>+IFERROR(VLOOKUP(C268,Insumos!$A$2:$E$999,5,FALSE),"")</f>
        <v/>
      </c>
      <c r="K268" s="3" t="str">
        <f t="shared" si="15"/>
        <v/>
      </c>
    </row>
    <row r="269" spans="1:11" ht="14.25" customHeight="1" x14ac:dyDescent="0.2">
      <c r="A269" s="1"/>
      <c r="B269" s="1"/>
      <c r="C269" s="1"/>
      <c r="D269" s="1" t="str">
        <f>+IFERROR(VLOOKUP($C269,Insumos!$A$2:$C$999,2,FALSE),"")</f>
        <v/>
      </c>
      <c r="E269" s="1" t="str">
        <f>+IFERROR(VLOOKUP($C269,Insumos!$A$2:$C$999,3,FALSE),"")</f>
        <v/>
      </c>
      <c r="F269" s="2"/>
      <c r="G269" s="3"/>
      <c r="H269" s="4">
        <f t="shared" si="14"/>
        <v>0</v>
      </c>
      <c r="I269" s="1" t="str">
        <f>+IFERROR(VLOOKUP(C269,Insumos!$A$2:$E$999,4,FALSE),"")</f>
        <v/>
      </c>
      <c r="J269" s="1" t="str">
        <f>+IFERROR(VLOOKUP(C269,Insumos!$A$2:$E$999,5,FALSE),"")</f>
        <v/>
      </c>
      <c r="K269" s="3" t="str">
        <f t="shared" si="15"/>
        <v/>
      </c>
    </row>
    <row r="270" spans="1:11" ht="14.25" customHeight="1" x14ac:dyDescent="0.2">
      <c r="A270" s="1"/>
      <c r="B270" s="1"/>
      <c r="C270" s="1"/>
      <c r="D270" s="1" t="str">
        <f>+IFERROR(VLOOKUP($C270,Insumos!$A$2:$C$999,2,FALSE),"")</f>
        <v/>
      </c>
      <c r="E270" s="1" t="str">
        <f>+IFERROR(VLOOKUP($C270,Insumos!$A$2:$C$999,3,FALSE),"")</f>
        <v/>
      </c>
      <c r="F270" s="2"/>
      <c r="G270" s="3"/>
      <c r="H270" s="4">
        <f t="shared" si="14"/>
        <v>0</v>
      </c>
      <c r="I270" s="1" t="str">
        <f>+IFERROR(VLOOKUP(C270,Insumos!$A$2:$E$999,4,FALSE),"")</f>
        <v/>
      </c>
      <c r="J270" s="1" t="str">
        <f>+IFERROR(VLOOKUP(C270,Insumos!$A$2:$E$999,5,FALSE),"")</f>
        <v/>
      </c>
      <c r="K270" s="3" t="str">
        <f t="shared" si="15"/>
        <v/>
      </c>
    </row>
    <row r="271" spans="1:11" ht="14.25" customHeight="1" x14ac:dyDescent="0.2">
      <c r="A271" s="1"/>
      <c r="B271" s="1"/>
      <c r="C271" s="1"/>
      <c r="D271" s="1" t="str">
        <f>+IFERROR(VLOOKUP($C271,Insumos!$A$2:$C$999,2,FALSE),"")</f>
        <v/>
      </c>
      <c r="E271" s="1" t="str">
        <f>+IFERROR(VLOOKUP($C271,Insumos!$A$2:$C$999,3,FALSE),"")</f>
        <v/>
      </c>
      <c r="F271" s="2"/>
      <c r="G271" s="3"/>
      <c r="H271" s="4">
        <f t="shared" si="14"/>
        <v>0</v>
      </c>
      <c r="I271" s="1" t="str">
        <f>+IFERROR(VLOOKUP(C271,Insumos!$A$2:$E$999,4,FALSE),"")</f>
        <v/>
      </c>
      <c r="J271" s="1" t="str">
        <f>+IFERROR(VLOOKUP(C271,Insumos!$A$2:$E$999,5,FALSE),"")</f>
        <v/>
      </c>
      <c r="K271" s="3" t="str">
        <f t="shared" si="15"/>
        <v/>
      </c>
    </row>
    <row r="272" spans="1:11" ht="14.25" customHeight="1" x14ac:dyDescent="0.2">
      <c r="A272" s="1"/>
      <c r="B272" s="1"/>
      <c r="C272" s="1"/>
      <c r="D272" s="1" t="str">
        <f>+IFERROR(VLOOKUP($C272,Insumos!$A$2:$C$999,2,FALSE),"")</f>
        <v/>
      </c>
      <c r="E272" s="1" t="str">
        <f>+IFERROR(VLOOKUP($C272,Insumos!$A$2:$C$999,3,FALSE),"")</f>
        <v/>
      </c>
      <c r="F272" s="2"/>
      <c r="G272" s="3"/>
      <c r="H272" s="4">
        <f t="shared" si="14"/>
        <v>0</v>
      </c>
      <c r="I272" s="1" t="str">
        <f>+IFERROR(VLOOKUP(C272,Insumos!$A$2:$E$999,4,FALSE),"")</f>
        <v/>
      </c>
      <c r="J272" s="1" t="str">
        <f>+IFERROR(VLOOKUP(C272,Insumos!$A$2:$E$999,5,FALSE),"")</f>
        <v/>
      </c>
      <c r="K272" s="3" t="str">
        <f t="shared" si="15"/>
        <v/>
      </c>
    </row>
    <row r="273" spans="1:11" ht="14.25" customHeight="1" x14ac:dyDescent="0.2">
      <c r="A273" s="1"/>
      <c r="B273" s="1"/>
      <c r="C273" s="1"/>
      <c r="D273" s="1" t="str">
        <f>+IFERROR(VLOOKUP($C273,Insumos!$A$2:$C$999,2,FALSE),"")</f>
        <v/>
      </c>
      <c r="E273" s="1" t="str">
        <f>+IFERROR(VLOOKUP($C273,Insumos!$A$2:$C$999,3,FALSE),"")</f>
        <v/>
      </c>
      <c r="F273" s="2"/>
      <c r="G273" s="3"/>
      <c r="H273" s="4">
        <f t="shared" si="14"/>
        <v>0</v>
      </c>
      <c r="I273" s="1" t="str">
        <f>+IFERROR(VLOOKUP(C273,Insumos!$A$2:$E$999,4,FALSE),"")</f>
        <v/>
      </c>
      <c r="J273" s="1" t="str">
        <f>+IFERROR(VLOOKUP(C273,Insumos!$A$2:$E$999,5,FALSE),"")</f>
        <v/>
      </c>
      <c r="K273" s="3" t="str">
        <f t="shared" si="15"/>
        <v/>
      </c>
    </row>
    <row r="274" spans="1:11" ht="14.25" customHeight="1" x14ac:dyDescent="0.2">
      <c r="A274" s="1"/>
      <c r="B274" s="1"/>
      <c r="C274" s="1"/>
      <c r="D274" s="1" t="str">
        <f>+IFERROR(VLOOKUP($C274,Insumos!$A$2:$C$999,2,FALSE),"")</f>
        <v/>
      </c>
      <c r="E274" s="1" t="str">
        <f>+IFERROR(VLOOKUP($C274,Insumos!$A$2:$C$999,3,FALSE),"")</f>
        <v/>
      </c>
      <c r="F274" s="2"/>
      <c r="G274" s="3"/>
      <c r="H274" s="4">
        <f t="shared" si="14"/>
        <v>0</v>
      </c>
      <c r="I274" s="1" t="str">
        <f>+IFERROR(VLOOKUP(C274,Insumos!$A$2:$E$999,4,FALSE),"")</f>
        <v/>
      </c>
      <c r="J274" s="1" t="str">
        <f>+IFERROR(VLOOKUP(C274,Insumos!$A$2:$E$999,5,FALSE),"")</f>
        <v/>
      </c>
      <c r="K274" s="3" t="str">
        <f t="shared" si="15"/>
        <v/>
      </c>
    </row>
    <row r="275" spans="1:11" ht="14.25" customHeight="1" x14ac:dyDescent="0.2">
      <c r="A275" s="1"/>
      <c r="B275" s="1"/>
      <c r="C275" s="1"/>
      <c r="D275" s="1" t="str">
        <f>+IFERROR(VLOOKUP($C275,Insumos!$A$2:$C$999,2,FALSE),"")</f>
        <v/>
      </c>
      <c r="E275" s="1" t="str">
        <f>+IFERROR(VLOOKUP($C275,Insumos!$A$2:$C$999,3,FALSE),"")</f>
        <v/>
      </c>
      <c r="F275" s="2"/>
      <c r="G275" s="3"/>
      <c r="H275" s="4">
        <f t="shared" si="14"/>
        <v>0</v>
      </c>
      <c r="I275" s="1" t="str">
        <f>+IFERROR(VLOOKUP(C275,Insumos!$A$2:$E$999,4,FALSE),"")</f>
        <v/>
      </c>
      <c r="J275" s="1" t="str">
        <f>+IFERROR(VLOOKUP(C275,Insumos!$A$2:$E$999,5,FALSE),"")</f>
        <v/>
      </c>
      <c r="K275" s="3" t="str">
        <f t="shared" si="15"/>
        <v/>
      </c>
    </row>
    <row r="276" spans="1:11" ht="14.25" customHeight="1" x14ac:dyDescent="0.2">
      <c r="A276" s="1"/>
      <c r="B276" s="1"/>
      <c r="C276" s="1"/>
      <c r="D276" s="1" t="str">
        <f>+IFERROR(VLOOKUP($C276,Insumos!$A$2:$C$999,2,FALSE),"")</f>
        <v/>
      </c>
      <c r="E276" s="1" t="str">
        <f>+IFERROR(VLOOKUP($C276,Insumos!$A$2:$C$999,3,FALSE),"")</f>
        <v/>
      </c>
      <c r="F276" s="2"/>
      <c r="G276" s="3"/>
      <c r="H276" s="4">
        <f t="shared" si="14"/>
        <v>0</v>
      </c>
      <c r="I276" s="1" t="str">
        <f>+IFERROR(VLOOKUP(C276,Insumos!$A$2:$E$999,4,FALSE),"")</f>
        <v/>
      </c>
      <c r="J276" s="1" t="str">
        <f>+IFERROR(VLOOKUP(C276,Insumos!$A$2:$E$999,5,FALSE),"")</f>
        <v/>
      </c>
      <c r="K276" s="3" t="str">
        <f t="shared" si="15"/>
        <v/>
      </c>
    </row>
    <row r="277" spans="1:11" ht="14.25" customHeight="1" x14ac:dyDescent="0.2">
      <c r="A277" s="1"/>
      <c r="B277" s="1"/>
      <c r="C277" s="1"/>
      <c r="D277" s="1" t="str">
        <f>+IFERROR(VLOOKUP($C277,Insumos!$A$2:$C$999,2,FALSE),"")</f>
        <v/>
      </c>
      <c r="E277" s="1" t="str">
        <f>+IFERROR(VLOOKUP($C277,Insumos!$A$2:$C$999,3,FALSE),"")</f>
        <v/>
      </c>
      <c r="F277" s="2"/>
      <c r="G277" s="3"/>
      <c r="H277" s="4">
        <f t="shared" si="14"/>
        <v>0</v>
      </c>
      <c r="I277" s="1" t="str">
        <f>+IFERROR(VLOOKUP(C277,Insumos!$A$2:$E$999,4,FALSE),"")</f>
        <v/>
      </c>
      <c r="J277" s="1" t="str">
        <f>+IFERROR(VLOOKUP(C277,Insumos!$A$2:$E$999,5,FALSE),"")</f>
        <v/>
      </c>
      <c r="K277" s="3" t="str">
        <f t="shared" si="15"/>
        <v/>
      </c>
    </row>
    <row r="278" spans="1:11" ht="14.25" customHeight="1" x14ac:dyDescent="0.2">
      <c r="A278" s="1"/>
      <c r="B278" s="1"/>
      <c r="C278" s="1"/>
      <c r="D278" s="1" t="str">
        <f>+IFERROR(VLOOKUP($C278,Insumos!$A$2:$C$999,2,FALSE),"")</f>
        <v/>
      </c>
      <c r="E278" s="1" t="str">
        <f>+IFERROR(VLOOKUP($C278,Insumos!$A$2:$C$999,3,FALSE),"")</f>
        <v/>
      </c>
      <c r="F278" s="2"/>
      <c r="G278" s="3"/>
      <c r="H278" s="4">
        <f t="shared" si="14"/>
        <v>0</v>
      </c>
      <c r="I278" s="1" t="str">
        <f>+IFERROR(VLOOKUP(C278,Insumos!$A$2:$E$999,4,FALSE),"")</f>
        <v/>
      </c>
      <c r="J278" s="1" t="str">
        <f>+IFERROR(VLOOKUP(C278,Insumos!$A$2:$E$999,5,FALSE),"")</f>
        <v/>
      </c>
      <c r="K278" s="3" t="str">
        <f t="shared" si="15"/>
        <v/>
      </c>
    </row>
    <row r="279" spans="1:11" ht="14.25" customHeight="1" x14ac:dyDescent="0.2">
      <c r="A279" s="1"/>
      <c r="B279" s="1"/>
      <c r="C279" s="1"/>
      <c r="D279" s="1" t="str">
        <f>+IFERROR(VLOOKUP($C279,Insumos!$A$2:$C$999,2,FALSE),"")</f>
        <v/>
      </c>
      <c r="E279" s="1" t="str">
        <f>+IFERROR(VLOOKUP($C279,Insumos!$A$2:$C$999,3,FALSE),"")</f>
        <v/>
      </c>
      <c r="F279" s="2"/>
      <c r="G279" s="3"/>
      <c r="H279" s="4">
        <f t="shared" si="14"/>
        <v>0</v>
      </c>
      <c r="I279" s="1" t="str">
        <f>+IFERROR(VLOOKUP(C279,Insumos!$A$2:$E$999,4,FALSE),"")</f>
        <v/>
      </c>
      <c r="J279" s="1" t="str">
        <f>+IFERROR(VLOOKUP(C279,Insumos!$A$2:$E$999,5,FALSE),"")</f>
        <v/>
      </c>
      <c r="K279" s="3" t="str">
        <f t="shared" si="15"/>
        <v/>
      </c>
    </row>
    <row r="280" spans="1:11" ht="14.25" customHeight="1" x14ac:dyDescent="0.2">
      <c r="A280" s="1"/>
      <c r="B280" s="1"/>
      <c r="C280" s="1"/>
      <c r="D280" s="1" t="str">
        <f>+IFERROR(VLOOKUP($C280,Insumos!$A$2:$C$999,2,FALSE),"")</f>
        <v/>
      </c>
      <c r="E280" s="1" t="str">
        <f>+IFERROR(VLOOKUP($C280,Insumos!$A$2:$C$999,3,FALSE),"")</f>
        <v/>
      </c>
      <c r="F280" s="2"/>
      <c r="G280" s="3"/>
      <c r="H280" s="4">
        <f t="shared" si="14"/>
        <v>0</v>
      </c>
      <c r="I280" s="1" t="str">
        <f>+IFERROR(VLOOKUP(C280,Insumos!$A$2:$E$999,4,FALSE),"")</f>
        <v/>
      </c>
      <c r="J280" s="1" t="str">
        <f>+IFERROR(VLOOKUP(C280,Insumos!$A$2:$E$999,5,FALSE),"")</f>
        <v/>
      </c>
      <c r="K280" s="3" t="str">
        <f t="shared" si="15"/>
        <v/>
      </c>
    </row>
    <row r="281" spans="1:11" ht="14.25" customHeight="1" x14ac:dyDescent="0.2">
      <c r="A281" s="1"/>
      <c r="B281" s="1"/>
      <c r="C281" s="1"/>
      <c r="D281" s="1" t="str">
        <f>+IFERROR(VLOOKUP($C281,Insumos!$A$2:$C$999,2,FALSE),"")</f>
        <v/>
      </c>
      <c r="E281" s="1" t="str">
        <f>+IFERROR(VLOOKUP($C281,Insumos!$A$2:$C$999,3,FALSE),"")</f>
        <v/>
      </c>
      <c r="F281" s="2"/>
      <c r="G281" s="3"/>
      <c r="H281" s="4">
        <f t="shared" si="14"/>
        <v>0</v>
      </c>
      <c r="I281" s="1" t="str">
        <f>+IFERROR(VLOOKUP(C281,Insumos!$A$2:$E$999,4,FALSE),"")</f>
        <v/>
      </c>
      <c r="J281" s="1" t="str">
        <f>+IFERROR(VLOOKUP(C281,Insumos!$A$2:$E$999,5,FALSE),"")</f>
        <v/>
      </c>
      <c r="K281" s="3" t="str">
        <f t="shared" si="15"/>
        <v/>
      </c>
    </row>
    <row r="282" spans="1:11" ht="14.25" customHeight="1" x14ac:dyDescent="0.2">
      <c r="A282" s="1"/>
      <c r="B282" s="1"/>
      <c r="C282" s="1"/>
      <c r="D282" s="1" t="str">
        <f>+IFERROR(VLOOKUP($C282,Insumos!$A$2:$C$999,2,FALSE),"")</f>
        <v/>
      </c>
      <c r="E282" s="1" t="str">
        <f>+IFERROR(VLOOKUP($C282,Insumos!$A$2:$C$999,3,FALSE),"")</f>
        <v/>
      </c>
      <c r="F282" s="2"/>
      <c r="G282" s="3"/>
      <c r="H282" s="4">
        <f t="shared" si="14"/>
        <v>0</v>
      </c>
      <c r="I282" s="1" t="str">
        <f>+IFERROR(VLOOKUP(C282,Insumos!$A$2:$E$999,4,FALSE),"")</f>
        <v/>
      </c>
      <c r="J282" s="1" t="str">
        <f>+IFERROR(VLOOKUP(C282,Insumos!$A$2:$E$999,5,FALSE),"")</f>
        <v/>
      </c>
      <c r="K282" s="3" t="str">
        <f t="shared" si="15"/>
        <v/>
      </c>
    </row>
    <row r="283" spans="1:11" ht="14.25" customHeight="1" x14ac:dyDescent="0.2">
      <c r="A283" s="1"/>
      <c r="B283" s="1"/>
      <c r="C283" s="1"/>
      <c r="D283" s="1" t="str">
        <f>+IFERROR(VLOOKUP($C283,Insumos!$A$2:$C$999,2,FALSE),"")</f>
        <v/>
      </c>
      <c r="E283" s="1" t="str">
        <f>+IFERROR(VLOOKUP($C283,Insumos!$A$2:$C$999,3,FALSE),"")</f>
        <v/>
      </c>
      <c r="F283" s="2"/>
      <c r="G283" s="3"/>
      <c r="H283" s="4">
        <f t="shared" si="14"/>
        <v>0</v>
      </c>
      <c r="I283" s="1" t="str">
        <f>+IFERROR(VLOOKUP(C283,Insumos!$A$2:$E$999,4,FALSE),"")</f>
        <v/>
      </c>
      <c r="J283" s="1" t="str">
        <f>+IFERROR(VLOOKUP(C283,Insumos!$A$2:$E$999,5,FALSE),"")</f>
        <v/>
      </c>
      <c r="K283" s="3" t="str">
        <f t="shared" si="15"/>
        <v/>
      </c>
    </row>
    <row r="284" spans="1:11" ht="14.25" customHeight="1" x14ac:dyDescent="0.2">
      <c r="A284" s="1"/>
      <c r="B284" s="1"/>
      <c r="C284" s="1"/>
      <c r="D284" s="1" t="str">
        <f>+IFERROR(VLOOKUP($C284,Insumos!$A$2:$C$999,2,FALSE),"")</f>
        <v/>
      </c>
      <c r="E284" s="1" t="str">
        <f>+IFERROR(VLOOKUP($C284,Insumos!$A$2:$C$999,3,FALSE),"")</f>
        <v/>
      </c>
      <c r="F284" s="2"/>
      <c r="G284" s="3"/>
      <c r="H284" s="4">
        <f t="shared" si="14"/>
        <v>0</v>
      </c>
      <c r="I284" s="1" t="str">
        <f>+IFERROR(VLOOKUP(C284,Insumos!$A$2:$E$999,4,FALSE),"")</f>
        <v/>
      </c>
      <c r="J284" s="1" t="str">
        <f>+IFERROR(VLOOKUP(C284,Insumos!$A$2:$E$999,5,FALSE),"")</f>
        <v/>
      </c>
      <c r="K284" s="3" t="str">
        <f t="shared" si="15"/>
        <v/>
      </c>
    </row>
    <row r="285" spans="1:11" ht="14.25" customHeight="1" x14ac:dyDescent="0.2">
      <c r="A285" s="1"/>
      <c r="B285" s="1"/>
      <c r="C285" s="1"/>
      <c r="D285" s="1" t="str">
        <f>+IFERROR(VLOOKUP($C285,Insumos!$A$2:$C$999,2,FALSE),"")</f>
        <v/>
      </c>
      <c r="E285" s="1" t="str">
        <f>+IFERROR(VLOOKUP($C285,Insumos!$A$2:$C$999,3,FALSE),"")</f>
        <v/>
      </c>
      <c r="F285" s="2"/>
      <c r="G285" s="3"/>
      <c r="H285" s="4">
        <f t="shared" si="14"/>
        <v>0</v>
      </c>
      <c r="I285" s="1" t="str">
        <f>+IFERROR(VLOOKUP(C285,Insumos!$A$2:$E$999,4,FALSE),"")</f>
        <v/>
      </c>
      <c r="J285" s="1" t="str">
        <f>+IFERROR(VLOOKUP(C285,Insumos!$A$2:$E$999,5,FALSE),"")</f>
        <v/>
      </c>
      <c r="K285" s="3" t="str">
        <f t="shared" si="15"/>
        <v/>
      </c>
    </row>
    <row r="286" spans="1:11" ht="14.25" customHeight="1" x14ac:dyDescent="0.2">
      <c r="A286" s="1"/>
      <c r="B286" s="1"/>
      <c r="C286" s="1"/>
      <c r="D286" s="1" t="str">
        <f>+IFERROR(VLOOKUP($C286,Insumos!$A$2:$C$999,2,FALSE),"")</f>
        <v/>
      </c>
      <c r="E286" s="1" t="str">
        <f>+IFERROR(VLOOKUP($C286,Insumos!$A$2:$C$999,3,FALSE),"")</f>
        <v/>
      </c>
      <c r="F286" s="2"/>
      <c r="G286" s="3"/>
      <c r="H286" s="4">
        <f t="shared" si="14"/>
        <v>0</v>
      </c>
      <c r="I286" s="1" t="str">
        <f>+IFERROR(VLOOKUP(C286,Insumos!$A$2:$E$999,4,FALSE),"")</f>
        <v/>
      </c>
      <c r="J286" s="1" t="str">
        <f>+IFERROR(VLOOKUP(C286,Insumos!$A$2:$E$999,5,FALSE),"")</f>
        <v/>
      </c>
      <c r="K286" s="3" t="str">
        <f t="shared" si="15"/>
        <v/>
      </c>
    </row>
    <row r="287" spans="1:11" ht="14.25" customHeight="1" x14ac:dyDescent="0.2">
      <c r="A287" s="1"/>
      <c r="B287" s="1"/>
      <c r="C287" s="1"/>
      <c r="D287" s="1" t="str">
        <f>+IFERROR(VLOOKUP($C287,Insumos!$A$2:$C$999,2,FALSE),"")</f>
        <v/>
      </c>
      <c r="E287" s="1" t="str">
        <f>+IFERROR(VLOOKUP($C287,Insumos!$A$2:$C$999,3,FALSE),"")</f>
        <v/>
      </c>
      <c r="F287" s="2"/>
      <c r="G287" s="3"/>
      <c r="H287" s="4">
        <f t="shared" si="14"/>
        <v>0</v>
      </c>
      <c r="I287" s="1" t="str">
        <f>+IFERROR(VLOOKUP(C287,Insumos!$A$2:$E$999,4,FALSE),"")</f>
        <v/>
      </c>
      <c r="J287" s="1" t="str">
        <f>+IFERROR(VLOOKUP(C287,Insumos!$A$2:$E$999,5,FALSE),"")</f>
        <v/>
      </c>
      <c r="K287" s="3" t="str">
        <f t="shared" si="15"/>
        <v/>
      </c>
    </row>
    <row r="288" spans="1:11" ht="14.25" customHeight="1" x14ac:dyDescent="0.2">
      <c r="A288" s="1"/>
      <c r="B288" s="1"/>
      <c r="C288" s="1"/>
      <c r="D288" s="1" t="str">
        <f>+IFERROR(VLOOKUP($C288,Insumos!$A$2:$C$999,2,FALSE),"")</f>
        <v/>
      </c>
      <c r="E288" s="1" t="str">
        <f>+IFERROR(VLOOKUP($C288,Insumos!$A$2:$C$999,3,FALSE),"")</f>
        <v/>
      </c>
      <c r="F288" s="2"/>
      <c r="G288" s="3"/>
      <c r="H288" s="4">
        <f t="shared" si="14"/>
        <v>0</v>
      </c>
      <c r="I288" s="1" t="str">
        <f>+IFERROR(VLOOKUP(C288,Insumos!$A$2:$E$999,4,FALSE),"")</f>
        <v/>
      </c>
      <c r="J288" s="1" t="str">
        <f>+IFERROR(VLOOKUP(C288,Insumos!$A$2:$E$999,5,FALSE),"")</f>
        <v/>
      </c>
      <c r="K288" s="3" t="str">
        <f t="shared" si="15"/>
        <v/>
      </c>
    </row>
    <row r="289" spans="1:11" ht="14.25" customHeight="1" x14ac:dyDescent="0.2">
      <c r="A289" s="1"/>
      <c r="B289" s="1"/>
      <c r="C289" s="1"/>
      <c r="D289" s="1" t="str">
        <f>+IFERROR(VLOOKUP($C289,Insumos!$A$2:$C$999,2,FALSE),"")</f>
        <v/>
      </c>
      <c r="E289" s="1" t="str">
        <f>+IFERROR(VLOOKUP($C289,Insumos!$A$2:$C$999,3,FALSE),"")</f>
        <v/>
      </c>
      <c r="F289" s="2"/>
      <c r="G289" s="3"/>
      <c r="H289" s="4">
        <f t="shared" si="14"/>
        <v>0</v>
      </c>
      <c r="I289" s="1" t="str">
        <f>+IFERROR(VLOOKUP(C289,Insumos!$A$2:$E$999,4,FALSE),"")</f>
        <v/>
      </c>
      <c r="J289" s="1" t="str">
        <f>+IFERROR(VLOOKUP(C289,Insumos!$A$2:$E$999,5,FALSE),"")</f>
        <v/>
      </c>
      <c r="K289" s="3" t="str">
        <f t="shared" si="15"/>
        <v/>
      </c>
    </row>
    <row r="290" spans="1:11" ht="14.25" customHeight="1" x14ac:dyDescent="0.2">
      <c r="A290" s="1"/>
      <c r="B290" s="1"/>
      <c r="C290" s="1"/>
      <c r="D290" s="1" t="str">
        <f>+IFERROR(VLOOKUP($C290,Insumos!$A$2:$C$999,2,FALSE),"")</f>
        <v/>
      </c>
      <c r="E290" s="1" t="str">
        <f>+IFERROR(VLOOKUP($C290,Insumos!$A$2:$C$999,3,FALSE),"")</f>
        <v/>
      </c>
      <c r="F290" s="2"/>
      <c r="G290" s="3"/>
      <c r="H290" s="4">
        <f t="shared" si="14"/>
        <v>0</v>
      </c>
      <c r="I290" s="1" t="str">
        <f>+IFERROR(VLOOKUP(C290,Insumos!$A$2:$E$999,4,FALSE),"")</f>
        <v/>
      </c>
      <c r="J290" s="1" t="str">
        <f>+IFERROR(VLOOKUP(C290,Insumos!$A$2:$E$999,5,FALSE),"")</f>
        <v/>
      </c>
      <c r="K290" s="3" t="str">
        <f t="shared" si="15"/>
        <v/>
      </c>
    </row>
    <row r="291" spans="1:11" ht="14.25" customHeight="1" x14ac:dyDescent="0.2">
      <c r="A291" s="1"/>
      <c r="B291" s="1"/>
      <c r="C291" s="1"/>
      <c r="D291" s="1" t="str">
        <f>+IFERROR(VLOOKUP($C291,Insumos!$A$2:$C$999,2,FALSE),"")</f>
        <v/>
      </c>
      <c r="E291" s="1" t="str">
        <f>+IFERROR(VLOOKUP($C291,Insumos!$A$2:$C$999,3,FALSE),"")</f>
        <v/>
      </c>
      <c r="F291" s="2"/>
      <c r="G291" s="3"/>
      <c r="H291" s="4">
        <f t="shared" si="14"/>
        <v>0</v>
      </c>
      <c r="I291" s="1" t="str">
        <f>+IFERROR(VLOOKUP(C291,Insumos!$A$2:$E$999,4,FALSE),"")</f>
        <v/>
      </c>
      <c r="J291" s="1" t="str">
        <f>+IFERROR(VLOOKUP(C291,Insumos!$A$2:$E$999,5,FALSE),"")</f>
        <v/>
      </c>
      <c r="K291" s="3" t="str">
        <f t="shared" si="15"/>
        <v/>
      </c>
    </row>
    <row r="292" spans="1:11" ht="14.25" customHeight="1" x14ac:dyDescent="0.2">
      <c r="A292" s="1"/>
      <c r="B292" s="1"/>
      <c r="C292" s="1"/>
      <c r="D292" s="1" t="str">
        <f>+IFERROR(VLOOKUP($C292,Insumos!$A$2:$C$999,2,FALSE),"")</f>
        <v/>
      </c>
      <c r="E292" s="1" t="str">
        <f>+IFERROR(VLOOKUP($C292,Insumos!$A$2:$C$999,3,FALSE),"")</f>
        <v/>
      </c>
      <c r="F292" s="2"/>
      <c r="G292" s="3"/>
      <c r="H292" s="4">
        <f t="shared" si="14"/>
        <v>0</v>
      </c>
      <c r="I292" s="1" t="str">
        <f>+IFERROR(VLOOKUP(C292,Insumos!$A$2:$E$999,4,FALSE),"")</f>
        <v/>
      </c>
      <c r="J292" s="1" t="str">
        <f>+IFERROR(VLOOKUP(C292,Insumos!$A$2:$E$999,5,FALSE),"")</f>
        <v/>
      </c>
      <c r="K292" s="3" t="str">
        <f t="shared" si="15"/>
        <v/>
      </c>
    </row>
    <row r="293" spans="1:11" ht="14.25" customHeight="1" x14ac:dyDescent="0.2">
      <c r="A293" s="1"/>
      <c r="B293" s="1"/>
      <c r="C293" s="1"/>
      <c r="D293" s="1" t="str">
        <f>+IFERROR(VLOOKUP($C293,Insumos!$A$2:$C$999,2,FALSE),"")</f>
        <v/>
      </c>
      <c r="E293" s="1" t="str">
        <f>+IFERROR(VLOOKUP($C293,Insumos!$A$2:$C$999,3,FALSE),"")</f>
        <v/>
      </c>
      <c r="F293" s="2"/>
      <c r="G293" s="3"/>
      <c r="H293" s="4">
        <f t="shared" si="14"/>
        <v>0</v>
      </c>
      <c r="I293" s="1" t="str">
        <f>+IFERROR(VLOOKUP(C293,Insumos!$A$2:$E$999,4,FALSE),"")</f>
        <v/>
      </c>
      <c r="J293" s="1" t="str">
        <f>+IFERROR(VLOOKUP(C293,Insumos!$A$2:$E$999,5,FALSE),"")</f>
        <v/>
      </c>
      <c r="K293" s="3" t="str">
        <f t="shared" si="15"/>
        <v/>
      </c>
    </row>
    <row r="294" spans="1:11" ht="14.25" customHeight="1" x14ac:dyDescent="0.2">
      <c r="A294" s="1"/>
      <c r="B294" s="1"/>
      <c r="C294" s="1"/>
      <c r="D294" s="1" t="str">
        <f>+IFERROR(VLOOKUP($C294,Insumos!$A$2:$C$999,2,FALSE),"")</f>
        <v/>
      </c>
      <c r="E294" s="1" t="str">
        <f>+IFERROR(VLOOKUP($C294,Insumos!$A$2:$C$999,3,FALSE),"")</f>
        <v/>
      </c>
      <c r="F294" s="2"/>
      <c r="G294" s="3"/>
      <c r="H294" s="4">
        <f t="shared" si="14"/>
        <v>0</v>
      </c>
      <c r="I294" s="1" t="str">
        <f>+IFERROR(VLOOKUP(C294,Insumos!$A$2:$E$999,4,FALSE),"")</f>
        <v/>
      </c>
      <c r="J294" s="1" t="str">
        <f>+IFERROR(VLOOKUP(C294,Insumos!$A$2:$E$999,5,FALSE),"")</f>
        <v/>
      </c>
      <c r="K294" s="3" t="str">
        <f t="shared" si="15"/>
        <v/>
      </c>
    </row>
    <row r="295" spans="1:11" ht="14.25" customHeight="1" x14ac:dyDescent="0.2">
      <c r="A295" s="1"/>
      <c r="B295" s="1"/>
      <c r="C295" s="1"/>
      <c r="D295" s="1" t="str">
        <f>+IFERROR(VLOOKUP($C295,Insumos!$A$2:$C$999,2,FALSE),"")</f>
        <v/>
      </c>
      <c r="E295" s="1" t="str">
        <f>+IFERROR(VLOOKUP($C295,Insumos!$A$2:$C$999,3,FALSE),"")</f>
        <v/>
      </c>
      <c r="F295" s="2"/>
      <c r="G295" s="3"/>
      <c r="H295" s="4">
        <f t="shared" si="14"/>
        <v>0</v>
      </c>
      <c r="I295" s="1" t="str">
        <f>+IFERROR(VLOOKUP(C295,Insumos!$A$2:$E$999,4,FALSE),"")</f>
        <v/>
      </c>
      <c r="J295" s="1" t="str">
        <f>+IFERROR(VLOOKUP(C295,Insumos!$A$2:$E$999,5,FALSE),"")</f>
        <v/>
      </c>
      <c r="K295" s="3" t="str">
        <f t="shared" si="15"/>
        <v/>
      </c>
    </row>
    <row r="296" spans="1:11" ht="14.25" customHeight="1" x14ac:dyDescent="0.2">
      <c r="A296" s="1"/>
      <c r="B296" s="1"/>
      <c r="C296" s="1"/>
      <c r="D296" s="1" t="str">
        <f>+IFERROR(VLOOKUP($C296,Insumos!$A$2:$C$999,2,FALSE),"")</f>
        <v/>
      </c>
      <c r="E296" s="1" t="str">
        <f>+IFERROR(VLOOKUP($C296,Insumos!$A$2:$C$999,3,FALSE),"")</f>
        <v/>
      </c>
      <c r="F296" s="2"/>
      <c r="G296" s="3"/>
      <c r="H296" s="4">
        <f t="shared" si="14"/>
        <v>0</v>
      </c>
      <c r="I296" s="1" t="str">
        <f>+IFERROR(VLOOKUP(C296,Insumos!$A$2:$E$999,4,FALSE),"")</f>
        <v/>
      </c>
      <c r="J296" s="1" t="str">
        <f>+IFERROR(VLOOKUP(C296,Insumos!$A$2:$E$999,5,FALSE),"")</f>
        <v/>
      </c>
      <c r="K296" s="3" t="str">
        <f t="shared" si="15"/>
        <v/>
      </c>
    </row>
    <row r="297" spans="1:11" ht="14.25" customHeight="1" x14ac:dyDescent="0.2">
      <c r="A297" s="1"/>
      <c r="B297" s="1"/>
      <c r="C297" s="1"/>
      <c r="D297" s="1" t="str">
        <f>+IFERROR(VLOOKUP($C297,Insumos!$A$2:$C$999,2,FALSE),"")</f>
        <v/>
      </c>
      <c r="E297" s="1" t="str">
        <f>+IFERROR(VLOOKUP($C297,Insumos!$A$2:$C$999,3,FALSE),"")</f>
        <v/>
      </c>
      <c r="F297" s="2"/>
      <c r="G297" s="3"/>
      <c r="H297" s="4">
        <f t="shared" si="14"/>
        <v>0</v>
      </c>
      <c r="I297" s="1" t="str">
        <f>+IFERROR(VLOOKUP(C297,Insumos!$A$2:$E$999,4,FALSE),"")</f>
        <v/>
      </c>
      <c r="J297" s="1" t="str">
        <f>+IFERROR(VLOOKUP(C297,Insumos!$A$2:$E$999,5,FALSE),"")</f>
        <v/>
      </c>
      <c r="K297" s="3" t="str">
        <f t="shared" si="15"/>
        <v/>
      </c>
    </row>
    <row r="298" spans="1:11" ht="14.25" customHeight="1" x14ac:dyDescent="0.2">
      <c r="A298" s="1"/>
      <c r="B298" s="1"/>
      <c r="C298" s="1"/>
      <c r="D298" s="1" t="str">
        <f>+IFERROR(VLOOKUP($C298,Insumos!$A$2:$C$999,2,FALSE),"")</f>
        <v/>
      </c>
      <c r="E298" s="1" t="str">
        <f>+IFERROR(VLOOKUP($C298,Insumos!$A$2:$C$999,3,FALSE),"")</f>
        <v/>
      </c>
      <c r="F298" s="2"/>
      <c r="G298" s="3"/>
      <c r="H298" s="4">
        <f t="shared" si="14"/>
        <v>0</v>
      </c>
      <c r="I298" s="1" t="str">
        <f>+IFERROR(VLOOKUP(C298,Insumos!$A$2:$E$999,4,FALSE),"")</f>
        <v/>
      </c>
      <c r="J298" s="1" t="str">
        <f>+IFERROR(VLOOKUP(C298,Insumos!$A$2:$E$999,5,FALSE),"")</f>
        <v/>
      </c>
      <c r="K298" s="3" t="str">
        <f t="shared" si="15"/>
        <v/>
      </c>
    </row>
    <row r="299" spans="1:11" ht="14.25" customHeight="1" x14ac:dyDescent="0.2">
      <c r="A299" s="1"/>
      <c r="B299" s="1"/>
      <c r="C299" s="1"/>
      <c r="D299" s="1" t="str">
        <f>+IFERROR(VLOOKUP($C299,Insumos!$A$2:$C$999,2,FALSE),"")</f>
        <v/>
      </c>
      <c r="E299" s="1" t="str">
        <f>+IFERROR(VLOOKUP($C299,Insumos!$A$2:$C$999,3,FALSE),"")</f>
        <v/>
      </c>
      <c r="F299" s="2"/>
      <c r="G299" s="3"/>
      <c r="H299" s="4">
        <f t="shared" si="14"/>
        <v>0</v>
      </c>
      <c r="I299" s="1" t="str">
        <f>+IFERROR(VLOOKUP(C299,Insumos!$A$2:$E$999,4,FALSE),"")</f>
        <v/>
      </c>
      <c r="J299" s="1" t="str">
        <f>+IFERROR(VLOOKUP(C299,Insumos!$A$2:$E$999,5,FALSE),"")</f>
        <v/>
      </c>
      <c r="K299" s="3" t="str">
        <f t="shared" si="15"/>
        <v/>
      </c>
    </row>
    <row r="300" spans="1:11" ht="14.25" customHeight="1" x14ac:dyDescent="0.2">
      <c r="A300" s="1"/>
      <c r="B300" s="1"/>
      <c r="C300" s="1"/>
      <c r="D300" s="1" t="str">
        <f>+IFERROR(VLOOKUP($C300,Insumos!$A$2:$C$999,2,FALSE),"")</f>
        <v/>
      </c>
      <c r="E300" s="1" t="str">
        <f>+IFERROR(VLOOKUP($C300,Insumos!$A$2:$C$999,3,FALSE),"")</f>
        <v/>
      </c>
      <c r="F300" s="2"/>
      <c r="G300" s="3"/>
      <c r="H300" s="4">
        <f t="shared" si="14"/>
        <v>0</v>
      </c>
      <c r="I300" s="1" t="str">
        <f>+IFERROR(VLOOKUP(C300,Insumos!$A$2:$E$999,4,FALSE),"")</f>
        <v/>
      </c>
      <c r="J300" s="1" t="str">
        <f>+IFERROR(VLOOKUP(C300,Insumos!$A$2:$E$999,5,FALSE),"")</f>
        <v/>
      </c>
      <c r="K300" s="3" t="str">
        <f t="shared" si="15"/>
        <v/>
      </c>
    </row>
    <row r="301" spans="1:11" ht="14.25" customHeight="1" x14ac:dyDescent="0.2">
      <c r="A301" s="1"/>
      <c r="B301" s="1"/>
      <c r="C301" s="1"/>
      <c r="D301" s="1" t="str">
        <f>+IFERROR(VLOOKUP($C301,Insumos!$A$2:$C$999,2,FALSE),"")</f>
        <v/>
      </c>
      <c r="E301" s="1" t="str">
        <f>+IFERROR(VLOOKUP($C301,Insumos!$A$2:$C$999,3,FALSE),"")</f>
        <v/>
      </c>
      <c r="F301" s="2"/>
      <c r="G301" s="3"/>
      <c r="H301" s="4">
        <f t="shared" si="14"/>
        <v>0</v>
      </c>
      <c r="I301" s="1" t="str">
        <f>+IFERROR(VLOOKUP(C301,Insumos!$A$2:$E$999,4,FALSE),"")</f>
        <v/>
      </c>
      <c r="J301" s="1" t="str">
        <f>+IFERROR(VLOOKUP(C301,Insumos!$A$2:$E$999,5,FALSE),"")</f>
        <v/>
      </c>
      <c r="K301" s="3" t="str">
        <f t="shared" si="15"/>
        <v/>
      </c>
    </row>
    <row r="302" spans="1:11" ht="14.25" customHeight="1" x14ac:dyDescent="0.2">
      <c r="A302" s="1"/>
      <c r="B302" s="1"/>
      <c r="C302" s="1"/>
      <c r="D302" s="1" t="str">
        <f>+IFERROR(VLOOKUP($C302,Insumos!$A$2:$C$999,2,FALSE),"")</f>
        <v/>
      </c>
      <c r="E302" s="1" t="str">
        <f>+IFERROR(VLOOKUP($C302,Insumos!$A$2:$C$999,3,FALSE),"")</f>
        <v/>
      </c>
      <c r="F302" s="2"/>
      <c r="G302" s="3"/>
      <c r="H302" s="4">
        <f t="shared" si="14"/>
        <v>0</v>
      </c>
      <c r="I302" s="1" t="str">
        <f>+IFERROR(VLOOKUP(C302,Insumos!$A$2:$E$999,4,FALSE),"")</f>
        <v/>
      </c>
      <c r="J302" s="1" t="str">
        <f>+IFERROR(VLOOKUP(C302,Insumos!$A$2:$E$999,5,FALSE),"")</f>
        <v/>
      </c>
      <c r="K302" s="3" t="str">
        <f t="shared" si="15"/>
        <v/>
      </c>
    </row>
    <row r="303" spans="1:11" ht="14.25" customHeight="1" x14ac:dyDescent="0.2">
      <c r="A303" s="1"/>
      <c r="B303" s="1"/>
      <c r="C303" s="1"/>
      <c r="D303" s="1" t="str">
        <f>+IFERROR(VLOOKUP($C303,Insumos!$A$2:$C$999,2,FALSE),"")</f>
        <v/>
      </c>
      <c r="E303" s="1" t="str">
        <f>+IFERROR(VLOOKUP($C303,Insumos!$A$2:$C$999,3,FALSE),"")</f>
        <v/>
      </c>
      <c r="F303" s="2"/>
      <c r="G303" s="3"/>
      <c r="H303" s="4">
        <f t="shared" si="14"/>
        <v>0</v>
      </c>
      <c r="I303" s="1" t="str">
        <f>+IFERROR(VLOOKUP(C303,Insumos!$A$2:$E$999,4,FALSE),"")</f>
        <v/>
      </c>
      <c r="J303" s="1" t="str">
        <f>+IFERROR(VLOOKUP(C303,Insumos!$A$2:$E$999,5,FALSE),"")</f>
        <v/>
      </c>
      <c r="K303" s="3" t="str">
        <f t="shared" si="15"/>
        <v/>
      </c>
    </row>
    <row r="304" spans="1:11" ht="14.25" customHeight="1" x14ac:dyDescent="0.2">
      <c r="A304" s="1"/>
      <c r="B304" s="1"/>
      <c r="C304" s="1"/>
      <c r="D304" s="1" t="str">
        <f>+IFERROR(VLOOKUP($C304,Insumos!$A$2:$C$999,2,FALSE),"")</f>
        <v/>
      </c>
      <c r="E304" s="1" t="str">
        <f>+IFERROR(VLOOKUP($C304,Insumos!$A$2:$C$999,3,FALSE),"")</f>
        <v/>
      </c>
      <c r="F304" s="2"/>
      <c r="G304" s="3"/>
      <c r="H304" s="4">
        <f t="shared" si="14"/>
        <v>0</v>
      </c>
      <c r="I304" s="1" t="str">
        <f>+IFERROR(VLOOKUP(C304,Insumos!$A$2:$E$999,4,FALSE),"")</f>
        <v/>
      </c>
      <c r="J304" s="1" t="str">
        <f>+IFERROR(VLOOKUP(C304,Insumos!$A$2:$E$999,5,FALSE),"")</f>
        <v/>
      </c>
      <c r="K304" s="3" t="str">
        <f t="shared" si="15"/>
        <v/>
      </c>
    </row>
    <row r="305" spans="1:11" ht="14.25" customHeight="1" x14ac:dyDescent="0.2">
      <c r="A305" s="1"/>
      <c r="B305" s="1"/>
      <c r="C305" s="1"/>
      <c r="D305" s="1" t="str">
        <f>+IFERROR(VLOOKUP($C305,Insumos!$A$2:$C$999,2,FALSE),"")</f>
        <v/>
      </c>
      <c r="E305" s="1" t="str">
        <f>+IFERROR(VLOOKUP($C305,Insumos!$A$2:$C$999,3,FALSE),"")</f>
        <v/>
      </c>
      <c r="F305" s="2"/>
      <c r="G305" s="3"/>
      <c r="H305" s="4">
        <f t="shared" si="14"/>
        <v>0</v>
      </c>
      <c r="I305" s="1" t="str">
        <f>+IFERROR(VLOOKUP(C305,Insumos!$A$2:$E$999,4,FALSE),"")</f>
        <v/>
      </c>
      <c r="J305" s="1" t="str">
        <f>+IFERROR(VLOOKUP(C305,Insumos!$A$2:$E$999,5,FALSE),"")</f>
        <v/>
      </c>
      <c r="K305" s="3" t="str">
        <f t="shared" si="15"/>
        <v/>
      </c>
    </row>
    <row r="306" spans="1:11" ht="14.25" customHeight="1" x14ac:dyDescent="0.2">
      <c r="A306" s="1"/>
      <c r="B306" s="1"/>
      <c r="C306" s="1"/>
      <c r="D306" s="1" t="str">
        <f>+IFERROR(VLOOKUP($C306,Insumos!$A$2:$C$999,2,FALSE),"")</f>
        <v/>
      </c>
      <c r="E306" s="1" t="str">
        <f>+IFERROR(VLOOKUP($C306,Insumos!$A$2:$C$999,3,FALSE),"")</f>
        <v/>
      </c>
      <c r="F306" s="2"/>
      <c r="G306" s="3"/>
      <c r="H306" s="4">
        <f t="shared" si="14"/>
        <v>0</v>
      </c>
      <c r="I306" s="1" t="str">
        <f>+IFERROR(VLOOKUP(C306,Insumos!$A$2:$E$999,4,FALSE),"")</f>
        <v/>
      </c>
      <c r="J306" s="1" t="str">
        <f>+IFERROR(VLOOKUP(C306,Insumos!$A$2:$E$999,5,FALSE),"")</f>
        <v/>
      </c>
      <c r="K306" s="3" t="str">
        <f t="shared" si="15"/>
        <v/>
      </c>
    </row>
    <row r="307" spans="1:11" ht="14.25" customHeight="1" x14ac:dyDescent="0.2">
      <c r="A307" s="1"/>
      <c r="B307" s="1"/>
      <c r="C307" s="1"/>
      <c r="D307" s="1" t="str">
        <f>+IFERROR(VLOOKUP($C307,Insumos!$A$2:$C$999,2,FALSE),"")</f>
        <v/>
      </c>
      <c r="E307" s="1" t="str">
        <f>+IFERROR(VLOOKUP($C307,Insumos!$A$2:$C$999,3,FALSE),"")</f>
        <v/>
      </c>
      <c r="F307" s="2"/>
      <c r="G307" s="3"/>
      <c r="H307" s="4">
        <f t="shared" si="14"/>
        <v>0</v>
      </c>
      <c r="I307" s="1" t="str">
        <f>+IFERROR(VLOOKUP(C307,Insumos!$A$2:$E$999,4,FALSE),"")</f>
        <v/>
      </c>
      <c r="J307" s="1" t="str">
        <f>+IFERROR(VLOOKUP(C307,Insumos!$A$2:$E$999,5,FALSE),"")</f>
        <v/>
      </c>
      <c r="K307" s="3" t="str">
        <f t="shared" si="15"/>
        <v/>
      </c>
    </row>
    <row r="308" spans="1:11" ht="14.25" customHeight="1" x14ac:dyDescent="0.2">
      <c r="A308" s="1"/>
      <c r="B308" s="1"/>
      <c r="C308" s="1"/>
      <c r="D308" s="1" t="str">
        <f>+IFERROR(VLOOKUP($C308,Insumos!$A$2:$C$999,2,FALSE),"")</f>
        <v/>
      </c>
      <c r="E308" s="1" t="str">
        <f>+IFERROR(VLOOKUP($C308,Insumos!$A$2:$C$999,3,FALSE),"")</f>
        <v/>
      </c>
      <c r="F308" s="2"/>
      <c r="G308" s="3"/>
      <c r="H308" s="4">
        <f t="shared" si="14"/>
        <v>0</v>
      </c>
      <c r="I308" s="1" t="str">
        <f>+IFERROR(VLOOKUP(C308,Insumos!$A$2:$E$999,4,FALSE),"")</f>
        <v/>
      </c>
      <c r="J308" s="1" t="str">
        <f>+IFERROR(VLOOKUP(C308,Insumos!$A$2:$E$999,5,FALSE),"")</f>
        <v/>
      </c>
      <c r="K308" s="3" t="str">
        <f t="shared" si="15"/>
        <v/>
      </c>
    </row>
    <row r="309" spans="1:11" ht="14.25" customHeight="1" x14ac:dyDescent="0.2">
      <c r="A309" s="1"/>
      <c r="B309" s="1"/>
      <c r="C309" s="1"/>
      <c r="D309" s="1" t="str">
        <f>+IFERROR(VLOOKUP($C309,Insumos!$A$2:$C$999,2,FALSE),"")</f>
        <v/>
      </c>
      <c r="E309" s="1" t="str">
        <f>+IFERROR(VLOOKUP($C309,Insumos!$A$2:$C$999,3,FALSE),"")</f>
        <v/>
      </c>
      <c r="F309" s="2"/>
      <c r="G309" s="3"/>
      <c r="H309" s="4">
        <f t="shared" si="14"/>
        <v>0</v>
      </c>
      <c r="I309" s="1" t="str">
        <f>+IFERROR(VLOOKUP(C309,Insumos!$A$2:$E$999,4,FALSE),"")</f>
        <v/>
      </c>
      <c r="J309" s="1" t="str">
        <f>+IFERROR(VLOOKUP(C309,Insumos!$A$2:$E$999,5,FALSE),"")</f>
        <v/>
      </c>
      <c r="K309" s="3" t="str">
        <f t="shared" si="15"/>
        <v/>
      </c>
    </row>
    <row r="310" spans="1:11" ht="14.25" customHeight="1" x14ac:dyDescent="0.2">
      <c r="A310" s="1"/>
      <c r="B310" s="1"/>
      <c r="C310" s="1"/>
      <c r="D310" s="1" t="str">
        <f>+IFERROR(VLOOKUP($C310,Insumos!$A$2:$C$999,2,FALSE),"")</f>
        <v/>
      </c>
      <c r="E310" s="1" t="str">
        <f>+IFERROR(VLOOKUP($C310,Insumos!$A$2:$C$999,3,FALSE),"")</f>
        <v/>
      </c>
      <c r="F310" s="2"/>
      <c r="G310" s="3"/>
      <c r="H310" s="4">
        <f t="shared" si="14"/>
        <v>0</v>
      </c>
      <c r="I310" s="1" t="str">
        <f>+IFERROR(VLOOKUP(C310,Insumos!$A$2:$E$999,4,FALSE),"")</f>
        <v/>
      </c>
      <c r="J310" s="1" t="str">
        <f>+IFERROR(VLOOKUP(C310,Insumos!$A$2:$E$999,5,FALSE),"")</f>
        <v/>
      </c>
      <c r="K310" s="3" t="str">
        <f t="shared" si="15"/>
        <v/>
      </c>
    </row>
    <row r="311" spans="1:11" ht="14.25" customHeight="1" x14ac:dyDescent="0.2">
      <c r="A311" s="1"/>
      <c r="B311" s="1"/>
      <c r="C311" s="1"/>
      <c r="D311" s="1" t="str">
        <f>+IFERROR(VLOOKUP($C311,Insumos!$A$2:$C$999,2,FALSE),"")</f>
        <v/>
      </c>
      <c r="E311" s="1" t="str">
        <f>+IFERROR(VLOOKUP($C311,Insumos!$A$2:$C$999,3,FALSE),"")</f>
        <v/>
      </c>
      <c r="F311" s="2"/>
      <c r="G311" s="3"/>
      <c r="H311" s="4">
        <f t="shared" si="14"/>
        <v>0</v>
      </c>
      <c r="I311" s="1" t="str">
        <f>+IFERROR(VLOOKUP(C311,Insumos!$A$2:$E$999,4,FALSE),"")</f>
        <v/>
      </c>
      <c r="J311" s="1" t="str">
        <f>+IFERROR(VLOOKUP(C311,Insumos!$A$2:$E$999,5,FALSE),"")</f>
        <v/>
      </c>
      <c r="K311" s="3" t="str">
        <f t="shared" si="15"/>
        <v/>
      </c>
    </row>
    <row r="312" spans="1:11" ht="14.25" customHeight="1" x14ac:dyDescent="0.2">
      <c r="A312" s="1"/>
      <c r="B312" s="1"/>
      <c r="C312" s="1"/>
      <c r="D312" s="1" t="str">
        <f>+IFERROR(VLOOKUP($C312,Insumos!$A$2:$C$999,2,FALSE),"")</f>
        <v/>
      </c>
      <c r="E312" s="1" t="str">
        <f>+IFERROR(VLOOKUP($C312,Insumos!$A$2:$C$999,3,FALSE),"")</f>
        <v/>
      </c>
      <c r="F312" s="2"/>
      <c r="G312" s="3"/>
      <c r="H312" s="4">
        <f t="shared" si="14"/>
        <v>0</v>
      </c>
      <c r="I312" s="1" t="str">
        <f>+IFERROR(VLOOKUP(C312,Insumos!$A$2:$E$999,4,FALSE),"")</f>
        <v/>
      </c>
      <c r="J312" s="1" t="str">
        <f>+IFERROR(VLOOKUP(C312,Insumos!$A$2:$E$999,5,FALSE),"")</f>
        <v/>
      </c>
      <c r="K312" s="3" t="str">
        <f t="shared" si="15"/>
        <v/>
      </c>
    </row>
    <row r="313" spans="1:11" ht="14.25" customHeight="1" x14ac:dyDescent="0.2">
      <c r="A313" s="1"/>
      <c r="B313" s="1"/>
      <c r="C313" s="1"/>
      <c r="D313" s="1" t="str">
        <f>+IFERROR(VLOOKUP($C313,Insumos!$A$2:$C$999,2,FALSE),"")</f>
        <v/>
      </c>
      <c r="E313" s="1" t="str">
        <f>+IFERROR(VLOOKUP($C313,Insumos!$A$2:$C$999,3,FALSE),"")</f>
        <v/>
      </c>
      <c r="F313" s="2"/>
      <c r="G313" s="3"/>
      <c r="H313" s="4">
        <f t="shared" si="14"/>
        <v>0</v>
      </c>
      <c r="I313" s="1" t="str">
        <f>+IFERROR(VLOOKUP(C313,Insumos!$A$2:$E$999,4,FALSE),"")</f>
        <v/>
      </c>
      <c r="J313" s="1" t="str">
        <f>+IFERROR(VLOOKUP(C313,Insumos!$A$2:$E$999,5,FALSE),"")</f>
        <v/>
      </c>
      <c r="K313" s="3" t="str">
        <f t="shared" si="15"/>
        <v/>
      </c>
    </row>
    <row r="314" spans="1:11" ht="14.25" customHeight="1" x14ac:dyDescent="0.2">
      <c r="A314" s="1"/>
      <c r="B314" s="1"/>
      <c r="C314" s="1"/>
      <c r="D314" s="1" t="str">
        <f>+IFERROR(VLOOKUP($C314,Insumos!$A$2:$C$999,2,FALSE),"")</f>
        <v/>
      </c>
      <c r="E314" s="1" t="str">
        <f>+IFERROR(VLOOKUP($C314,Insumos!$A$2:$C$999,3,FALSE),"")</f>
        <v/>
      </c>
      <c r="F314" s="2"/>
      <c r="G314" s="3"/>
      <c r="H314" s="4">
        <f t="shared" si="14"/>
        <v>0</v>
      </c>
      <c r="I314" s="1" t="str">
        <f>+IFERROR(VLOOKUP(C314,Insumos!$A$2:$E$999,4,FALSE),"")</f>
        <v/>
      </c>
      <c r="J314" s="1" t="str">
        <f>+IFERROR(VLOOKUP(C314,Insumos!$A$2:$E$999,5,FALSE),"")</f>
        <v/>
      </c>
      <c r="K314" s="3" t="str">
        <f t="shared" si="15"/>
        <v/>
      </c>
    </row>
    <row r="315" spans="1:11" ht="14.25" customHeight="1" x14ac:dyDescent="0.2">
      <c r="A315" s="1"/>
      <c r="B315" s="1"/>
      <c r="C315" s="1"/>
      <c r="D315" s="1" t="str">
        <f>+IFERROR(VLOOKUP($C315,Insumos!$A$2:$C$999,2,FALSE),"")</f>
        <v/>
      </c>
      <c r="E315" s="1" t="str">
        <f>+IFERROR(VLOOKUP($C315,Insumos!$A$2:$C$999,3,FALSE),"")</f>
        <v/>
      </c>
      <c r="F315" s="2"/>
      <c r="G315" s="3"/>
      <c r="H315" s="4">
        <f t="shared" si="14"/>
        <v>0</v>
      </c>
      <c r="I315" s="1" t="str">
        <f>+IFERROR(VLOOKUP(C315,Insumos!$A$2:$E$999,4,FALSE),"")</f>
        <v/>
      </c>
      <c r="J315" s="1" t="str">
        <f>+IFERROR(VLOOKUP(C315,Insumos!$A$2:$E$999,5,FALSE),"")</f>
        <v/>
      </c>
      <c r="K315" s="3" t="str">
        <f t="shared" si="15"/>
        <v/>
      </c>
    </row>
    <row r="316" spans="1:11" ht="14.25" customHeight="1" x14ac:dyDescent="0.2">
      <c r="A316" s="1"/>
      <c r="B316" s="1"/>
      <c r="C316" s="1"/>
      <c r="D316" s="1" t="str">
        <f>+IFERROR(VLOOKUP($C316,Insumos!$A$2:$C$999,2,FALSE),"")</f>
        <v/>
      </c>
      <c r="E316" s="1" t="str">
        <f>+IFERROR(VLOOKUP($C316,Insumos!$A$2:$C$999,3,FALSE),"")</f>
        <v/>
      </c>
      <c r="F316" s="2"/>
      <c r="G316" s="3"/>
      <c r="H316" s="4">
        <f t="shared" si="14"/>
        <v>0</v>
      </c>
      <c r="I316" s="1" t="str">
        <f>+IFERROR(VLOOKUP(C316,Insumos!$A$2:$E$999,4,FALSE),"")</f>
        <v/>
      </c>
      <c r="J316" s="1" t="str">
        <f>+IFERROR(VLOOKUP(C316,Insumos!$A$2:$E$999,5,FALSE),"")</f>
        <v/>
      </c>
      <c r="K316" s="3" t="str">
        <f t="shared" si="15"/>
        <v/>
      </c>
    </row>
    <row r="317" spans="1:11" ht="14.25" customHeight="1" x14ac:dyDescent="0.2">
      <c r="A317" s="1"/>
      <c r="B317" s="1"/>
      <c r="C317" s="1"/>
      <c r="D317" s="1" t="str">
        <f>+IFERROR(VLOOKUP($C317,Insumos!$A$2:$C$999,2,FALSE),"")</f>
        <v/>
      </c>
      <c r="E317" s="1" t="str">
        <f>+IFERROR(VLOOKUP($C317,Insumos!$A$2:$C$999,3,FALSE),"")</f>
        <v/>
      </c>
      <c r="F317" s="2"/>
      <c r="G317" s="3"/>
      <c r="H317" s="4">
        <f t="shared" si="14"/>
        <v>0</v>
      </c>
      <c r="I317" s="1" t="str">
        <f>+IFERROR(VLOOKUP(C317,Insumos!$A$2:$E$999,4,FALSE),"")</f>
        <v/>
      </c>
      <c r="J317" s="1" t="str">
        <f>+IFERROR(VLOOKUP(C317,Insumos!$A$2:$E$999,5,FALSE),"")</f>
        <v/>
      </c>
      <c r="K317" s="3" t="str">
        <f t="shared" si="15"/>
        <v/>
      </c>
    </row>
    <row r="318" spans="1:11" ht="14.25" customHeight="1" x14ac:dyDescent="0.2">
      <c r="A318" s="1"/>
      <c r="B318" s="1"/>
      <c r="C318" s="1"/>
      <c r="D318" s="1" t="str">
        <f>+IFERROR(VLOOKUP($C318,Insumos!$A$2:$C$999,2,FALSE),"")</f>
        <v/>
      </c>
      <c r="E318" s="1" t="str">
        <f>+IFERROR(VLOOKUP($C318,Insumos!$A$2:$C$999,3,FALSE),"")</f>
        <v/>
      </c>
      <c r="F318" s="2"/>
      <c r="G318" s="3"/>
      <c r="H318" s="4">
        <f t="shared" si="14"/>
        <v>0</v>
      </c>
      <c r="I318" s="1" t="str">
        <f>+IFERROR(VLOOKUP(C318,Insumos!$A$2:$E$999,4,FALSE),"")</f>
        <v/>
      </c>
      <c r="J318" s="1" t="str">
        <f>+IFERROR(VLOOKUP(C318,Insumos!$A$2:$E$999,5,FALSE),"")</f>
        <v/>
      </c>
      <c r="K318" s="3" t="str">
        <f t="shared" si="15"/>
        <v/>
      </c>
    </row>
    <row r="319" spans="1:11" ht="14.25" customHeight="1" x14ac:dyDescent="0.2">
      <c r="A319" s="1"/>
      <c r="B319" s="1"/>
      <c r="C319" s="1"/>
      <c r="D319" s="1" t="str">
        <f>+IFERROR(VLOOKUP($C319,Insumos!$A$2:$C$999,2,FALSE),"")</f>
        <v/>
      </c>
      <c r="E319" s="1" t="str">
        <f>+IFERROR(VLOOKUP($C319,Insumos!$A$2:$C$999,3,FALSE),"")</f>
        <v/>
      </c>
      <c r="F319" s="2"/>
      <c r="G319" s="3"/>
      <c r="H319" s="4">
        <f t="shared" si="14"/>
        <v>0</v>
      </c>
      <c r="I319" s="1" t="str">
        <f>+IFERROR(VLOOKUP(C319,Insumos!$A$2:$E$999,4,FALSE),"")</f>
        <v/>
      </c>
      <c r="J319" s="1" t="str">
        <f>+IFERROR(VLOOKUP(C319,Insumos!$A$2:$E$999,5,FALSE),"")</f>
        <v/>
      </c>
      <c r="K319" s="3" t="str">
        <f t="shared" si="15"/>
        <v/>
      </c>
    </row>
    <row r="320" spans="1:11" ht="14.25" customHeight="1" x14ac:dyDescent="0.2">
      <c r="A320" s="1"/>
      <c r="B320" s="1"/>
      <c r="C320" s="1"/>
      <c r="D320" s="1" t="str">
        <f>+IFERROR(VLOOKUP($C320,Insumos!$A$2:$C$999,2,FALSE),"")</f>
        <v/>
      </c>
      <c r="E320" s="1" t="str">
        <f>+IFERROR(VLOOKUP($C320,Insumos!$A$2:$C$999,3,FALSE),"")</f>
        <v/>
      </c>
      <c r="F320" s="2"/>
      <c r="G320" s="3"/>
      <c r="H320" s="4">
        <f t="shared" si="14"/>
        <v>0</v>
      </c>
      <c r="I320" s="1" t="str">
        <f>+IFERROR(VLOOKUP(C320,Insumos!$A$2:$E$999,4,FALSE),"")</f>
        <v/>
      </c>
      <c r="J320" s="1" t="str">
        <f>+IFERROR(VLOOKUP(C320,Insumos!$A$2:$E$999,5,FALSE),"")</f>
        <v/>
      </c>
      <c r="K320" s="3" t="str">
        <f t="shared" si="15"/>
        <v/>
      </c>
    </row>
    <row r="321" spans="1:11" ht="14.25" customHeight="1" x14ac:dyDescent="0.2">
      <c r="A321" s="1"/>
      <c r="B321" s="1"/>
      <c r="C321" s="1"/>
      <c r="D321" s="1" t="str">
        <f>+IFERROR(VLOOKUP($C321,Insumos!$A$2:$C$999,2,FALSE),"")</f>
        <v/>
      </c>
      <c r="E321" s="1" t="str">
        <f>+IFERROR(VLOOKUP($C321,Insumos!$A$2:$C$999,3,FALSE),"")</f>
        <v/>
      </c>
      <c r="F321" s="2"/>
      <c r="G321" s="3"/>
      <c r="H321" s="4">
        <f t="shared" si="14"/>
        <v>0</v>
      </c>
      <c r="I321" s="1" t="str">
        <f>+IFERROR(VLOOKUP(C321,Insumos!$A$2:$E$999,4,FALSE),"")</f>
        <v/>
      </c>
      <c r="J321" s="1" t="str">
        <f>+IFERROR(VLOOKUP(C321,Insumos!$A$2:$E$999,5,FALSE),"")</f>
        <v/>
      </c>
      <c r="K321" s="3" t="str">
        <f t="shared" si="15"/>
        <v/>
      </c>
    </row>
    <row r="322" spans="1:11" ht="14.25" customHeight="1" x14ac:dyDescent="0.2">
      <c r="A322" s="1"/>
      <c r="B322" s="1"/>
      <c r="C322" s="1"/>
      <c r="D322" s="1" t="str">
        <f>+IFERROR(VLOOKUP($C322,Insumos!$A$2:$C$999,2,FALSE),"")</f>
        <v/>
      </c>
      <c r="E322" s="1" t="str">
        <f>+IFERROR(VLOOKUP($C322,Insumos!$A$2:$C$999,3,FALSE),"")</f>
        <v/>
      </c>
      <c r="F322" s="2"/>
      <c r="G322" s="3"/>
      <c r="H322" s="4">
        <f t="shared" si="14"/>
        <v>0</v>
      </c>
      <c r="I322" s="1" t="str">
        <f>+IFERROR(VLOOKUP(C322,Insumos!$A$2:$E$999,4,FALSE),"")</f>
        <v/>
      </c>
      <c r="J322" s="1" t="str">
        <f>+IFERROR(VLOOKUP(C322,Insumos!$A$2:$E$999,5,FALSE),"")</f>
        <v/>
      </c>
      <c r="K322" s="3" t="str">
        <f t="shared" si="15"/>
        <v/>
      </c>
    </row>
    <row r="323" spans="1:11" ht="14.25" customHeight="1" x14ac:dyDescent="0.2">
      <c r="A323" s="1"/>
      <c r="B323" s="1"/>
      <c r="C323" s="1"/>
      <c r="D323" s="1" t="str">
        <f>+IFERROR(VLOOKUP($C323,Insumos!$A$2:$C$999,2,FALSE),"")</f>
        <v/>
      </c>
      <c r="E323" s="1" t="str">
        <f>+IFERROR(VLOOKUP($C323,Insumos!$A$2:$C$999,3,FALSE),"")</f>
        <v/>
      </c>
      <c r="F323" s="2"/>
      <c r="G323" s="3"/>
      <c r="H323" s="4">
        <f t="shared" si="14"/>
        <v>0</v>
      </c>
      <c r="I323" s="1" t="str">
        <f>+IFERROR(VLOOKUP(C323,Insumos!$A$2:$E$999,4,FALSE),"")</f>
        <v/>
      </c>
      <c r="J323" s="1" t="str">
        <f>+IFERROR(VLOOKUP(C323,Insumos!$A$2:$E$999,5,FALSE),"")</f>
        <v/>
      </c>
      <c r="K323" s="3" t="str">
        <f t="shared" si="15"/>
        <v/>
      </c>
    </row>
    <row r="324" spans="1:11" ht="14.25" customHeight="1" x14ac:dyDescent="0.2">
      <c r="A324" s="1"/>
      <c r="B324" s="1"/>
      <c r="C324" s="1"/>
      <c r="D324" s="1" t="str">
        <f>+IFERROR(VLOOKUP($C324,Insumos!$A$2:$C$999,2,FALSE),"")</f>
        <v/>
      </c>
      <c r="E324" s="1" t="str">
        <f>+IFERROR(VLOOKUP($C324,Insumos!$A$2:$C$999,3,FALSE),"")</f>
        <v/>
      </c>
      <c r="F324" s="2"/>
      <c r="G324" s="3"/>
      <c r="H324" s="4">
        <f t="shared" si="14"/>
        <v>0</v>
      </c>
      <c r="I324" s="1" t="str">
        <f>+IFERROR(VLOOKUP(C324,Insumos!$A$2:$E$999,4,FALSE),"")</f>
        <v/>
      </c>
      <c r="J324" s="1" t="str">
        <f>+IFERROR(VLOOKUP(C324,Insumos!$A$2:$E$999,5,FALSE),"")</f>
        <v/>
      </c>
      <c r="K324" s="3" t="str">
        <f t="shared" si="15"/>
        <v/>
      </c>
    </row>
    <row r="325" spans="1:11" ht="14.25" customHeight="1" x14ac:dyDescent="0.2">
      <c r="A325" s="1"/>
      <c r="B325" s="1"/>
      <c r="C325" s="1"/>
      <c r="D325" s="1" t="str">
        <f>+IFERROR(VLOOKUP($C325,Insumos!$A$2:$C$999,2,FALSE),"")</f>
        <v/>
      </c>
      <c r="E325" s="1" t="str">
        <f>+IFERROR(VLOOKUP($C325,Insumos!$A$2:$C$999,3,FALSE),"")</f>
        <v/>
      </c>
      <c r="F325" s="2"/>
      <c r="G325" s="3"/>
      <c r="H325" s="4">
        <f t="shared" si="14"/>
        <v>0</v>
      </c>
      <c r="I325" s="1" t="str">
        <f>+IFERROR(VLOOKUP(C325,Insumos!$A$2:$E$999,4,FALSE),"")</f>
        <v/>
      </c>
      <c r="J325" s="1" t="str">
        <f>+IFERROR(VLOOKUP(C325,Insumos!$A$2:$E$999,5,FALSE),"")</f>
        <v/>
      </c>
      <c r="K325" s="3" t="str">
        <f t="shared" si="15"/>
        <v/>
      </c>
    </row>
    <row r="326" spans="1:11" ht="14.25" customHeight="1" x14ac:dyDescent="0.2">
      <c r="A326" s="1"/>
      <c r="B326" s="1"/>
      <c r="C326" s="1"/>
      <c r="D326" s="1" t="str">
        <f>+IFERROR(VLOOKUP($C326,Insumos!$A$2:$C$999,2,FALSE),"")</f>
        <v/>
      </c>
      <c r="E326" s="1" t="str">
        <f>+IFERROR(VLOOKUP($C326,Insumos!$A$2:$C$999,3,FALSE),"")</f>
        <v/>
      </c>
      <c r="F326" s="2"/>
      <c r="G326" s="3"/>
      <c r="H326" s="4">
        <f t="shared" si="14"/>
        <v>0</v>
      </c>
      <c r="I326" s="1" t="str">
        <f>+IFERROR(VLOOKUP(C326,Insumos!$A$2:$E$999,4,FALSE),"")</f>
        <v/>
      </c>
      <c r="J326" s="1" t="str">
        <f>+IFERROR(VLOOKUP(C326,Insumos!$A$2:$E$999,5,FALSE),"")</f>
        <v/>
      </c>
      <c r="K326" s="3" t="str">
        <f t="shared" si="15"/>
        <v/>
      </c>
    </row>
    <row r="327" spans="1:11" ht="14.25" customHeight="1" x14ac:dyDescent="0.2">
      <c r="A327" s="1"/>
      <c r="B327" s="1"/>
      <c r="C327" s="1"/>
      <c r="D327" s="1" t="str">
        <f>+IFERROR(VLOOKUP($C327,Insumos!$A$2:$C$999,2,FALSE),"")</f>
        <v/>
      </c>
      <c r="E327" s="1" t="str">
        <f>+IFERROR(VLOOKUP($C327,Insumos!$A$2:$C$999,3,FALSE),"")</f>
        <v/>
      </c>
      <c r="F327" s="2"/>
      <c r="G327" s="3"/>
      <c r="H327" s="4">
        <f t="shared" si="14"/>
        <v>0</v>
      </c>
      <c r="I327" s="1" t="str">
        <f>+IFERROR(VLOOKUP(C327,Insumos!$A$2:$E$999,4,FALSE),"")</f>
        <v/>
      </c>
      <c r="J327" s="1" t="str">
        <f>+IFERROR(VLOOKUP(C327,Insumos!$A$2:$E$999,5,FALSE),"")</f>
        <v/>
      </c>
      <c r="K327" s="3" t="str">
        <f t="shared" si="15"/>
        <v/>
      </c>
    </row>
    <row r="328" spans="1:11" ht="14.25" customHeight="1" x14ac:dyDescent="0.2">
      <c r="A328" s="1"/>
      <c r="B328" s="1"/>
      <c r="C328" s="1"/>
      <c r="D328" s="1" t="str">
        <f>+IFERROR(VLOOKUP($C328,Insumos!$A$2:$C$999,2,FALSE),"")</f>
        <v/>
      </c>
      <c r="E328" s="1" t="str">
        <f>+IFERROR(VLOOKUP($C328,Insumos!$A$2:$C$999,3,FALSE),"")</f>
        <v/>
      </c>
      <c r="F328" s="2"/>
      <c r="G328" s="3"/>
      <c r="H328" s="4">
        <f t="shared" si="14"/>
        <v>0</v>
      </c>
      <c r="I328" s="1" t="str">
        <f>+IFERROR(VLOOKUP(C328,Insumos!$A$2:$E$999,4,FALSE),"")</f>
        <v/>
      </c>
      <c r="J328" s="1" t="str">
        <f>+IFERROR(VLOOKUP(C328,Insumos!$A$2:$E$999,5,FALSE),"")</f>
        <v/>
      </c>
      <c r="K328" s="3" t="str">
        <f t="shared" si="15"/>
        <v/>
      </c>
    </row>
    <row r="329" spans="1:11" ht="14.25" customHeight="1" x14ac:dyDescent="0.2">
      <c r="A329" s="1"/>
      <c r="B329" s="1"/>
      <c r="C329" s="1"/>
      <c r="D329" s="1" t="str">
        <f>+IFERROR(VLOOKUP($C329,Insumos!$A$2:$C$999,2,FALSE),"")</f>
        <v/>
      </c>
      <c r="E329" s="1" t="str">
        <f>+IFERROR(VLOOKUP($C329,Insumos!$A$2:$C$999,3,FALSE),"")</f>
        <v/>
      </c>
      <c r="F329" s="2"/>
      <c r="G329" s="3"/>
      <c r="H329" s="4">
        <f t="shared" si="14"/>
        <v>0</v>
      </c>
      <c r="I329" s="1" t="str">
        <f>+IFERROR(VLOOKUP(C329,Insumos!$A$2:$E$999,4,FALSE),"")</f>
        <v/>
      </c>
      <c r="J329" s="1" t="str">
        <f>+IFERROR(VLOOKUP(C329,Insumos!$A$2:$E$999,5,FALSE),"")</f>
        <v/>
      </c>
      <c r="K329" s="3" t="str">
        <f t="shared" si="15"/>
        <v/>
      </c>
    </row>
    <row r="330" spans="1:11" ht="14.25" customHeight="1" x14ac:dyDescent="0.2">
      <c r="A330" s="1"/>
      <c r="B330" s="1"/>
      <c r="C330" s="1"/>
      <c r="D330" s="1" t="str">
        <f>+IFERROR(VLOOKUP($C330,Insumos!$A$2:$C$999,2,FALSE),"")</f>
        <v/>
      </c>
      <c r="E330" s="1" t="str">
        <f>+IFERROR(VLOOKUP($C330,Insumos!$A$2:$C$999,3,FALSE),"")</f>
        <v/>
      </c>
      <c r="F330" s="2"/>
      <c r="G330" s="3"/>
      <c r="H330" s="4">
        <f t="shared" si="14"/>
        <v>0</v>
      </c>
      <c r="I330" s="1" t="str">
        <f>+IFERROR(VLOOKUP(C330,Insumos!$A$2:$E$999,4,FALSE),"")</f>
        <v/>
      </c>
      <c r="J330" s="1" t="str">
        <f>+IFERROR(VLOOKUP(C330,Insumos!$A$2:$E$999,5,FALSE),"")</f>
        <v/>
      </c>
      <c r="K330" s="3" t="str">
        <f t="shared" si="15"/>
        <v/>
      </c>
    </row>
    <row r="331" spans="1:11" ht="14.25" customHeight="1" x14ac:dyDescent="0.2">
      <c r="A331" s="1"/>
      <c r="B331" s="1"/>
      <c r="C331" s="1"/>
      <c r="D331" s="1" t="str">
        <f>+IFERROR(VLOOKUP($C331,Insumos!$A$2:$C$999,2,FALSE),"")</f>
        <v/>
      </c>
      <c r="E331" s="1" t="str">
        <f>+IFERROR(VLOOKUP($C331,Insumos!$A$2:$C$999,3,FALSE),"")</f>
        <v/>
      </c>
      <c r="F331" s="2"/>
      <c r="G331" s="3"/>
      <c r="H331" s="4">
        <f t="shared" si="14"/>
        <v>0</v>
      </c>
      <c r="I331" s="1" t="str">
        <f>+IFERROR(VLOOKUP(C331,Insumos!$A$2:$E$999,4,FALSE),"")</f>
        <v/>
      </c>
      <c r="J331" s="1" t="str">
        <f>+IFERROR(VLOOKUP(C331,Insumos!$A$2:$E$999,5,FALSE),"")</f>
        <v/>
      </c>
      <c r="K331" s="3" t="str">
        <f t="shared" si="15"/>
        <v/>
      </c>
    </row>
    <row r="332" spans="1:11" ht="14.25" customHeight="1" x14ac:dyDescent="0.2">
      <c r="A332" s="1"/>
      <c r="B332" s="1"/>
      <c r="C332" s="1"/>
      <c r="D332" s="1" t="str">
        <f>+IFERROR(VLOOKUP($C332,Insumos!$A$2:$C$999,2,FALSE),"")</f>
        <v/>
      </c>
      <c r="E332" s="1" t="str">
        <f>+IFERROR(VLOOKUP($C332,Insumos!$A$2:$C$999,3,FALSE),"")</f>
        <v/>
      </c>
      <c r="F332" s="2"/>
      <c r="G332" s="3"/>
      <c r="H332" s="4">
        <f t="shared" si="14"/>
        <v>0</v>
      </c>
      <c r="I332" s="1" t="str">
        <f>+IFERROR(VLOOKUP(C332,Insumos!$A$2:$E$999,4,FALSE),"")</f>
        <v/>
      </c>
      <c r="J332" s="1" t="str">
        <f>+IFERROR(VLOOKUP(C332,Insumos!$A$2:$E$999,5,FALSE),"")</f>
        <v/>
      </c>
      <c r="K332" s="3" t="str">
        <f t="shared" si="15"/>
        <v/>
      </c>
    </row>
    <row r="333" spans="1:11" ht="14.25" customHeight="1" x14ac:dyDescent="0.2">
      <c r="A333" s="1"/>
      <c r="B333" s="1"/>
      <c r="C333" s="1"/>
      <c r="D333" s="1" t="str">
        <f>+IFERROR(VLOOKUP($C333,Insumos!$A$2:$C$999,2,FALSE),"")</f>
        <v/>
      </c>
      <c r="E333" s="1" t="str">
        <f>+IFERROR(VLOOKUP($C333,Insumos!$A$2:$C$999,3,FALSE),"")</f>
        <v/>
      </c>
      <c r="F333" s="2"/>
      <c r="G333" s="3"/>
      <c r="H333" s="4">
        <f t="shared" si="14"/>
        <v>0</v>
      </c>
      <c r="I333" s="1" t="str">
        <f>+IFERROR(VLOOKUP(C333,Insumos!$A$2:$E$999,4,FALSE),"")</f>
        <v/>
      </c>
      <c r="J333" s="1" t="str">
        <f>+IFERROR(VLOOKUP(C333,Insumos!$A$2:$E$999,5,FALSE),"")</f>
        <v/>
      </c>
      <c r="K333" s="3" t="str">
        <f t="shared" si="15"/>
        <v/>
      </c>
    </row>
    <row r="334" spans="1:11" ht="14.25" customHeight="1" x14ac:dyDescent="0.2">
      <c r="A334" s="1"/>
      <c r="B334" s="1"/>
      <c r="C334" s="1"/>
      <c r="D334" s="1" t="str">
        <f>+IFERROR(VLOOKUP($C334,Insumos!$A$2:$C$999,2,FALSE),"")</f>
        <v/>
      </c>
      <c r="E334" s="1" t="str">
        <f>+IFERROR(VLOOKUP($C334,Insumos!$A$2:$C$999,3,FALSE),"")</f>
        <v/>
      </c>
      <c r="F334" s="2"/>
      <c r="G334" s="3"/>
      <c r="H334" s="4">
        <f t="shared" si="14"/>
        <v>0</v>
      </c>
      <c r="I334" s="1" t="str">
        <f>+IFERROR(VLOOKUP(C334,Insumos!$A$2:$E$999,4,FALSE),"")</f>
        <v/>
      </c>
      <c r="J334" s="1" t="str">
        <f>+IFERROR(VLOOKUP(C334,Insumos!$A$2:$E$999,5,FALSE),"")</f>
        <v/>
      </c>
      <c r="K334" s="3" t="str">
        <f t="shared" si="15"/>
        <v/>
      </c>
    </row>
    <row r="335" spans="1:11" ht="14.25" customHeight="1" x14ac:dyDescent="0.2">
      <c r="A335" s="1"/>
      <c r="B335" s="1"/>
      <c r="C335" s="1"/>
      <c r="D335" s="1" t="str">
        <f>+IFERROR(VLOOKUP($C335,Insumos!$A$2:$C$999,2,FALSE),"")</f>
        <v/>
      </c>
      <c r="E335" s="1" t="str">
        <f>+IFERROR(VLOOKUP($C335,Insumos!$A$2:$C$999,3,FALSE),"")</f>
        <v/>
      </c>
      <c r="F335" s="2"/>
      <c r="G335" s="3"/>
      <c r="H335" s="4">
        <f t="shared" si="14"/>
        <v>0</v>
      </c>
      <c r="I335" s="1" t="str">
        <f>+IFERROR(VLOOKUP(C335,Insumos!$A$2:$E$999,4,FALSE),"")</f>
        <v/>
      </c>
      <c r="J335" s="1" t="str">
        <f>+IFERROR(VLOOKUP(C335,Insumos!$A$2:$E$999,5,FALSE),"")</f>
        <v/>
      </c>
      <c r="K335" s="3" t="str">
        <f t="shared" si="15"/>
        <v/>
      </c>
    </row>
    <row r="336" spans="1:11" ht="14.25" customHeight="1" x14ac:dyDescent="0.2">
      <c r="A336" s="1"/>
      <c r="B336" s="1"/>
      <c r="C336" s="1"/>
      <c r="D336" s="1" t="str">
        <f>+IFERROR(VLOOKUP($C336,Insumos!$A$2:$C$999,2,FALSE),"")</f>
        <v/>
      </c>
      <c r="E336" s="1" t="str">
        <f>+IFERROR(VLOOKUP($C336,Insumos!$A$2:$C$999,3,FALSE),"")</f>
        <v/>
      </c>
      <c r="F336" s="2"/>
      <c r="G336" s="3"/>
      <c r="H336" s="4">
        <f t="shared" si="14"/>
        <v>0</v>
      </c>
      <c r="I336" s="1" t="str">
        <f>+IFERROR(VLOOKUP(C336,Insumos!$A$2:$E$999,4,FALSE),"")</f>
        <v/>
      </c>
      <c r="J336" s="1" t="str">
        <f>+IFERROR(VLOOKUP(C336,Insumos!$A$2:$E$999,5,FALSE),"")</f>
        <v/>
      </c>
      <c r="K336" s="3" t="str">
        <f t="shared" si="15"/>
        <v/>
      </c>
    </row>
    <row r="337" spans="1:11" ht="14.25" customHeight="1" x14ac:dyDescent="0.2">
      <c r="A337" s="1"/>
      <c r="B337" s="1"/>
      <c r="C337" s="1"/>
      <c r="D337" s="1" t="str">
        <f>+IFERROR(VLOOKUP($C337,Insumos!$A$2:$C$999,2,FALSE),"")</f>
        <v/>
      </c>
      <c r="E337" s="1" t="str">
        <f>+IFERROR(VLOOKUP($C337,Insumos!$A$2:$C$999,3,FALSE),"")</f>
        <v/>
      </c>
      <c r="F337" s="2"/>
      <c r="G337" s="3"/>
      <c r="H337" s="4">
        <f t="shared" si="14"/>
        <v>0</v>
      </c>
      <c r="I337" s="1" t="str">
        <f>+IFERROR(VLOOKUP(C337,Insumos!$A$2:$E$999,4,FALSE),"")</f>
        <v/>
      </c>
      <c r="J337" s="1" t="str">
        <f>+IFERROR(VLOOKUP(C337,Insumos!$A$2:$E$999,5,FALSE),"")</f>
        <v/>
      </c>
      <c r="K337" s="3" t="str">
        <f t="shared" si="15"/>
        <v/>
      </c>
    </row>
    <row r="338" spans="1:11" ht="14.25" customHeight="1" x14ac:dyDescent="0.2">
      <c r="A338" s="1"/>
      <c r="B338" s="1"/>
      <c r="C338" s="1"/>
      <c r="D338" s="1" t="str">
        <f>+IFERROR(VLOOKUP($C338,Insumos!$A$2:$C$999,2,FALSE),"")</f>
        <v/>
      </c>
      <c r="E338" s="1" t="str">
        <f>+IFERROR(VLOOKUP($C338,Insumos!$A$2:$C$999,3,FALSE),"")</f>
        <v/>
      </c>
      <c r="F338" s="2"/>
      <c r="G338" s="3"/>
      <c r="H338" s="4">
        <f t="shared" si="14"/>
        <v>0</v>
      </c>
      <c r="I338" s="1" t="str">
        <f>+IFERROR(VLOOKUP(C338,Insumos!$A$2:$E$999,4,FALSE),"")</f>
        <v/>
      </c>
      <c r="J338" s="1" t="str">
        <f>+IFERROR(VLOOKUP(C338,Insumos!$A$2:$E$999,5,FALSE),"")</f>
        <v/>
      </c>
      <c r="K338" s="3" t="str">
        <f t="shared" si="15"/>
        <v/>
      </c>
    </row>
    <row r="339" spans="1:11" ht="14.25" customHeight="1" x14ac:dyDescent="0.2">
      <c r="A339" s="1"/>
      <c r="B339" s="1"/>
      <c r="C339" s="1"/>
      <c r="D339" s="1" t="str">
        <f>+IFERROR(VLOOKUP($C339,Insumos!$A$2:$C$999,2,FALSE),"")</f>
        <v/>
      </c>
      <c r="E339" s="1" t="str">
        <f>+IFERROR(VLOOKUP($C339,Insumos!$A$2:$C$999,3,FALSE),"")</f>
        <v/>
      </c>
      <c r="F339" s="2"/>
      <c r="G339" s="3"/>
      <c r="H339" s="4">
        <f t="shared" si="14"/>
        <v>0</v>
      </c>
      <c r="I339" s="1" t="str">
        <f>+IFERROR(VLOOKUP(C339,Insumos!$A$2:$E$999,4,FALSE),"")</f>
        <v/>
      </c>
      <c r="J339" s="1" t="str">
        <f>+IFERROR(VLOOKUP(C339,Insumos!$A$2:$E$999,5,FALSE),"")</f>
        <v/>
      </c>
      <c r="K339" s="3" t="str">
        <f t="shared" si="15"/>
        <v/>
      </c>
    </row>
    <row r="340" spans="1:11" ht="14.25" customHeight="1" x14ac:dyDescent="0.2">
      <c r="A340" s="1"/>
      <c r="B340" s="1"/>
      <c r="C340" s="1"/>
      <c r="D340" s="1" t="str">
        <f>+IFERROR(VLOOKUP($C340,Insumos!$A$2:$C$999,2,FALSE),"")</f>
        <v/>
      </c>
      <c r="E340" s="1" t="str">
        <f>+IFERROR(VLOOKUP($C340,Insumos!$A$2:$C$999,3,FALSE),"")</f>
        <v/>
      </c>
      <c r="F340" s="2"/>
      <c r="G340" s="3"/>
      <c r="H340" s="4">
        <f t="shared" si="14"/>
        <v>0</v>
      </c>
      <c r="I340" s="1" t="str">
        <f>+IFERROR(VLOOKUP(C340,Insumos!$A$2:$E$999,4,FALSE),"")</f>
        <v/>
      </c>
      <c r="J340" s="1" t="str">
        <f>+IFERROR(VLOOKUP(C340,Insumos!$A$2:$E$999,5,FALSE),"")</f>
        <v/>
      </c>
      <c r="K340" s="3" t="str">
        <f t="shared" si="15"/>
        <v/>
      </c>
    </row>
    <row r="341" spans="1:11" ht="14.25" customHeight="1" x14ac:dyDescent="0.2">
      <c r="A341" s="1"/>
      <c r="B341" s="1"/>
      <c r="C341" s="1"/>
      <c r="D341" s="1" t="str">
        <f>+IFERROR(VLOOKUP($C341,Insumos!$A$2:$C$999,2,FALSE),"")</f>
        <v/>
      </c>
      <c r="E341" s="1" t="str">
        <f>+IFERROR(VLOOKUP($C341,Insumos!$A$2:$C$999,3,FALSE),"")</f>
        <v/>
      </c>
      <c r="F341" s="2"/>
      <c r="G341" s="3"/>
      <c r="H341" s="4">
        <f t="shared" si="14"/>
        <v>0</v>
      </c>
      <c r="I341" s="1" t="str">
        <f>+IFERROR(VLOOKUP(C341,Insumos!$A$2:$E$999,4,FALSE),"")</f>
        <v/>
      </c>
      <c r="J341" s="1" t="str">
        <f>+IFERROR(VLOOKUP(C341,Insumos!$A$2:$E$999,5,FALSE),"")</f>
        <v/>
      </c>
      <c r="K341" s="3" t="str">
        <f t="shared" si="15"/>
        <v/>
      </c>
    </row>
    <row r="342" spans="1:11" ht="14.25" customHeight="1" x14ac:dyDescent="0.2">
      <c r="A342" s="1"/>
      <c r="B342" s="1"/>
      <c r="C342" s="1"/>
      <c r="D342" s="1" t="str">
        <f>+IFERROR(VLOOKUP($C342,Insumos!$A$2:$C$999,2,FALSE),"")</f>
        <v/>
      </c>
      <c r="E342" s="1" t="str">
        <f>+IFERROR(VLOOKUP($C342,Insumos!$A$2:$C$999,3,FALSE),"")</f>
        <v/>
      </c>
      <c r="F342" s="2"/>
      <c r="G342" s="3"/>
      <c r="H342" s="4">
        <f t="shared" si="14"/>
        <v>0</v>
      </c>
      <c r="I342" s="1" t="str">
        <f>+IFERROR(VLOOKUP(C342,Insumos!$A$2:$E$999,4,FALSE),"")</f>
        <v/>
      </c>
      <c r="J342" s="1" t="str">
        <f>+IFERROR(VLOOKUP(C342,Insumos!$A$2:$E$999,5,FALSE),"")</f>
        <v/>
      </c>
      <c r="K342" s="3" t="str">
        <f t="shared" si="15"/>
        <v/>
      </c>
    </row>
    <row r="343" spans="1:11" ht="14.25" customHeight="1" x14ac:dyDescent="0.2">
      <c r="A343" s="1"/>
      <c r="B343" s="1"/>
      <c r="C343" s="1"/>
      <c r="D343" s="1" t="str">
        <f>+IFERROR(VLOOKUP($C343,Insumos!$A$2:$C$999,2,FALSE),"")</f>
        <v/>
      </c>
      <c r="E343" s="1" t="str">
        <f>+IFERROR(VLOOKUP($C343,Insumos!$A$2:$C$999,3,FALSE),"")</f>
        <v/>
      </c>
      <c r="F343" s="2"/>
      <c r="G343" s="3"/>
      <c r="H343" s="4">
        <f t="shared" si="14"/>
        <v>0</v>
      </c>
      <c r="I343" s="1" t="str">
        <f>+IFERROR(VLOOKUP(C343,Insumos!$A$2:$E$999,4,FALSE),"")</f>
        <v/>
      </c>
      <c r="J343" s="1" t="str">
        <f>+IFERROR(VLOOKUP(C343,Insumos!$A$2:$E$999,5,FALSE),"")</f>
        <v/>
      </c>
      <c r="K343" s="3" t="str">
        <f t="shared" si="15"/>
        <v/>
      </c>
    </row>
    <row r="344" spans="1:11" ht="14.25" customHeight="1" x14ac:dyDescent="0.2">
      <c r="A344" s="1"/>
      <c r="B344" s="1"/>
      <c r="C344" s="1"/>
      <c r="D344" s="1" t="str">
        <f>+IFERROR(VLOOKUP($C344,Insumos!$A$2:$C$999,2,FALSE),"")</f>
        <v/>
      </c>
      <c r="E344" s="1" t="str">
        <f>+IFERROR(VLOOKUP($C344,Insumos!$A$2:$C$999,3,FALSE),"")</f>
        <v/>
      </c>
      <c r="F344" s="2"/>
      <c r="G344" s="3"/>
      <c r="H344" s="4">
        <f t="shared" si="14"/>
        <v>0</v>
      </c>
      <c r="I344" s="1" t="str">
        <f>+IFERROR(VLOOKUP(C344,Insumos!$A$2:$E$999,4,FALSE),"")</f>
        <v/>
      </c>
      <c r="J344" s="1" t="str">
        <f>+IFERROR(VLOOKUP(C344,Insumos!$A$2:$E$999,5,FALSE),"")</f>
        <v/>
      </c>
      <c r="K344" s="3" t="str">
        <f t="shared" si="15"/>
        <v/>
      </c>
    </row>
    <row r="345" spans="1:11" ht="14.25" customHeight="1" x14ac:dyDescent="0.2">
      <c r="A345" s="1"/>
      <c r="B345" s="1"/>
      <c r="C345" s="1"/>
      <c r="D345" s="1" t="str">
        <f>+IFERROR(VLOOKUP($C345,Insumos!$A$2:$C$999,2,FALSE),"")</f>
        <v/>
      </c>
      <c r="E345" s="1" t="str">
        <f>+IFERROR(VLOOKUP($C345,Insumos!$A$2:$C$999,3,FALSE),"")</f>
        <v/>
      </c>
      <c r="F345" s="2"/>
      <c r="G345" s="3"/>
      <c r="H345" s="4">
        <f t="shared" si="14"/>
        <v>0</v>
      </c>
      <c r="I345" s="1" t="str">
        <f>+IFERROR(VLOOKUP(C345,Insumos!$A$2:$E$999,4,FALSE),"")</f>
        <v/>
      </c>
      <c r="J345" s="1" t="str">
        <f>+IFERROR(VLOOKUP(C345,Insumos!$A$2:$E$999,5,FALSE),"")</f>
        <v/>
      </c>
      <c r="K345" s="3" t="str">
        <f t="shared" si="15"/>
        <v/>
      </c>
    </row>
    <row r="346" spans="1:11" ht="14.25" customHeight="1" x14ac:dyDescent="0.2">
      <c r="A346" s="1"/>
      <c r="B346" s="1"/>
      <c r="C346" s="1"/>
      <c r="D346" s="1" t="str">
        <f>+IFERROR(VLOOKUP($C346,Insumos!$A$2:$C$999,2,FALSE),"")</f>
        <v/>
      </c>
      <c r="E346" s="1" t="str">
        <f>+IFERROR(VLOOKUP($C346,Insumos!$A$2:$C$999,3,FALSE),"")</f>
        <v/>
      </c>
      <c r="F346" s="2"/>
      <c r="G346" s="3"/>
      <c r="H346" s="4">
        <f t="shared" si="14"/>
        <v>0</v>
      </c>
      <c r="I346" s="1" t="str">
        <f>+IFERROR(VLOOKUP(C346,Insumos!$A$2:$E$999,4,FALSE),"")</f>
        <v/>
      </c>
      <c r="J346" s="1" t="str">
        <f>+IFERROR(VLOOKUP(C346,Insumos!$A$2:$E$999,5,FALSE),"")</f>
        <v/>
      </c>
      <c r="K346" s="3" t="str">
        <f t="shared" si="15"/>
        <v/>
      </c>
    </row>
    <row r="347" spans="1:11" ht="14.25" customHeight="1" x14ac:dyDescent="0.2">
      <c r="A347" s="1"/>
      <c r="B347" s="1"/>
      <c r="C347" s="1"/>
      <c r="D347" s="1" t="str">
        <f>+IFERROR(VLOOKUP($C347,Insumos!$A$2:$C$999,2,FALSE),"")</f>
        <v/>
      </c>
      <c r="E347" s="1" t="str">
        <f>+IFERROR(VLOOKUP($C347,Insumos!$A$2:$C$999,3,FALSE),"")</f>
        <v/>
      </c>
      <c r="F347" s="2"/>
      <c r="G347" s="3"/>
      <c r="H347" s="4">
        <f t="shared" si="14"/>
        <v>0</v>
      </c>
      <c r="I347" s="1" t="str">
        <f>+IFERROR(VLOOKUP(C347,Insumos!$A$2:$E$999,4,FALSE),"")</f>
        <v/>
      </c>
      <c r="J347" s="1" t="str">
        <f>+IFERROR(VLOOKUP(C347,Insumos!$A$2:$E$999,5,FALSE),"")</f>
        <v/>
      </c>
      <c r="K347" s="3" t="str">
        <f t="shared" si="15"/>
        <v/>
      </c>
    </row>
    <row r="348" spans="1:11" ht="14.25" customHeight="1" x14ac:dyDescent="0.2">
      <c r="A348" s="1"/>
      <c r="B348" s="1"/>
      <c r="C348" s="1"/>
      <c r="D348" s="1" t="str">
        <f>+IFERROR(VLOOKUP($C348,Insumos!$A$2:$C$999,2,FALSE),"")</f>
        <v/>
      </c>
      <c r="E348" s="1" t="str">
        <f>+IFERROR(VLOOKUP($C348,Insumos!$A$2:$C$999,3,FALSE),"")</f>
        <v/>
      </c>
      <c r="F348" s="2"/>
      <c r="G348" s="3"/>
      <c r="H348" s="4">
        <f t="shared" si="14"/>
        <v>0</v>
      </c>
      <c r="I348" s="1" t="str">
        <f>+IFERROR(VLOOKUP(C348,Insumos!$A$2:$E$999,4,FALSE),"")</f>
        <v/>
      </c>
      <c r="J348" s="1" t="str">
        <f>+IFERROR(VLOOKUP(C348,Insumos!$A$2:$E$999,5,FALSE),"")</f>
        <v/>
      </c>
      <c r="K348" s="3" t="str">
        <f t="shared" si="15"/>
        <v/>
      </c>
    </row>
    <row r="349" spans="1:11" ht="14.25" customHeight="1" x14ac:dyDescent="0.2">
      <c r="A349" s="1"/>
      <c r="B349" s="1"/>
      <c r="C349" s="1"/>
      <c r="D349" s="1" t="str">
        <f>+IFERROR(VLOOKUP($C349,Insumos!$A$2:$C$999,2,FALSE),"")</f>
        <v/>
      </c>
      <c r="E349" s="1" t="str">
        <f>+IFERROR(VLOOKUP($C349,Insumos!$A$2:$C$999,3,FALSE),"")</f>
        <v/>
      </c>
      <c r="F349" s="2"/>
      <c r="G349" s="3"/>
      <c r="H349" s="4">
        <f t="shared" si="14"/>
        <v>0</v>
      </c>
      <c r="I349" s="1" t="str">
        <f>+IFERROR(VLOOKUP(C349,Insumos!$A$2:$E$999,4,FALSE),"")</f>
        <v/>
      </c>
      <c r="J349" s="1" t="str">
        <f>+IFERROR(VLOOKUP(C349,Insumos!$A$2:$E$999,5,FALSE),"")</f>
        <v/>
      </c>
      <c r="K349" s="3" t="str">
        <f t="shared" si="15"/>
        <v/>
      </c>
    </row>
    <row r="350" spans="1:11" ht="14.25" customHeight="1" x14ac:dyDescent="0.2">
      <c r="A350" s="1"/>
      <c r="B350" s="1"/>
      <c r="C350" s="1"/>
      <c r="D350" s="1" t="str">
        <f>+IFERROR(VLOOKUP($C350,Insumos!$A$2:$C$999,2,FALSE),"")</f>
        <v/>
      </c>
      <c r="E350" s="1" t="str">
        <f>+IFERROR(VLOOKUP($C350,Insumos!$A$2:$C$999,3,FALSE),"")</f>
        <v/>
      </c>
      <c r="F350" s="2"/>
      <c r="G350" s="3"/>
      <c r="H350" s="4">
        <f t="shared" si="14"/>
        <v>0</v>
      </c>
      <c r="I350" s="1" t="str">
        <f>+IFERROR(VLOOKUP(C350,Insumos!$A$2:$E$999,4,FALSE),"")</f>
        <v/>
      </c>
      <c r="J350" s="1" t="str">
        <f>+IFERROR(VLOOKUP(C350,Insumos!$A$2:$E$999,5,FALSE),"")</f>
        <v/>
      </c>
      <c r="K350" s="3" t="str">
        <f t="shared" si="15"/>
        <v/>
      </c>
    </row>
    <row r="351" spans="1:11" ht="14.25" customHeight="1" x14ac:dyDescent="0.2">
      <c r="A351" s="1"/>
      <c r="B351" s="1"/>
      <c r="C351" s="1"/>
      <c r="D351" s="1" t="str">
        <f>+IFERROR(VLOOKUP($C351,Insumos!$A$2:$C$999,2,FALSE),"")</f>
        <v/>
      </c>
      <c r="E351" s="1" t="str">
        <f>+IFERROR(VLOOKUP($C351,Insumos!$A$2:$C$999,3,FALSE),"")</f>
        <v/>
      </c>
      <c r="F351" s="2"/>
      <c r="G351" s="3"/>
      <c r="H351" s="4">
        <f t="shared" si="14"/>
        <v>0</v>
      </c>
      <c r="I351" s="1" t="str">
        <f>+IFERROR(VLOOKUP(C351,Insumos!$A$2:$E$999,4,FALSE),"")</f>
        <v/>
      </c>
      <c r="J351" s="1" t="str">
        <f>+IFERROR(VLOOKUP(C351,Insumos!$A$2:$E$999,5,FALSE),"")</f>
        <v/>
      </c>
      <c r="K351" s="3" t="str">
        <f t="shared" si="15"/>
        <v/>
      </c>
    </row>
    <row r="352" spans="1:11" ht="14.25" customHeight="1" x14ac:dyDescent="0.2">
      <c r="A352" s="1"/>
      <c r="B352" s="1"/>
      <c r="C352" s="1"/>
      <c r="D352" s="1" t="str">
        <f>+IFERROR(VLOOKUP($C352,Insumos!$A$2:$C$999,2,FALSE),"")</f>
        <v/>
      </c>
      <c r="E352" s="1" t="str">
        <f>+IFERROR(VLOOKUP($C352,Insumos!$A$2:$C$999,3,FALSE),"")</f>
        <v/>
      </c>
      <c r="F352" s="2"/>
      <c r="G352" s="3"/>
      <c r="H352" s="4">
        <f t="shared" si="14"/>
        <v>0</v>
      </c>
      <c r="I352" s="1" t="str">
        <f>+IFERROR(VLOOKUP(C352,Insumos!$A$2:$E$999,4,FALSE),"")</f>
        <v/>
      </c>
      <c r="J352" s="1" t="str">
        <f>+IFERROR(VLOOKUP(C352,Insumos!$A$2:$E$999,5,FALSE),"")</f>
        <v/>
      </c>
      <c r="K352" s="3" t="str">
        <f t="shared" si="15"/>
        <v/>
      </c>
    </row>
    <row r="353" spans="1:11" ht="14.25" customHeight="1" x14ac:dyDescent="0.2">
      <c r="A353" s="1"/>
      <c r="B353" s="1"/>
      <c r="C353" s="1"/>
      <c r="D353" s="1" t="str">
        <f>+IFERROR(VLOOKUP($C353,Insumos!$A$2:$C$999,2,FALSE),"")</f>
        <v/>
      </c>
      <c r="E353" s="1" t="str">
        <f>+IFERROR(VLOOKUP($C353,Insumos!$A$2:$C$999,3,FALSE),"")</f>
        <v/>
      </c>
      <c r="F353" s="2"/>
      <c r="G353" s="3"/>
      <c r="H353" s="4">
        <f t="shared" si="14"/>
        <v>0</v>
      </c>
      <c r="I353" s="1" t="str">
        <f>+IFERROR(VLOOKUP(C353,Insumos!$A$2:$E$999,4,FALSE),"")</f>
        <v/>
      </c>
      <c r="J353" s="1" t="str">
        <f>+IFERROR(VLOOKUP(C353,Insumos!$A$2:$E$999,5,FALSE),"")</f>
        <v/>
      </c>
      <c r="K353" s="3" t="str">
        <f t="shared" si="15"/>
        <v/>
      </c>
    </row>
    <row r="354" spans="1:11" ht="14.25" customHeight="1" x14ac:dyDescent="0.2">
      <c r="A354" s="1"/>
      <c r="B354" s="1"/>
      <c r="C354" s="1"/>
      <c r="D354" s="1" t="str">
        <f>+IFERROR(VLOOKUP($C354,Insumos!$A$2:$C$999,2,FALSE),"")</f>
        <v/>
      </c>
      <c r="E354" s="1" t="str">
        <f>+IFERROR(VLOOKUP($C354,Insumos!$A$2:$C$999,3,FALSE),"")</f>
        <v/>
      </c>
      <c r="F354" s="2"/>
      <c r="G354" s="3"/>
      <c r="H354" s="4">
        <f t="shared" si="14"/>
        <v>0</v>
      </c>
      <c r="I354" s="1" t="str">
        <f>+IFERROR(VLOOKUP(C354,Insumos!$A$2:$E$999,4,FALSE),"")</f>
        <v/>
      </c>
      <c r="J354" s="1" t="str">
        <f>+IFERROR(VLOOKUP(C354,Insumos!$A$2:$E$999,5,FALSE),"")</f>
        <v/>
      </c>
      <c r="K354" s="3" t="str">
        <f t="shared" si="15"/>
        <v/>
      </c>
    </row>
    <row r="355" spans="1:11" ht="14.25" customHeight="1" x14ac:dyDescent="0.2">
      <c r="A355" s="1"/>
      <c r="B355" s="1"/>
      <c r="C355" s="1"/>
      <c r="D355" s="1" t="str">
        <f>+IFERROR(VLOOKUP($C355,Insumos!$A$2:$C$999,2,FALSE),"")</f>
        <v/>
      </c>
      <c r="E355" s="1" t="str">
        <f>+IFERROR(VLOOKUP($C355,Insumos!$A$2:$C$999,3,FALSE),"")</f>
        <v/>
      </c>
      <c r="F355" s="2"/>
      <c r="G355" s="3"/>
      <c r="H355" s="4">
        <f t="shared" si="14"/>
        <v>0</v>
      </c>
      <c r="I355" s="1" t="str">
        <f>+IFERROR(VLOOKUP(C355,Insumos!$A$2:$E$999,4,FALSE),"")</f>
        <v/>
      </c>
      <c r="J355" s="1" t="str">
        <f>+IFERROR(VLOOKUP(C355,Insumos!$A$2:$E$999,5,FALSE),"")</f>
        <v/>
      </c>
      <c r="K355" s="3" t="str">
        <f t="shared" si="15"/>
        <v/>
      </c>
    </row>
    <row r="356" spans="1:11" ht="14.25" customHeight="1" x14ac:dyDescent="0.2">
      <c r="A356" s="1"/>
      <c r="B356" s="1"/>
      <c r="C356" s="1"/>
      <c r="D356" s="1" t="str">
        <f>+IFERROR(VLOOKUP($C356,Insumos!$A$2:$C$999,2,FALSE),"")</f>
        <v/>
      </c>
      <c r="E356" s="1" t="str">
        <f>+IFERROR(VLOOKUP($C356,Insumos!$A$2:$C$999,3,FALSE),"")</f>
        <v/>
      </c>
      <c r="F356" s="2"/>
      <c r="G356" s="3"/>
      <c r="H356" s="4">
        <f t="shared" si="14"/>
        <v>0</v>
      </c>
      <c r="I356" s="1" t="str">
        <f>+IFERROR(VLOOKUP(C356,Insumos!$A$2:$E$999,4,FALSE),"")</f>
        <v/>
      </c>
      <c r="J356" s="1" t="str">
        <f>+IFERROR(VLOOKUP(C356,Insumos!$A$2:$E$999,5,FALSE),"")</f>
        <v/>
      </c>
      <c r="K356" s="3" t="str">
        <f t="shared" si="15"/>
        <v/>
      </c>
    </row>
    <row r="357" spans="1:11" ht="14.25" customHeight="1" x14ac:dyDescent="0.2">
      <c r="A357" s="1"/>
      <c r="B357" s="1"/>
      <c r="C357" s="1"/>
      <c r="D357" s="1" t="str">
        <f>+IFERROR(VLOOKUP($C357,Insumos!$A$2:$C$999,2,FALSE),"")</f>
        <v/>
      </c>
      <c r="E357" s="1" t="str">
        <f>+IFERROR(VLOOKUP($C357,Insumos!$A$2:$C$999,3,FALSE),"")</f>
        <v/>
      </c>
      <c r="F357" s="2"/>
      <c r="G357" s="3"/>
      <c r="H357" s="4">
        <f t="shared" si="14"/>
        <v>0</v>
      </c>
      <c r="I357" s="1" t="str">
        <f>+IFERROR(VLOOKUP(C357,Insumos!$A$2:$E$999,4,FALSE),"")</f>
        <v/>
      </c>
      <c r="J357" s="1" t="str">
        <f>+IFERROR(VLOOKUP(C357,Insumos!$A$2:$E$999,5,FALSE),"")</f>
        <v/>
      </c>
      <c r="K357" s="3" t="str">
        <f t="shared" si="15"/>
        <v/>
      </c>
    </row>
    <row r="358" spans="1:11" ht="14.25" customHeight="1" x14ac:dyDescent="0.2">
      <c r="A358" s="1"/>
      <c r="B358" s="1"/>
      <c r="C358" s="1"/>
      <c r="D358" s="1" t="str">
        <f>+IFERROR(VLOOKUP($C358,Insumos!$A$2:$C$999,2,FALSE),"")</f>
        <v/>
      </c>
      <c r="E358" s="1" t="str">
        <f>+IFERROR(VLOOKUP($C358,Insumos!$A$2:$C$999,3,FALSE),"")</f>
        <v/>
      </c>
      <c r="F358" s="2"/>
      <c r="G358" s="3"/>
      <c r="H358" s="4">
        <f t="shared" si="14"/>
        <v>0</v>
      </c>
      <c r="I358" s="1" t="str">
        <f>+IFERROR(VLOOKUP(C358,Insumos!$A$2:$E$999,4,FALSE),"")</f>
        <v/>
      </c>
      <c r="J358" s="1" t="str">
        <f>+IFERROR(VLOOKUP(C358,Insumos!$A$2:$E$999,5,FALSE),"")</f>
        <v/>
      </c>
      <c r="K358" s="3" t="str">
        <f t="shared" si="15"/>
        <v/>
      </c>
    </row>
    <row r="359" spans="1:11" ht="14.25" customHeight="1" x14ac:dyDescent="0.2">
      <c r="A359" s="1"/>
      <c r="B359" s="1"/>
      <c r="C359" s="1"/>
      <c r="D359" s="1" t="str">
        <f>+IFERROR(VLOOKUP($C359,Insumos!$A$2:$C$999,2,FALSE),"")</f>
        <v/>
      </c>
      <c r="E359" s="1" t="str">
        <f>+IFERROR(VLOOKUP($C359,Insumos!$A$2:$C$999,3,FALSE),"")</f>
        <v/>
      </c>
      <c r="F359" s="2"/>
      <c r="G359" s="3"/>
      <c r="H359" s="4">
        <f t="shared" si="14"/>
        <v>0</v>
      </c>
      <c r="I359" s="1" t="str">
        <f>+IFERROR(VLOOKUP(C359,Insumos!$A$2:$E$999,4,FALSE),"")</f>
        <v/>
      </c>
      <c r="J359" s="1" t="str">
        <f>+IFERROR(VLOOKUP(C359,Insumos!$A$2:$E$999,5,FALSE),"")</f>
        <v/>
      </c>
      <c r="K359" s="3" t="str">
        <f t="shared" si="15"/>
        <v/>
      </c>
    </row>
    <row r="360" spans="1:11" ht="14.25" customHeight="1" x14ac:dyDescent="0.2">
      <c r="A360" s="1"/>
      <c r="B360" s="1"/>
      <c r="C360" s="1"/>
      <c r="D360" s="1" t="str">
        <f>+IFERROR(VLOOKUP($C360,Insumos!$A$2:$C$999,2,FALSE),"")</f>
        <v/>
      </c>
      <c r="E360" s="1" t="str">
        <f>+IFERROR(VLOOKUP($C360,Insumos!$A$2:$C$999,3,FALSE),"")</f>
        <v/>
      </c>
      <c r="F360" s="2"/>
      <c r="G360" s="3"/>
      <c r="H360" s="4">
        <f t="shared" si="14"/>
        <v>0</v>
      </c>
      <c r="I360" s="1" t="str">
        <f>+IFERROR(VLOOKUP(C360,Insumos!$A$2:$E$999,4,FALSE),"")</f>
        <v/>
      </c>
      <c r="J360" s="1" t="str">
        <f>+IFERROR(VLOOKUP(C360,Insumos!$A$2:$E$999,5,FALSE),"")</f>
        <v/>
      </c>
      <c r="K360" s="3" t="str">
        <f t="shared" si="15"/>
        <v/>
      </c>
    </row>
    <row r="361" spans="1:11" ht="14.25" customHeight="1" x14ac:dyDescent="0.2">
      <c r="A361" s="1"/>
      <c r="B361" s="1"/>
      <c r="C361" s="1"/>
      <c r="D361" s="1" t="str">
        <f>+IFERROR(VLOOKUP($C361,Insumos!$A$2:$C$999,2,FALSE),"")</f>
        <v/>
      </c>
      <c r="E361" s="1" t="str">
        <f>+IFERROR(VLOOKUP($C361,Insumos!$A$2:$C$999,3,FALSE),"")</f>
        <v/>
      </c>
      <c r="F361" s="2"/>
      <c r="G361" s="3"/>
      <c r="H361" s="4">
        <f t="shared" si="14"/>
        <v>0</v>
      </c>
      <c r="I361" s="1" t="str">
        <f>+IFERROR(VLOOKUP(C361,Insumos!$A$2:$E$999,4,FALSE),"")</f>
        <v/>
      </c>
      <c r="J361" s="1" t="str">
        <f>+IFERROR(VLOOKUP(C361,Insumos!$A$2:$E$999,5,FALSE),"")</f>
        <v/>
      </c>
      <c r="K361" s="3" t="str">
        <f t="shared" si="15"/>
        <v/>
      </c>
    </row>
    <row r="362" spans="1:11" ht="14.25" customHeight="1" x14ac:dyDescent="0.2">
      <c r="A362" s="1"/>
      <c r="B362" s="1"/>
      <c r="C362" s="1"/>
      <c r="D362" s="1" t="str">
        <f>+IFERROR(VLOOKUP($C362,Insumos!$A$2:$C$999,2,FALSE),"")</f>
        <v/>
      </c>
      <c r="E362" s="1" t="str">
        <f>+IFERROR(VLOOKUP($C362,Insumos!$A$2:$C$999,3,FALSE),"")</f>
        <v/>
      </c>
      <c r="F362" s="2"/>
      <c r="G362" s="3"/>
      <c r="H362" s="4">
        <f t="shared" si="14"/>
        <v>0</v>
      </c>
      <c r="I362" s="1" t="str">
        <f>+IFERROR(VLOOKUP(C362,Insumos!$A$2:$E$999,4,FALSE),"")</f>
        <v/>
      </c>
      <c r="J362" s="1" t="str">
        <f>+IFERROR(VLOOKUP(C362,Insumos!$A$2:$E$999,5,FALSE),"")</f>
        <v/>
      </c>
      <c r="K362" s="3" t="str">
        <f t="shared" si="15"/>
        <v/>
      </c>
    </row>
    <row r="363" spans="1:11" ht="14.25" customHeight="1" x14ac:dyDescent="0.2">
      <c r="A363" s="1"/>
      <c r="B363" s="1"/>
      <c r="C363" s="1"/>
      <c r="D363" s="1" t="str">
        <f>+IFERROR(VLOOKUP($C363,Insumos!$A$2:$C$999,2,FALSE),"")</f>
        <v/>
      </c>
      <c r="E363" s="1" t="str">
        <f>+IFERROR(VLOOKUP($C363,Insumos!$A$2:$C$999,3,FALSE),"")</f>
        <v/>
      </c>
      <c r="F363" s="2"/>
      <c r="G363" s="3"/>
      <c r="H363" s="4">
        <f t="shared" si="14"/>
        <v>0</v>
      </c>
      <c r="I363" s="1" t="str">
        <f>+IFERROR(VLOOKUP(C363,Insumos!$A$2:$E$999,4,FALSE),"")</f>
        <v/>
      </c>
      <c r="J363" s="1" t="str">
        <f>+IFERROR(VLOOKUP(C363,Insumos!$A$2:$E$999,5,FALSE),"")</f>
        <v/>
      </c>
      <c r="K363" s="3" t="str">
        <f t="shared" si="15"/>
        <v/>
      </c>
    </row>
    <row r="364" spans="1:11" ht="14.25" customHeight="1" x14ac:dyDescent="0.2">
      <c r="A364" s="1"/>
      <c r="B364" s="1"/>
      <c r="C364" s="1"/>
      <c r="D364" s="1" t="str">
        <f>+IFERROR(VLOOKUP($C364,Insumos!$A$2:$C$999,2,FALSE),"")</f>
        <v/>
      </c>
      <c r="E364" s="1" t="str">
        <f>+IFERROR(VLOOKUP($C364,Insumos!$A$2:$C$999,3,FALSE),"")</f>
        <v/>
      </c>
      <c r="F364" s="2"/>
      <c r="G364" s="3"/>
      <c r="H364" s="4">
        <f t="shared" si="14"/>
        <v>0</v>
      </c>
      <c r="I364" s="1" t="str">
        <f>+IFERROR(VLOOKUP(C364,Insumos!$A$2:$E$999,4,FALSE),"")</f>
        <v/>
      </c>
      <c r="J364" s="1" t="str">
        <f>+IFERROR(VLOOKUP(C364,Insumos!$A$2:$E$999,5,FALSE),"")</f>
        <v/>
      </c>
      <c r="K364" s="3" t="str">
        <f t="shared" si="15"/>
        <v/>
      </c>
    </row>
    <row r="365" spans="1:11" ht="14.25" customHeight="1" x14ac:dyDescent="0.2">
      <c r="A365" s="1"/>
      <c r="B365" s="1"/>
      <c r="C365" s="1"/>
      <c r="D365" s="1" t="str">
        <f>+IFERROR(VLOOKUP($C365,Insumos!$A$2:$C$999,2,FALSE),"")</f>
        <v/>
      </c>
      <c r="E365" s="1" t="str">
        <f>+IFERROR(VLOOKUP($C365,Insumos!$A$2:$C$999,3,FALSE),"")</f>
        <v/>
      </c>
      <c r="F365" s="2"/>
      <c r="G365" s="3"/>
      <c r="H365" s="4">
        <f t="shared" si="14"/>
        <v>0</v>
      </c>
      <c r="I365" s="1" t="str">
        <f>+IFERROR(VLOOKUP(C365,Insumos!$A$2:$E$999,4,FALSE),"")</f>
        <v/>
      </c>
      <c r="J365" s="1" t="str">
        <f>+IFERROR(VLOOKUP(C365,Insumos!$A$2:$E$999,5,FALSE),"")</f>
        <v/>
      </c>
      <c r="K365" s="3" t="str">
        <f t="shared" si="15"/>
        <v/>
      </c>
    </row>
    <row r="366" spans="1:11" ht="14.25" customHeight="1" x14ac:dyDescent="0.2">
      <c r="A366" s="1"/>
      <c r="B366" s="1"/>
      <c r="C366" s="1"/>
      <c r="D366" s="1" t="str">
        <f>+IFERROR(VLOOKUP($C366,Insumos!$A$2:$C$999,2,FALSE),"")</f>
        <v/>
      </c>
      <c r="E366" s="1" t="str">
        <f>+IFERROR(VLOOKUP($C366,Insumos!$A$2:$C$999,3,FALSE),"")</f>
        <v/>
      </c>
      <c r="F366" s="2"/>
      <c r="G366" s="3"/>
      <c r="H366" s="4">
        <f t="shared" si="14"/>
        <v>0</v>
      </c>
      <c r="I366" s="1" t="str">
        <f>+IFERROR(VLOOKUP(C366,Insumos!$A$2:$E$999,4,FALSE),"")</f>
        <v/>
      </c>
      <c r="J366" s="1" t="str">
        <f>+IFERROR(VLOOKUP(C366,Insumos!$A$2:$E$999,5,FALSE),"")</f>
        <v/>
      </c>
      <c r="K366" s="3" t="str">
        <f t="shared" si="15"/>
        <v/>
      </c>
    </row>
    <row r="367" spans="1:11" ht="14.25" customHeight="1" x14ac:dyDescent="0.2">
      <c r="A367" s="1"/>
      <c r="B367" s="1"/>
      <c r="C367" s="1"/>
      <c r="D367" s="1" t="str">
        <f>+IFERROR(VLOOKUP($C367,Insumos!$A$2:$C$999,2,FALSE),"")</f>
        <v/>
      </c>
      <c r="E367" s="1" t="str">
        <f>+IFERROR(VLOOKUP($C367,Insumos!$A$2:$C$999,3,FALSE),"")</f>
        <v/>
      </c>
      <c r="F367" s="2"/>
      <c r="G367" s="3"/>
      <c r="H367" s="4">
        <f t="shared" si="14"/>
        <v>0</v>
      </c>
      <c r="I367" s="1" t="str">
        <f>+IFERROR(VLOOKUP(C367,Insumos!$A$2:$E$999,4,FALSE),"")</f>
        <v/>
      </c>
      <c r="J367" s="1" t="str">
        <f>+IFERROR(VLOOKUP(C367,Insumos!$A$2:$E$999,5,FALSE),"")</f>
        <v/>
      </c>
      <c r="K367" s="3" t="str">
        <f t="shared" si="15"/>
        <v/>
      </c>
    </row>
    <row r="368" spans="1:11" ht="14.25" customHeight="1" x14ac:dyDescent="0.2">
      <c r="A368" s="1"/>
      <c r="B368" s="1"/>
      <c r="C368" s="1"/>
      <c r="D368" s="1" t="str">
        <f>+IFERROR(VLOOKUP($C368,Insumos!$A$2:$C$999,2,FALSE),"")</f>
        <v/>
      </c>
      <c r="E368" s="1" t="str">
        <f>+IFERROR(VLOOKUP($C368,Insumos!$A$2:$C$999,3,FALSE),"")</f>
        <v/>
      </c>
      <c r="F368" s="2"/>
      <c r="G368" s="3"/>
      <c r="H368" s="4">
        <f t="shared" si="14"/>
        <v>0</v>
      </c>
      <c r="I368" s="1" t="str">
        <f>+IFERROR(VLOOKUP(C368,Insumos!$A$2:$E$999,4,FALSE),"")</f>
        <v/>
      </c>
      <c r="J368" s="1" t="str">
        <f>+IFERROR(VLOOKUP(C368,Insumos!$A$2:$E$999,5,FALSE),"")</f>
        <v/>
      </c>
      <c r="K368" s="3" t="str">
        <f t="shared" si="15"/>
        <v/>
      </c>
    </row>
    <row r="369" spans="1:11" ht="14.25" customHeight="1" x14ac:dyDescent="0.2">
      <c r="A369" s="1"/>
      <c r="B369" s="1"/>
      <c r="C369" s="1"/>
      <c r="D369" s="1" t="str">
        <f>+IFERROR(VLOOKUP($C369,Insumos!$A$2:$C$999,2,FALSE),"")</f>
        <v/>
      </c>
      <c r="E369" s="1" t="str">
        <f>+IFERROR(VLOOKUP($C369,Insumos!$A$2:$C$999,3,FALSE),"")</f>
        <v/>
      </c>
      <c r="F369" s="2"/>
      <c r="G369" s="3"/>
      <c r="H369" s="4">
        <f t="shared" si="14"/>
        <v>0</v>
      </c>
      <c r="I369" s="1" t="str">
        <f>+IFERROR(VLOOKUP(C369,Insumos!$A$2:$E$999,4,FALSE),"")</f>
        <v/>
      </c>
      <c r="J369" s="1" t="str">
        <f>+IFERROR(VLOOKUP(C369,Insumos!$A$2:$E$999,5,FALSE),"")</f>
        <v/>
      </c>
      <c r="K369" s="3" t="str">
        <f t="shared" si="15"/>
        <v/>
      </c>
    </row>
    <row r="370" spans="1:11" ht="14.25" customHeight="1" x14ac:dyDescent="0.2">
      <c r="A370" s="1"/>
      <c r="B370" s="1"/>
      <c r="C370" s="1"/>
      <c r="D370" s="1" t="str">
        <f>+IFERROR(VLOOKUP($C370,Insumos!$A$2:$C$999,2,FALSE),"")</f>
        <v/>
      </c>
      <c r="E370" s="1" t="str">
        <f>+IFERROR(VLOOKUP($C370,Insumos!$A$2:$C$999,3,FALSE),"")</f>
        <v/>
      </c>
      <c r="F370" s="2"/>
      <c r="G370" s="3"/>
      <c r="H370" s="4">
        <f t="shared" si="14"/>
        <v>0</v>
      </c>
      <c r="I370" s="1" t="str">
        <f>+IFERROR(VLOOKUP(C370,Insumos!$A$2:$E$999,4,FALSE),"")</f>
        <v/>
      </c>
      <c r="J370" s="1" t="str">
        <f>+IFERROR(VLOOKUP(C370,Insumos!$A$2:$E$999,5,FALSE),"")</f>
        <v/>
      </c>
      <c r="K370" s="3" t="str">
        <f t="shared" si="15"/>
        <v/>
      </c>
    </row>
    <row r="371" spans="1:11" ht="14.25" customHeight="1" x14ac:dyDescent="0.2">
      <c r="A371" s="1"/>
      <c r="B371" s="1"/>
      <c r="C371" s="1"/>
      <c r="D371" s="1" t="str">
        <f>+IFERROR(VLOOKUP($C371,Insumos!$A$2:$C$999,2,FALSE),"")</f>
        <v/>
      </c>
      <c r="E371" s="1" t="str">
        <f>+IFERROR(VLOOKUP($C371,Insumos!$A$2:$C$999,3,FALSE),"")</f>
        <v/>
      </c>
      <c r="F371" s="2"/>
      <c r="G371" s="3"/>
      <c r="H371" s="4">
        <f t="shared" si="14"/>
        <v>0</v>
      </c>
      <c r="I371" s="1" t="str">
        <f>+IFERROR(VLOOKUP(C371,Insumos!$A$2:$E$999,4,FALSE),"")</f>
        <v/>
      </c>
      <c r="J371" s="1" t="str">
        <f>+IFERROR(VLOOKUP(C371,Insumos!$A$2:$E$999,5,FALSE),"")</f>
        <v/>
      </c>
      <c r="K371" s="3" t="str">
        <f t="shared" si="15"/>
        <v/>
      </c>
    </row>
    <row r="372" spans="1:11" ht="14.25" customHeight="1" x14ac:dyDescent="0.2">
      <c r="A372" s="1"/>
      <c r="B372" s="1"/>
      <c r="C372" s="1"/>
      <c r="D372" s="1" t="str">
        <f>+IFERROR(VLOOKUP($C372,Insumos!$A$2:$C$999,2,FALSE),"")</f>
        <v/>
      </c>
      <c r="E372" s="1" t="str">
        <f>+IFERROR(VLOOKUP($C372,Insumos!$A$2:$C$999,3,FALSE),"")</f>
        <v/>
      </c>
      <c r="F372" s="2"/>
      <c r="G372" s="3"/>
      <c r="H372" s="4">
        <f t="shared" si="14"/>
        <v>0</v>
      </c>
      <c r="I372" s="1" t="str">
        <f>+IFERROR(VLOOKUP(C372,Insumos!$A$2:$E$999,4,FALSE),"")</f>
        <v/>
      </c>
      <c r="J372" s="1" t="str">
        <f>+IFERROR(VLOOKUP(C372,Insumos!$A$2:$E$999,5,FALSE),"")</f>
        <v/>
      </c>
      <c r="K372" s="3" t="str">
        <f t="shared" si="15"/>
        <v/>
      </c>
    </row>
    <row r="373" spans="1:11" ht="14.25" customHeight="1" x14ac:dyDescent="0.2">
      <c r="A373" s="1"/>
      <c r="B373" s="1"/>
      <c r="C373" s="1"/>
      <c r="D373" s="1" t="str">
        <f>+IFERROR(VLOOKUP($C373,Insumos!$A$2:$C$999,2,FALSE),"")</f>
        <v/>
      </c>
      <c r="E373" s="1" t="str">
        <f>+IFERROR(VLOOKUP($C373,Insumos!$A$2:$C$999,3,FALSE),"")</f>
        <v/>
      </c>
      <c r="F373" s="2"/>
      <c r="G373" s="3"/>
      <c r="H373" s="4">
        <f t="shared" si="14"/>
        <v>0</v>
      </c>
      <c r="I373" s="1" t="str">
        <f>+IFERROR(VLOOKUP(C373,Insumos!$A$2:$E$999,4,FALSE),"")</f>
        <v/>
      </c>
      <c r="J373" s="1" t="str">
        <f>+IFERROR(VLOOKUP(C373,Insumos!$A$2:$E$999,5,FALSE),"")</f>
        <v/>
      </c>
      <c r="K373" s="3" t="str">
        <f t="shared" si="15"/>
        <v/>
      </c>
    </row>
    <row r="374" spans="1:11" ht="14.25" customHeight="1" x14ac:dyDescent="0.2">
      <c r="A374" s="1"/>
      <c r="B374" s="1"/>
      <c r="C374" s="1"/>
      <c r="D374" s="1" t="str">
        <f>+IFERROR(VLOOKUP($C374,Insumos!$A$2:$C$999,2,FALSE),"")</f>
        <v/>
      </c>
      <c r="E374" s="1" t="str">
        <f>+IFERROR(VLOOKUP($C374,Insumos!$A$2:$C$999,3,FALSE),"")</f>
        <v/>
      </c>
      <c r="F374" s="2"/>
      <c r="G374" s="3"/>
      <c r="H374" s="4">
        <f t="shared" si="14"/>
        <v>0</v>
      </c>
      <c r="I374" s="1" t="str">
        <f>+IFERROR(VLOOKUP(C374,Insumos!$A$2:$E$999,4,FALSE),"")</f>
        <v/>
      </c>
      <c r="J374" s="1" t="str">
        <f>+IFERROR(VLOOKUP(C374,Insumos!$A$2:$E$999,5,FALSE),"")</f>
        <v/>
      </c>
      <c r="K374" s="3" t="str">
        <f t="shared" si="15"/>
        <v/>
      </c>
    </row>
    <row r="375" spans="1:11" ht="14.25" customHeight="1" x14ac:dyDescent="0.2">
      <c r="A375" s="1"/>
      <c r="B375" s="1"/>
      <c r="C375" s="1"/>
      <c r="D375" s="1" t="str">
        <f>+IFERROR(VLOOKUP($C375,Insumos!$A$2:$C$999,2,FALSE),"")</f>
        <v/>
      </c>
      <c r="E375" s="1" t="str">
        <f>+IFERROR(VLOOKUP($C375,Insumos!$A$2:$C$999,3,FALSE),"")</f>
        <v/>
      </c>
      <c r="F375" s="2"/>
      <c r="G375" s="3"/>
      <c r="H375" s="4">
        <f t="shared" si="14"/>
        <v>0</v>
      </c>
      <c r="I375" s="1" t="str">
        <f>+IFERROR(VLOOKUP(C375,Insumos!$A$2:$E$999,4,FALSE),"")</f>
        <v/>
      </c>
      <c r="J375" s="1" t="str">
        <f>+IFERROR(VLOOKUP(C375,Insumos!$A$2:$E$999,5,FALSE),"")</f>
        <v/>
      </c>
      <c r="K375" s="3" t="str">
        <f t="shared" si="15"/>
        <v/>
      </c>
    </row>
    <row r="376" spans="1:11" ht="14.25" customHeight="1" x14ac:dyDescent="0.2">
      <c r="A376" s="1"/>
      <c r="B376" s="1"/>
      <c r="C376" s="1"/>
      <c r="D376" s="1" t="str">
        <f>+IFERROR(VLOOKUP($C376,Insumos!$A$2:$C$999,2,FALSE),"")</f>
        <v/>
      </c>
      <c r="E376" s="1" t="str">
        <f>+IFERROR(VLOOKUP($C376,Insumos!$A$2:$C$999,3,FALSE),"")</f>
        <v/>
      </c>
      <c r="F376" s="2"/>
      <c r="G376" s="3"/>
      <c r="H376" s="4">
        <f t="shared" si="14"/>
        <v>0</v>
      </c>
      <c r="I376" s="1" t="str">
        <f>+IFERROR(VLOOKUP(C376,Insumos!$A$2:$E$999,4,FALSE),"")</f>
        <v/>
      </c>
      <c r="J376" s="1" t="str">
        <f>+IFERROR(VLOOKUP(C376,Insumos!$A$2:$E$999,5,FALSE),"")</f>
        <v/>
      </c>
      <c r="K376" s="3" t="str">
        <f t="shared" si="15"/>
        <v/>
      </c>
    </row>
    <row r="377" spans="1:11" ht="14.25" customHeight="1" x14ac:dyDescent="0.2">
      <c r="A377" s="1"/>
      <c r="B377" s="1"/>
      <c r="C377" s="1"/>
      <c r="D377" s="1" t="str">
        <f>+IFERROR(VLOOKUP($C377,Insumos!$A$2:$C$999,2,FALSE),"")</f>
        <v/>
      </c>
      <c r="E377" s="1" t="str">
        <f>+IFERROR(VLOOKUP($C377,Insumos!$A$2:$C$999,3,FALSE),"")</f>
        <v/>
      </c>
      <c r="F377" s="2"/>
      <c r="G377" s="3"/>
      <c r="H377" s="4">
        <f t="shared" si="14"/>
        <v>0</v>
      </c>
      <c r="I377" s="1" t="str">
        <f>+IFERROR(VLOOKUP(C377,Insumos!$A$2:$E$999,4,FALSE),"")</f>
        <v/>
      </c>
      <c r="J377" s="1" t="str">
        <f>+IFERROR(VLOOKUP(C377,Insumos!$A$2:$E$999,5,FALSE),"")</f>
        <v/>
      </c>
      <c r="K377" s="3" t="str">
        <f t="shared" si="15"/>
        <v/>
      </c>
    </row>
    <row r="378" spans="1:11" ht="14.25" customHeight="1" x14ac:dyDescent="0.2">
      <c r="A378" s="1"/>
      <c r="B378" s="1"/>
      <c r="C378" s="1"/>
      <c r="D378" s="1" t="str">
        <f>+IFERROR(VLOOKUP($C378,Insumos!$A$2:$C$999,2,FALSE),"")</f>
        <v/>
      </c>
      <c r="E378" s="1" t="str">
        <f>+IFERROR(VLOOKUP($C378,Insumos!$A$2:$C$999,3,FALSE),"")</f>
        <v/>
      </c>
      <c r="F378" s="2"/>
      <c r="G378" s="3"/>
      <c r="H378" s="4">
        <f t="shared" si="14"/>
        <v>0</v>
      </c>
      <c r="I378" s="1" t="str">
        <f>+IFERROR(VLOOKUP(C378,Insumos!$A$2:$E$999,4,FALSE),"")</f>
        <v/>
      </c>
      <c r="J378" s="1" t="str">
        <f>+IFERROR(VLOOKUP(C378,Insumos!$A$2:$E$999,5,FALSE),"")</f>
        <v/>
      </c>
      <c r="K378" s="3" t="str">
        <f t="shared" si="15"/>
        <v/>
      </c>
    </row>
    <row r="379" spans="1:11" ht="14.25" customHeight="1" x14ac:dyDescent="0.2">
      <c r="A379" s="1"/>
      <c r="B379" s="1"/>
      <c r="C379" s="1"/>
      <c r="D379" s="1" t="str">
        <f>+IFERROR(VLOOKUP($C379,Insumos!$A$2:$C$999,2,FALSE),"")</f>
        <v/>
      </c>
      <c r="E379" s="1" t="str">
        <f>+IFERROR(VLOOKUP($C379,Insumos!$A$2:$C$999,3,FALSE),"")</f>
        <v/>
      </c>
      <c r="F379" s="2"/>
      <c r="G379" s="3"/>
      <c r="H379" s="4">
        <f t="shared" si="14"/>
        <v>0</v>
      </c>
      <c r="I379" s="1" t="str">
        <f>+IFERROR(VLOOKUP(C379,Insumos!$A$2:$E$999,4,FALSE),"")</f>
        <v/>
      </c>
      <c r="J379" s="1" t="str">
        <f>+IFERROR(VLOOKUP(C379,Insumos!$A$2:$E$999,5,FALSE),"")</f>
        <v/>
      </c>
      <c r="K379" s="3" t="str">
        <f t="shared" si="15"/>
        <v/>
      </c>
    </row>
    <row r="380" spans="1:11" ht="14.25" customHeight="1" x14ac:dyDescent="0.2">
      <c r="A380" s="1"/>
      <c r="B380" s="1"/>
      <c r="C380" s="1"/>
      <c r="D380" s="1" t="str">
        <f>+IFERROR(VLOOKUP($C380,Insumos!$A$2:$C$999,2,FALSE),"")</f>
        <v/>
      </c>
      <c r="E380" s="1" t="str">
        <f>+IFERROR(VLOOKUP($C380,Insumos!$A$2:$C$999,3,FALSE),"")</f>
        <v/>
      </c>
      <c r="F380" s="2"/>
      <c r="G380" s="3"/>
      <c r="H380" s="4">
        <f t="shared" si="14"/>
        <v>0</v>
      </c>
      <c r="I380" s="1" t="str">
        <f>+IFERROR(VLOOKUP(C380,Insumos!$A$2:$E$999,4,FALSE),"")</f>
        <v/>
      </c>
      <c r="J380" s="1" t="str">
        <f>+IFERROR(VLOOKUP(C380,Insumos!$A$2:$E$999,5,FALSE),"")</f>
        <v/>
      </c>
      <c r="K380" s="3" t="str">
        <f t="shared" si="15"/>
        <v/>
      </c>
    </row>
    <row r="381" spans="1:11" ht="14.25" customHeight="1" x14ac:dyDescent="0.2">
      <c r="A381" s="1"/>
      <c r="B381" s="1"/>
      <c r="C381" s="1"/>
      <c r="D381" s="1" t="str">
        <f>+IFERROR(VLOOKUP($C381,Insumos!$A$2:$C$999,2,FALSE),"")</f>
        <v/>
      </c>
      <c r="E381" s="1" t="str">
        <f>+IFERROR(VLOOKUP($C381,Insumos!$A$2:$C$999,3,FALSE),"")</f>
        <v/>
      </c>
      <c r="F381" s="2"/>
      <c r="G381" s="3"/>
      <c r="H381" s="4">
        <f t="shared" si="14"/>
        <v>0</v>
      </c>
      <c r="I381" s="1" t="str">
        <f>+IFERROR(VLOOKUP(C381,Insumos!$A$2:$E$999,4,FALSE),"")</f>
        <v/>
      </c>
      <c r="J381" s="1" t="str">
        <f>+IFERROR(VLOOKUP(C381,Insumos!$A$2:$E$999,5,FALSE),"")</f>
        <v/>
      </c>
      <c r="K381" s="3" t="str">
        <f t="shared" si="15"/>
        <v/>
      </c>
    </row>
    <row r="382" spans="1:11" ht="14.25" customHeight="1" x14ac:dyDescent="0.2">
      <c r="A382" s="1"/>
      <c r="B382" s="1"/>
      <c r="C382" s="1"/>
      <c r="D382" s="1" t="str">
        <f>+IFERROR(VLOOKUP($C382,Insumos!$A$2:$C$999,2,FALSE),"")</f>
        <v/>
      </c>
      <c r="E382" s="1" t="str">
        <f>+IFERROR(VLOOKUP($C382,Insumos!$A$2:$C$999,3,FALSE),"")</f>
        <v/>
      </c>
      <c r="F382" s="2"/>
      <c r="G382" s="3"/>
      <c r="H382" s="4">
        <f t="shared" si="14"/>
        <v>0</v>
      </c>
      <c r="I382" s="1" t="str">
        <f>+IFERROR(VLOOKUP(C382,Insumos!$A$2:$E$999,4,FALSE),"")</f>
        <v/>
      </c>
      <c r="J382" s="1" t="str">
        <f>+IFERROR(VLOOKUP(C382,Insumos!$A$2:$E$999,5,FALSE),"")</f>
        <v/>
      </c>
      <c r="K382" s="3" t="str">
        <f t="shared" si="15"/>
        <v/>
      </c>
    </row>
    <row r="383" spans="1:11" ht="14.25" customHeight="1" x14ac:dyDescent="0.2">
      <c r="A383" s="1"/>
      <c r="B383" s="1"/>
      <c r="C383" s="1"/>
      <c r="D383" s="1" t="str">
        <f>+IFERROR(VLOOKUP($C383,Insumos!$A$2:$C$999,2,FALSE),"")</f>
        <v/>
      </c>
      <c r="E383" s="1" t="str">
        <f>+IFERROR(VLOOKUP($C383,Insumos!$A$2:$C$999,3,FALSE),"")</f>
        <v/>
      </c>
      <c r="F383" s="2"/>
      <c r="G383" s="3"/>
      <c r="H383" s="4">
        <f t="shared" si="14"/>
        <v>0</v>
      </c>
      <c r="I383" s="1" t="str">
        <f>+IFERROR(VLOOKUP(C383,Insumos!$A$2:$E$999,4,FALSE),"")</f>
        <v/>
      </c>
      <c r="J383" s="1" t="str">
        <f>+IFERROR(VLOOKUP(C383,Insumos!$A$2:$E$999,5,FALSE),"")</f>
        <v/>
      </c>
      <c r="K383" s="3" t="str">
        <f t="shared" si="15"/>
        <v/>
      </c>
    </row>
    <row r="384" spans="1:11" ht="14.25" customHeight="1" x14ac:dyDescent="0.2">
      <c r="A384" s="1"/>
      <c r="B384" s="1"/>
      <c r="C384" s="1"/>
      <c r="D384" s="1" t="str">
        <f>+IFERROR(VLOOKUP($C384,Insumos!$A$2:$C$999,2,FALSE),"")</f>
        <v/>
      </c>
      <c r="E384" s="1" t="str">
        <f>+IFERROR(VLOOKUP($C384,Insumos!$A$2:$C$999,3,FALSE),"")</f>
        <v/>
      </c>
      <c r="F384" s="2"/>
      <c r="G384" s="3"/>
      <c r="H384" s="4">
        <f t="shared" si="14"/>
        <v>0</v>
      </c>
      <c r="I384" s="1" t="str">
        <f>+IFERROR(VLOOKUP(C384,Insumos!$A$2:$E$999,4,FALSE),"")</f>
        <v/>
      </c>
      <c r="J384" s="1" t="str">
        <f>+IFERROR(VLOOKUP(C384,Insumos!$A$2:$E$999,5,FALSE),"")</f>
        <v/>
      </c>
      <c r="K384" s="3" t="str">
        <f t="shared" si="15"/>
        <v/>
      </c>
    </row>
    <row r="385" spans="1:11" ht="14.25" customHeight="1" x14ac:dyDescent="0.2">
      <c r="A385" s="1"/>
      <c r="B385" s="1"/>
      <c r="C385" s="1"/>
      <c r="D385" s="1" t="str">
        <f>+IFERROR(VLOOKUP($C385,Insumos!$A$2:$C$999,2,FALSE),"")</f>
        <v/>
      </c>
      <c r="E385" s="1" t="str">
        <f>+IFERROR(VLOOKUP($C385,Insumos!$A$2:$C$999,3,FALSE),"")</f>
        <v/>
      </c>
      <c r="F385" s="2"/>
      <c r="G385" s="3"/>
      <c r="H385" s="4">
        <f t="shared" si="14"/>
        <v>0</v>
      </c>
      <c r="I385" s="1" t="str">
        <f>+IFERROR(VLOOKUP(C385,Insumos!$A$2:$E$999,4,FALSE),"")</f>
        <v/>
      </c>
      <c r="J385" s="1" t="str">
        <f>+IFERROR(VLOOKUP(C385,Insumos!$A$2:$E$999,5,FALSE),"")</f>
        <v/>
      </c>
      <c r="K385" s="3" t="str">
        <f t="shared" si="15"/>
        <v/>
      </c>
    </row>
    <row r="386" spans="1:11" ht="14.25" customHeight="1" x14ac:dyDescent="0.2">
      <c r="A386" s="1"/>
      <c r="B386" s="1"/>
      <c r="C386" s="1"/>
      <c r="D386" s="1" t="str">
        <f>+IFERROR(VLOOKUP($C386,Insumos!$A$2:$C$999,2,FALSE),"")</f>
        <v/>
      </c>
      <c r="E386" s="1" t="str">
        <f>+IFERROR(VLOOKUP($C386,Insumos!$A$2:$C$999,3,FALSE),"")</f>
        <v/>
      </c>
      <c r="F386" s="2"/>
      <c r="G386" s="3"/>
      <c r="H386" s="4">
        <f t="shared" si="14"/>
        <v>0</v>
      </c>
      <c r="I386" s="1" t="str">
        <f>+IFERROR(VLOOKUP(C386,Insumos!$A$2:$E$999,4,FALSE),"")</f>
        <v/>
      </c>
      <c r="J386" s="1" t="str">
        <f>+IFERROR(VLOOKUP(C386,Insumos!$A$2:$E$999,5,FALSE),"")</f>
        <v/>
      </c>
      <c r="K386" s="3" t="str">
        <f t="shared" si="15"/>
        <v/>
      </c>
    </row>
    <row r="387" spans="1:11" ht="14.25" customHeight="1" x14ac:dyDescent="0.2">
      <c r="A387" s="1"/>
      <c r="B387" s="1"/>
      <c r="C387" s="1"/>
      <c r="D387" s="1" t="str">
        <f>+IFERROR(VLOOKUP($C387,Insumos!$A$2:$C$999,2,FALSE),"")</f>
        <v/>
      </c>
      <c r="E387" s="1" t="str">
        <f>+IFERROR(VLOOKUP($C387,Insumos!$A$2:$C$999,3,FALSE),"")</f>
        <v/>
      </c>
      <c r="F387" s="2"/>
      <c r="G387" s="3"/>
      <c r="H387" s="4">
        <f t="shared" si="14"/>
        <v>0</v>
      </c>
      <c r="I387" s="1" t="str">
        <f>+IFERROR(VLOOKUP(C387,Insumos!$A$2:$E$999,4,FALSE),"")</f>
        <v/>
      </c>
      <c r="J387" s="1" t="str">
        <f>+IFERROR(VLOOKUP(C387,Insumos!$A$2:$E$999,5,FALSE),"")</f>
        <v/>
      </c>
      <c r="K387" s="3" t="str">
        <f t="shared" si="15"/>
        <v/>
      </c>
    </row>
    <row r="388" spans="1:11" ht="14.25" customHeight="1" x14ac:dyDescent="0.2">
      <c r="A388" s="1"/>
      <c r="B388" s="1"/>
      <c r="C388" s="1"/>
      <c r="D388" s="1" t="str">
        <f>+IFERROR(VLOOKUP($C388,Insumos!$A$2:$C$999,2,FALSE),"")</f>
        <v/>
      </c>
      <c r="E388" s="1" t="str">
        <f>+IFERROR(VLOOKUP($C388,Insumos!$A$2:$C$999,3,FALSE),"")</f>
        <v/>
      </c>
      <c r="F388" s="2"/>
      <c r="G388" s="3"/>
      <c r="H388" s="4">
        <f t="shared" si="14"/>
        <v>0</v>
      </c>
      <c r="I388" s="1" t="str">
        <f>+IFERROR(VLOOKUP(C388,Insumos!$A$2:$E$999,4,FALSE),"")</f>
        <v/>
      </c>
      <c r="J388" s="1" t="str">
        <f>+IFERROR(VLOOKUP(C388,Insumos!$A$2:$E$999,5,FALSE),"")</f>
        <v/>
      </c>
      <c r="K388" s="3" t="str">
        <f t="shared" si="15"/>
        <v/>
      </c>
    </row>
    <row r="389" spans="1:11" ht="14.25" customHeight="1" x14ac:dyDescent="0.2">
      <c r="A389" s="1"/>
      <c r="B389" s="1"/>
      <c r="C389" s="1"/>
      <c r="D389" s="1" t="str">
        <f>+IFERROR(VLOOKUP($C389,Insumos!$A$2:$C$999,2,FALSE),"")</f>
        <v/>
      </c>
      <c r="E389" s="1" t="str">
        <f>+IFERROR(VLOOKUP($C389,Insumos!$A$2:$C$999,3,FALSE),"")</f>
        <v/>
      </c>
      <c r="F389" s="2"/>
      <c r="G389" s="3"/>
      <c r="H389" s="4">
        <f t="shared" si="14"/>
        <v>0</v>
      </c>
      <c r="I389" s="1" t="str">
        <f>+IFERROR(VLOOKUP(C389,Insumos!$A$2:$E$999,4,FALSE),"")</f>
        <v/>
      </c>
      <c r="J389" s="1" t="str">
        <f>+IFERROR(VLOOKUP(C389,Insumos!$A$2:$E$999,5,FALSE),"")</f>
        <v/>
      </c>
      <c r="K389" s="3" t="str">
        <f t="shared" si="15"/>
        <v/>
      </c>
    </row>
    <row r="390" spans="1:11" ht="14.25" customHeight="1" x14ac:dyDescent="0.2">
      <c r="A390" s="1"/>
      <c r="B390" s="1"/>
      <c r="C390" s="1"/>
      <c r="D390" s="1" t="str">
        <f>+IFERROR(VLOOKUP($C390,Insumos!$A$2:$C$999,2,FALSE),"")</f>
        <v/>
      </c>
      <c r="E390" s="1" t="str">
        <f>+IFERROR(VLOOKUP($C390,Insumos!$A$2:$C$999,3,FALSE),"")</f>
        <v/>
      </c>
      <c r="F390" s="2"/>
      <c r="G390" s="3"/>
      <c r="H390" s="4">
        <f t="shared" si="14"/>
        <v>0</v>
      </c>
      <c r="I390" s="1" t="str">
        <f>+IFERROR(VLOOKUP(C390,Insumos!$A$2:$E$999,4,FALSE),"")</f>
        <v/>
      </c>
      <c r="J390" s="1" t="str">
        <f>+IFERROR(VLOOKUP(C390,Insumos!$A$2:$E$999,5,FALSE),"")</f>
        <v/>
      </c>
      <c r="K390" s="3" t="str">
        <f t="shared" si="15"/>
        <v/>
      </c>
    </row>
    <row r="391" spans="1:11" ht="14.25" customHeight="1" x14ac:dyDescent="0.2">
      <c r="A391" s="1"/>
      <c r="B391" s="1"/>
      <c r="C391" s="1"/>
      <c r="D391" s="1" t="str">
        <f>+IFERROR(VLOOKUP($C391,Insumos!$A$2:$C$999,2,FALSE),"")</f>
        <v/>
      </c>
      <c r="E391" s="1" t="str">
        <f>+IFERROR(VLOOKUP($C391,Insumos!$A$2:$C$999,3,FALSE),"")</f>
        <v/>
      </c>
      <c r="F391" s="2"/>
      <c r="G391" s="3"/>
      <c r="H391" s="4">
        <f t="shared" si="14"/>
        <v>0</v>
      </c>
      <c r="I391" s="1" t="str">
        <f>+IFERROR(VLOOKUP(C391,Insumos!$A$2:$E$999,4,FALSE),"")</f>
        <v/>
      </c>
      <c r="J391" s="1" t="str">
        <f>+IFERROR(VLOOKUP(C391,Insumos!$A$2:$E$999,5,FALSE),"")</f>
        <v/>
      </c>
      <c r="K391" s="3" t="str">
        <f t="shared" si="15"/>
        <v/>
      </c>
    </row>
    <row r="392" spans="1:11" ht="14.25" customHeight="1" x14ac:dyDescent="0.2">
      <c r="A392" s="1"/>
      <c r="B392" s="1"/>
      <c r="C392" s="1"/>
      <c r="D392" s="1" t="str">
        <f>+IFERROR(VLOOKUP($C392,Insumos!$A$2:$C$999,2,FALSE),"")</f>
        <v/>
      </c>
      <c r="E392" s="1" t="str">
        <f>+IFERROR(VLOOKUP($C392,Insumos!$A$2:$C$999,3,FALSE),"")</f>
        <v/>
      </c>
      <c r="F392" s="2"/>
      <c r="G392" s="3"/>
      <c r="H392" s="4">
        <f t="shared" si="14"/>
        <v>0</v>
      </c>
      <c r="I392" s="1" t="str">
        <f>+IFERROR(VLOOKUP(C392,Insumos!$A$2:$E$999,4,FALSE),"")</f>
        <v/>
      </c>
      <c r="J392" s="1" t="str">
        <f>+IFERROR(VLOOKUP(C392,Insumos!$A$2:$E$999,5,FALSE),"")</f>
        <v/>
      </c>
      <c r="K392" s="3" t="str">
        <f t="shared" si="15"/>
        <v/>
      </c>
    </row>
    <row r="393" spans="1:11" ht="14.25" customHeight="1" x14ac:dyDescent="0.2">
      <c r="A393" s="1"/>
      <c r="B393" s="1"/>
      <c r="C393" s="1"/>
      <c r="D393" s="1" t="str">
        <f>+IFERROR(VLOOKUP($C393,Insumos!$A$2:$C$999,2,FALSE),"")</f>
        <v/>
      </c>
      <c r="E393" s="1" t="str">
        <f>+IFERROR(VLOOKUP($C393,Insumos!$A$2:$C$999,3,FALSE),"")</f>
        <v/>
      </c>
      <c r="F393" s="2"/>
      <c r="G393" s="3"/>
      <c r="H393" s="4">
        <f t="shared" si="14"/>
        <v>0</v>
      </c>
      <c r="I393" s="1" t="str">
        <f>+IFERROR(VLOOKUP(C393,Insumos!$A$2:$E$999,4,FALSE),"")</f>
        <v/>
      </c>
      <c r="J393" s="1" t="str">
        <f>+IFERROR(VLOOKUP(C393,Insumos!$A$2:$E$999,5,FALSE),"")</f>
        <v/>
      </c>
      <c r="K393" s="3" t="str">
        <f t="shared" si="15"/>
        <v/>
      </c>
    </row>
    <row r="394" spans="1:11" ht="14.25" customHeight="1" x14ac:dyDescent="0.2">
      <c r="A394" s="1"/>
      <c r="B394" s="1"/>
      <c r="C394" s="1"/>
      <c r="D394" s="1" t="str">
        <f>+IFERROR(VLOOKUP($C394,Insumos!$A$2:$C$999,2,FALSE),"")</f>
        <v/>
      </c>
      <c r="E394" s="1" t="str">
        <f>+IFERROR(VLOOKUP($C394,Insumos!$A$2:$C$999,3,FALSE),"")</f>
        <v/>
      </c>
      <c r="F394" s="2"/>
      <c r="G394" s="3"/>
      <c r="H394" s="4">
        <f t="shared" si="14"/>
        <v>0</v>
      </c>
      <c r="I394" s="1" t="str">
        <f>+IFERROR(VLOOKUP(C394,Insumos!$A$2:$E$999,4,FALSE),"")</f>
        <v/>
      </c>
      <c r="J394" s="1" t="str">
        <f>+IFERROR(VLOOKUP(C394,Insumos!$A$2:$E$999,5,FALSE),"")</f>
        <v/>
      </c>
      <c r="K394" s="3" t="str">
        <f t="shared" si="15"/>
        <v/>
      </c>
    </row>
    <row r="395" spans="1:11" ht="14.25" customHeight="1" x14ac:dyDescent="0.2">
      <c r="A395" s="1"/>
      <c r="B395" s="1"/>
      <c r="C395" s="1"/>
      <c r="D395" s="1" t="str">
        <f>+IFERROR(VLOOKUP($C395,Insumos!$A$2:$C$999,2,FALSE),"")</f>
        <v/>
      </c>
      <c r="E395" s="1" t="str">
        <f>+IFERROR(VLOOKUP($C395,Insumos!$A$2:$C$999,3,FALSE),"")</f>
        <v/>
      </c>
      <c r="F395" s="2"/>
      <c r="G395" s="3"/>
      <c r="H395" s="4">
        <f t="shared" si="14"/>
        <v>0</v>
      </c>
      <c r="I395" s="1" t="str">
        <f>+IFERROR(VLOOKUP(C395,Insumos!$A$2:$E$999,4,FALSE),"")</f>
        <v/>
      </c>
      <c r="J395" s="1" t="str">
        <f>+IFERROR(VLOOKUP(C395,Insumos!$A$2:$E$999,5,FALSE),"")</f>
        <v/>
      </c>
      <c r="K395" s="3" t="str">
        <f t="shared" si="15"/>
        <v/>
      </c>
    </row>
    <row r="396" spans="1:11" ht="14.25" customHeight="1" x14ac:dyDescent="0.2">
      <c r="A396" s="1"/>
      <c r="B396" s="1"/>
      <c r="C396" s="1"/>
      <c r="D396" s="1" t="str">
        <f>+IFERROR(VLOOKUP($C396,Insumos!$A$2:$C$999,2,FALSE),"")</f>
        <v/>
      </c>
      <c r="E396" s="1" t="str">
        <f>+IFERROR(VLOOKUP($C396,Insumos!$A$2:$C$999,3,FALSE),"")</f>
        <v/>
      </c>
      <c r="F396" s="2"/>
      <c r="G396" s="3"/>
      <c r="H396" s="4">
        <f t="shared" si="14"/>
        <v>0</v>
      </c>
      <c r="I396" s="1" t="str">
        <f>+IFERROR(VLOOKUP(C396,Insumos!$A$2:$E$999,4,FALSE),"")</f>
        <v/>
      </c>
      <c r="J396" s="1" t="str">
        <f>+IFERROR(VLOOKUP(C396,Insumos!$A$2:$E$999,5,FALSE),"")</f>
        <v/>
      </c>
      <c r="K396" s="3" t="str">
        <f t="shared" si="15"/>
        <v/>
      </c>
    </row>
    <row r="397" spans="1:11" ht="14.25" customHeight="1" x14ac:dyDescent="0.2">
      <c r="A397" s="1"/>
      <c r="B397" s="1"/>
      <c r="C397" s="1"/>
      <c r="D397" s="1" t="str">
        <f>+IFERROR(VLOOKUP($C397,Insumos!$A$2:$C$999,2,FALSE),"")</f>
        <v/>
      </c>
      <c r="E397" s="1" t="str">
        <f>+IFERROR(VLOOKUP($C397,Insumos!$A$2:$C$999,3,FALSE),"")</f>
        <v/>
      </c>
      <c r="F397" s="2"/>
      <c r="G397" s="3"/>
      <c r="H397" s="4">
        <f t="shared" si="14"/>
        <v>0</v>
      </c>
      <c r="I397" s="1" t="str">
        <f>+IFERROR(VLOOKUP(C397,Insumos!$A$2:$E$999,4,FALSE),"")</f>
        <v/>
      </c>
      <c r="J397" s="1" t="str">
        <f>+IFERROR(VLOOKUP(C397,Insumos!$A$2:$E$999,5,FALSE),"")</f>
        <v/>
      </c>
      <c r="K397" s="3" t="str">
        <f t="shared" si="15"/>
        <v/>
      </c>
    </row>
    <row r="398" spans="1:11" ht="14.25" customHeight="1" x14ac:dyDescent="0.2">
      <c r="A398" s="1"/>
      <c r="B398" s="1"/>
      <c r="C398" s="1"/>
      <c r="D398" s="1" t="str">
        <f>+IFERROR(VLOOKUP($C398,Insumos!$A$2:$C$999,2,FALSE),"")</f>
        <v/>
      </c>
      <c r="E398" s="1" t="str">
        <f>+IFERROR(VLOOKUP($C398,Insumos!$A$2:$C$999,3,FALSE),"")</f>
        <v/>
      </c>
      <c r="F398" s="2"/>
      <c r="G398" s="3"/>
      <c r="H398" s="4">
        <f t="shared" si="14"/>
        <v>0</v>
      </c>
      <c r="I398" s="1" t="str">
        <f>+IFERROR(VLOOKUP(C398,Insumos!$A$2:$E$999,4,FALSE),"")</f>
        <v/>
      </c>
      <c r="J398" s="1" t="str">
        <f>+IFERROR(VLOOKUP(C398,Insumos!$A$2:$E$999,5,FALSE),"")</f>
        <v/>
      </c>
      <c r="K398" s="3" t="str">
        <f t="shared" si="15"/>
        <v/>
      </c>
    </row>
    <row r="399" spans="1:11" ht="14.25" customHeight="1" x14ac:dyDescent="0.2">
      <c r="A399" s="1"/>
      <c r="B399" s="1"/>
      <c r="C399" s="1"/>
      <c r="D399" s="1" t="str">
        <f>+IFERROR(VLOOKUP($C399,Insumos!$A$2:$C$999,2,FALSE),"")</f>
        <v/>
      </c>
      <c r="E399" s="1" t="str">
        <f>+IFERROR(VLOOKUP($C399,Insumos!$A$2:$C$999,3,FALSE),"")</f>
        <v/>
      </c>
      <c r="F399" s="2"/>
      <c r="G399" s="3"/>
      <c r="H399" s="4">
        <f t="shared" si="14"/>
        <v>0</v>
      </c>
      <c r="I399" s="1" t="str">
        <f>+IFERROR(VLOOKUP(C399,Insumos!$A$2:$E$999,4,FALSE),"")</f>
        <v/>
      </c>
      <c r="J399" s="1" t="str">
        <f>+IFERROR(VLOOKUP(C399,Insumos!$A$2:$E$999,5,FALSE),"")</f>
        <v/>
      </c>
      <c r="K399" s="3" t="str">
        <f t="shared" si="15"/>
        <v/>
      </c>
    </row>
    <row r="400" spans="1:11" ht="14.25" customHeight="1" x14ac:dyDescent="0.2">
      <c r="A400" s="1"/>
      <c r="B400" s="1"/>
      <c r="C400" s="1"/>
      <c r="D400" s="1" t="str">
        <f>+IFERROR(VLOOKUP($C400,Insumos!$A$2:$C$999,2,FALSE),"")</f>
        <v/>
      </c>
      <c r="E400" s="1" t="str">
        <f>+IFERROR(VLOOKUP($C400,Insumos!$A$2:$C$999,3,FALSE),"")</f>
        <v/>
      </c>
      <c r="F400" s="2"/>
      <c r="G400" s="3"/>
      <c r="H400" s="4">
        <f t="shared" si="14"/>
        <v>0</v>
      </c>
      <c r="I400" s="1" t="str">
        <f>+IFERROR(VLOOKUP(C400,Insumos!$A$2:$E$999,4,FALSE),"")</f>
        <v/>
      </c>
      <c r="J400" s="1" t="str">
        <f>+IFERROR(VLOOKUP(C400,Insumos!$A$2:$E$999,5,FALSE),"")</f>
        <v/>
      </c>
      <c r="K400" s="3" t="str">
        <f t="shared" si="15"/>
        <v/>
      </c>
    </row>
    <row r="401" spans="1:11" ht="14.25" customHeight="1" x14ac:dyDescent="0.2">
      <c r="A401" s="1"/>
      <c r="B401" s="1"/>
      <c r="C401" s="1"/>
      <c r="D401" s="1" t="str">
        <f>+IFERROR(VLOOKUP($C401,Insumos!$A$2:$C$999,2,FALSE),"")</f>
        <v/>
      </c>
      <c r="E401" s="1" t="str">
        <f>+IFERROR(VLOOKUP($C401,Insumos!$A$2:$C$999,3,FALSE),"")</f>
        <v/>
      </c>
      <c r="F401" s="2"/>
      <c r="G401" s="3"/>
      <c r="H401" s="4">
        <f t="shared" si="14"/>
        <v>0</v>
      </c>
      <c r="I401" s="1" t="str">
        <f>+IFERROR(VLOOKUP(C401,Insumos!$A$2:$E$999,4,FALSE),"")</f>
        <v/>
      </c>
      <c r="J401" s="1" t="str">
        <f>+IFERROR(VLOOKUP(C401,Insumos!$A$2:$E$999,5,FALSE),"")</f>
        <v/>
      </c>
      <c r="K401" s="3" t="str">
        <f t="shared" si="15"/>
        <v/>
      </c>
    </row>
    <row r="402" spans="1:11" ht="14.25" customHeight="1" x14ac:dyDescent="0.2">
      <c r="A402" s="1"/>
      <c r="B402" s="1"/>
      <c r="C402" s="1"/>
      <c r="D402" s="1" t="str">
        <f>+IFERROR(VLOOKUP($C402,Insumos!$A$2:$C$999,2,FALSE),"")</f>
        <v/>
      </c>
      <c r="E402" s="1" t="str">
        <f>+IFERROR(VLOOKUP($C402,Insumos!$A$2:$C$999,3,FALSE),"")</f>
        <v/>
      </c>
      <c r="F402" s="2"/>
      <c r="G402" s="3"/>
      <c r="H402" s="4">
        <f t="shared" si="14"/>
        <v>0</v>
      </c>
      <c r="I402" s="1" t="str">
        <f>+IFERROR(VLOOKUP(C402,Insumos!$A$2:$E$999,4,FALSE),"")</f>
        <v/>
      </c>
      <c r="J402" s="1" t="str">
        <f>+IFERROR(VLOOKUP(C402,Insumos!$A$2:$E$999,5,FALSE),"")</f>
        <v/>
      </c>
      <c r="K402" s="3" t="str">
        <f t="shared" si="15"/>
        <v/>
      </c>
    </row>
    <row r="403" spans="1:11" ht="14.25" customHeight="1" x14ac:dyDescent="0.2">
      <c r="A403" s="1"/>
      <c r="B403" s="1"/>
      <c r="C403" s="1"/>
      <c r="D403" s="1" t="str">
        <f>+IFERROR(VLOOKUP($C403,Insumos!$A$2:$C$999,2,FALSE),"")</f>
        <v/>
      </c>
      <c r="E403" s="1" t="str">
        <f>+IFERROR(VLOOKUP($C403,Insumos!$A$2:$C$999,3,FALSE),"")</f>
        <v/>
      </c>
      <c r="F403" s="2"/>
      <c r="G403" s="3"/>
      <c r="H403" s="4">
        <f t="shared" si="14"/>
        <v>0</v>
      </c>
      <c r="I403" s="1" t="str">
        <f>+IFERROR(VLOOKUP(C403,Insumos!$A$2:$E$999,4,FALSE),"")</f>
        <v/>
      </c>
      <c r="J403" s="1" t="str">
        <f>+IFERROR(VLOOKUP(C403,Insumos!$A$2:$E$999,5,FALSE),"")</f>
        <v/>
      </c>
      <c r="K403" s="3" t="str">
        <f t="shared" si="15"/>
        <v/>
      </c>
    </row>
    <row r="404" spans="1:11" ht="14.25" customHeight="1" x14ac:dyDescent="0.2">
      <c r="A404" s="1"/>
      <c r="B404" s="1"/>
      <c r="C404" s="1"/>
      <c r="D404" s="1" t="str">
        <f>+IFERROR(VLOOKUP($C404,Insumos!$A$2:$C$999,2,FALSE),"")</f>
        <v/>
      </c>
      <c r="E404" s="1" t="str">
        <f>+IFERROR(VLOOKUP($C404,Insumos!$A$2:$C$999,3,FALSE),"")</f>
        <v/>
      </c>
      <c r="F404" s="2"/>
      <c r="G404" s="3"/>
      <c r="H404" s="4">
        <f t="shared" si="14"/>
        <v>0</v>
      </c>
      <c r="I404" s="1" t="str">
        <f>+IFERROR(VLOOKUP(C404,Insumos!$A$2:$E$999,4,FALSE),"")</f>
        <v/>
      </c>
      <c r="J404" s="1" t="str">
        <f>+IFERROR(VLOOKUP(C404,Insumos!$A$2:$E$999,5,FALSE),"")</f>
        <v/>
      </c>
      <c r="K404" s="3" t="str">
        <f t="shared" si="15"/>
        <v/>
      </c>
    </row>
    <row r="405" spans="1:11" ht="14.25" customHeight="1" x14ac:dyDescent="0.2">
      <c r="A405" s="1"/>
      <c r="B405" s="1"/>
      <c r="C405" s="1"/>
      <c r="D405" s="1" t="str">
        <f>+IFERROR(VLOOKUP($C405,Insumos!$A$2:$C$999,2,FALSE),"")</f>
        <v/>
      </c>
      <c r="E405" s="1" t="str">
        <f>+IFERROR(VLOOKUP($C405,Insumos!$A$2:$C$999,3,FALSE),"")</f>
        <v/>
      </c>
      <c r="F405" s="2"/>
      <c r="G405" s="3"/>
      <c r="H405" s="4">
        <f t="shared" si="14"/>
        <v>0</v>
      </c>
      <c r="I405" s="1" t="str">
        <f>+IFERROR(VLOOKUP(C405,Insumos!$A$2:$E$999,4,FALSE),"")</f>
        <v/>
      </c>
      <c r="J405" s="1" t="str">
        <f>+IFERROR(VLOOKUP(C405,Insumos!$A$2:$E$999,5,FALSE),"")</f>
        <v/>
      </c>
      <c r="K405" s="3" t="str">
        <f t="shared" si="15"/>
        <v/>
      </c>
    </row>
    <row r="406" spans="1:11" ht="14.25" customHeight="1" x14ac:dyDescent="0.2">
      <c r="A406" s="1"/>
      <c r="B406" s="1"/>
      <c r="C406" s="1"/>
      <c r="D406" s="1" t="str">
        <f>+IFERROR(VLOOKUP($C406,Insumos!$A$2:$C$999,2,FALSE),"")</f>
        <v/>
      </c>
      <c r="E406" s="1" t="str">
        <f>+IFERROR(VLOOKUP($C406,Insumos!$A$2:$C$999,3,FALSE),"")</f>
        <v/>
      </c>
      <c r="F406" s="2"/>
      <c r="G406" s="3"/>
      <c r="H406" s="4">
        <f t="shared" si="14"/>
        <v>0</v>
      </c>
      <c r="I406" s="1" t="str">
        <f>+IFERROR(VLOOKUP(C406,Insumos!$A$2:$E$999,4,FALSE),"")</f>
        <v/>
      </c>
      <c r="J406" s="1" t="str">
        <f>+IFERROR(VLOOKUP(C406,Insumos!$A$2:$E$999,5,FALSE),"")</f>
        <v/>
      </c>
      <c r="K406" s="3" t="str">
        <f t="shared" si="15"/>
        <v/>
      </c>
    </row>
    <row r="407" spans="1:11" ht="14.25" customHeight="1" x14ac:dyDescent="0.2">
      <c r="A407" s="1"/>
      <c r="B407" s="1"/>
      <c r="C407" s="1"/>
      <c r="D407" s="1" t="str">
        <f>+IFERROR(VLOOKUP($C407,Insumos!$A$2:$C$999,2,FALSE),"")</f>
        <v/>
      </c>
      <c r="E407" s="1" t="str">
        <f>+IFERROR(VLOOKUP($C407,Insumos!$A$2:$C$999,3,FALSE),"")</f>
        <v/>
      </c>
      <c r="F407" s="2"/>
      <c r="G407" s="3"/>
      <c r="H407" s="4">
        <f t="shared" si="14"/>
        <v>0</v>
      </c>
      <c r="I407" s="1" t="str">
        <f>+IFERROR(VLOOKUP(C407,Insumos!$A$2:$E$999,4,FALSE),"")</f>
        <v/>
      </c>
      <c r="J407" s="1" t="str">
        <f>+IFERROR(VLOOKUP(C407,Insumos!$A$2:$E$999,5,FALSE),"")</f>
        <v/>
      </c>
      <c r="K407" s="3" t="str">
        <f t="shared" si="15"/>
        <v/>
      </c>
    </row>
    <row r="408" spans="1:11" ht="14.25" customHeight="1" x14ac:dyDescent="0.2">
      <c r="A408" s="1"/>
      <c r="B408" s="1"/>
      <c r="C408" s="1"/>
      <c r="D408" s="1" t="str">
        <f>+IFERROR(VLOOKUP($C408,Insumos!$A$2:$C$999,2,FALSE),"")</f>
        <v/>
      </c>
      <c r="E408" s="1" t="str">
        <f>+IFERROR(VLOOKUP($C408,Insumos!$A$2:$C$999,3,FALSE),"")</f>
        <v/>
      </c>
      <c r="F408" s="2"/>
      <c r="G408" s="3"/>
      <c r="H408" s="4">
        <f t="shared" si="14"/>
        <v>0</v>
      </c>
      <c r="I408" s="1" t="str">
        <f>+IFERROR(VLOOKUP(C408,Insumos!$A$2:$E$999,4,FALSE),"")</f>
        <v/>
      </c>
      <c r="J408" s="1" t="str">
        <f>+IFERROR(VLOOKUP(C408,Insumos!$A$2:$E$999,5,FALSE),"")</f>
        <v/>
      </c>
      <c r="K408" s="3" t="str">
        <f t="shared" si="15"/>
        <v/>
      </c>
    </row>
    <row r="409" spans="1:11" ht="14.25" customHeight="1" x14ac:dyDescent="0.2">
      <c r="A409" s="1"/>
      <c r="B409" s="1"/>
      <c r="C409" s="1"/>
      <c r="D409" s="1" t="str">
        <f>+IFERROR(VLOOKUP($C409,Insumos!$A$2:$C$999,2,FALSE),"")</f>
        <v/>
      </c>
      <c r="E409" s="1" t="str">
        <f>+IFERROR(VLOOKUP($C409,Insumos!$A$2:$C$999,3,FALSE),"")</f>
        <v/>
      </c>
      <c r="F409" s="2"/>
      <c r="G409" s="3"/>
      <c r="H409" s="4">
        <f t="shared" si="14"/>
        <v>0</v>
      </c>
      <c r="I409" s="1" t="str">
        <f>+IFERROR(VLOOKUP(C409,Insumos!$A$2:$E$999,4,FALSE),"")</f>
        <v/>
      </c>
      <c r="J409" s="1" t="str">
        <f>+IFERROR(VLOOKUP(C409,Insumos!$A$2:$E$999,5,FALSE),"")</f>
        <v/>
      </c>
      <c r="K409" s="3" t="str">
        <f t="shared" si="15"/>
        <v/>
      </c>
    </row>
    <row r="410" spans="1:11" ht="14.25" customHeight="1" x14ac:dyDescent="0.2">
      <c r="A410" s="1"/>
      <c r="B410" s="1"/>
      <c r="C410" s="1"/>
      <c r="D410" s="1" t="str">
        <f>+IFERROR(VLOOKUP($C410,Insumos!$A$2:$C$999,2,FALSE),"")</f>
        <v/>
      </c>
      <c r="E410" s="1" t="str">
        <f>+IFERROR(VLOOKUP($C410,Insumos!$A$2:$C$999,3,FALSE),"")</f>
        <v/>
      </c>
      <c r="F410" s="2"/>
      <c r="G410" s="3"/>
      <c r="H410" s="4">
        <f t="shared" si="14"/>
        <v>0</v>
      </c>
      <c r="I410" s="1" t="str">
        <f>+IFERROR(VLOOKUP(C410,Insumos!$A$2:$E$999,4,FALSE),"")</f>
        <v/>
      </c>
      <c r="J410" s="1" t="str">
        <f>+IFERROR(VLOOKUP(C410,Insumos!$A$2:$E$999,5,FALSE),"")</f>
        <v/>
      </c>
      <c r="K410" s="3" t="str">
        <f t="shared" si="15"/>
        <v/>
      </c>
    </row>
    <row r="411" spans="1:11" ht="14.25" customHeight="1" x14ac:dyDescent="0.2">
      <c r="A411" s="1"/>
      <c r="B411" s="1"/>
      <c r="C411" s="1"/>
      <c r="D411" s="1" t="str">
        <f>+IFERROR(VLOOKUP($C411,Insumos!$A$2:$C$999,2,FALSE),"")</f>
        <v/>
      </c>
      <c r="E411" s="1" t="str">
        <f>+IFERROR(VLOOKUP($C411,Insumos!$A$2:$C$999,3,FALSE),"")</f>
        <v/>
      </c>
      <c r="F411" s="2"/>
      <c r="G411" s="3"/>
      <c r="H411" s="4">
        <f t="shared" si="14"/>
        <v>0</v>
      </c>
      <c r="I411" s="1" t="str">
        <f>+IFERROR(VLOOKUP(C411,Insumos!$A$2:$E$999,4,FALSE),"")</f>
        <v/>
      </c>
      <c r="J411" s="1" t="str">
        <f>+IFERROR(VLOOKUP(C411,Insumos!$A$2:$E$999,5,FALSE),"")</f>
        <v/>
      </c>
      <c r="K411" s="3" t="str">
        <f t="shared" si="15"/>
        <v/>
      </c>
    </row>
    <row r="412" spans="1:11" ht="14.25" customHeight="1" x14ac:dyDescent="0.2">
      <c r="A412" s="1"/>
      <c r="B412" s="1"/>
      <c r="C412" s="1"/>
      <c r="D412" s="1" t="str">
        <f>+IFERROR(VLOOKUP($C412,Insumos!$A$2:$C$999,2,FALSE),"")</f>
        <v/>
      </c>
      <c r="E412" s="1" t="str">
        <f>+IFERROR(VLOOKUP($C412,Insumos!$A$2:$C$999,3,FALSE),"")</f>
        <v/>
      </c>
      <c r="F412" s="2"/>
      <c r="G412" s="3"/>
      <c r="H412" s="4">
        <f t="shared" si="14"/>
        <v>0</v>
      </c>
      <c r="I412" s="1" t="str">
        <f>+IFERROR(VLOOKUP(C412,Insumos!$A$2:$E$999,4,FALSE),"")</f>
        <v/>
      </c>
      <c r="J412" s="1" t="str">
        <f>+IFERROR(VLOOKUP(C412,Insumos!$A$2:$E$999,5,FALSE),"")</f>
        <v/>
      </c>
      <c r="K412" s="3" t="str">
        <f t="shared" si="15"/>
        <v/>
      </c>
    </row>
    <row r="413" spans="1:11" ht="14.25" customHeight="1" x14ac:dyDescent="0.2">
      <c r="A413" s="1"/>
      <c r="B413" s="1"/>
      <c r="C413" s="1"/>
      <c r="D413" s="1" t="str">
        <f>+IFERROR(VLOOKUP($C413,Insumos!$A$2:$C$999,2,FALSE),"")</f>
        <v/>
      </c>
      <c r="E413" s="1" t="str">
        <f>+IFERROR(VLOOKUP($C413,Insumos!$A$2:$C$999,3,FALSE),"")</f>
        <v/>
      </c>
      <c r="F413" s="2"/>
      <c r="G413" s="3"/>
      <c r="H413" s="4">
        <f t="shared" si="14"/>
        <v>0</v>
      </c>
      <c r="I413" s="1" t="str">
        <f>+IFERROR(VLOOKUP(C413,Insumos!$A$2:$E$999,4,FALSE),"")</f>
        <v/>
      </c>
      <c r="J413" s="1" t="str">
        <f>+IFERROR(VLOOKUP(C413,Insumos!$A$2:$E$999,5,FALSE),"")</f>
        <v/>
      </c>
      <c r="K413" s="3" t="str">
        <f t="shared" si="15"/>
        <v/>
      </c>
    </row>
    <row r="414" spans="1:11" ht="14.25" customHeight="1" x14ac:dyDescent="0.2">
      <c r="A414" s="1"/>
      <c r="B414" s="1"/>
      <c r="C414" s="1"/>
      <c r="D414" s="1" t="str">
        <f>+IFERROR(VLOOKUP($C414,Insumos!$A$2:$C$999,2,FALSE),"")</f>
        <v/>
      </c>
      <c r="E414" s="1" t="str">
        <f>+IFERROR(VLOOKUP($C414,Insumos!$A$2:$C$999,3,FALSE),"")</f>
        <v/>
      </c>
      <c r="F414" s="2"/>
      <c r="G414" s="3"/>
      <c r="H414" s="4">
        <f t="shared" si="14"/>
        <v>0</v>
      </c>
      <c r="I414" s="1" t="str">
        <f>+IFERROR(VLOOKUP(C414,Insumos!$A$2:$E$999,4,FALSE),"")</f>
        <v/>
      </c>
      <c r="J414" s="1" t="str">
        <f>+IFERROR(VLOOKUP(C414,Insumos!$A$2:$E$999,5,FALSE),"")</f>
        <v/>
      </c>
      <c r="K414" s="3" t="str">
        <f t="shared" si="15"/>
        <v/>
      </c>
    </row>
    <row r="415" spans="1:11" ht="14.25" customHeight="1" x14ac:dyDescent="0.2">
      <c r="A415" s="1"/>
      <c r="B415" s="1"/>
      <c r="C415" s="1"/>
      <c r="D415" s="1" t="str">
        <f>+IFERROR(VLOOKUP($C415,Insumos!$A$2:$C$999,2,FALSE),"")</f>
        <v/>
      </c>
      <c r="E415" s="1" t="str">
        <f>+IFERROR(VLOOKUP($C415,Insumos!$A$2:$C$999,3,FALSE),"")</f>
        <v/>
      </c>
      <c r="F415" s="2"/>
      <c r="G415" s="3"/>
      <c r="H415" s="4">
        <f t="shared" si="14"/>
        <v>0</v>
      </c>
      <c r="I415" s="1" t="str">
        <f>+IFERROR(VLOOKUP(C415,Insumos!$A$2:$E$999,4,FALSE),"")</f>
        <v/>
      </c>
      <c r="J415" s="1" t="str">
        <f>+IFERROR(VLOOKUP(C415,Insumos!$A$2:$E$999,5,FALSE),"")</f>
        <v/>
      </c>
      <c r="K415" s="3" t="str">
        <f t="shared" si="15"/>
        <v/>
      </c>
    </row>
    <row r="416" spans="1:11" ht="14.25" customHeight="1" x14ac:dyDescent="0.2">
      <c r="A416" s="1"/>
      <c r="B416" s="1"/>
      <c r="C416" s="1"/>
      <c r="D416" s="1" t="str">
        <f>+IFERROR(VLOOKUP($C416,Insumos!$A$2:$C$999,2,FALSE),"")</f>
        <v/>
      </c>
      <c r="E416" s="1" t="str">
        <f>+IFERROR(VLOOKUP($C416,Insumos!$A$2:$C$999,3,FALSE),"")</f>
        <v/>
      </c>
      <c r="F416" s="2"/>
      <c r="G416" s="3"/>
      <c r="H416" s="4">
        <f t="shared" si="14"/>
        <v>0</v>
      </c>
      <c r="I416" s="1" t="str">
        <f>+IFERROR(VLOOKUP(C416,Insumos!$A$2:$E$999,4,FALSE),"")</f>
        <v/>
      </c>
      <c r="J416" s="1" t="str">
        <f>+IFERROR(VLOOKUP(C416,Insumos!$A$2:$E$999,5,FALSE),"")</f>
        <v/>
      </c>
      <c r="K416" s="3" t="str">
        <f t="shared" si="15"/>
        <v/>
      </c>
    </row>
    <row r="417" spans="1:11" ht="14.25" customHeight="1" x14ac:dyDescent="0.2">
      <c r="A417" s="1"/>
      <c r="B417" s="1"/>
      <c r="C417" s="1"/>
      <c r="D417" s="1" t="str">
        <f>+IFERROR(VLOOKUP($C417,Insumos!$A$2:$C$999,2,FALSE),"")</f>
        <v/>
      </c>
      <c r="E417" s="1" t="str">
        <f>+IFERROR(VLOOKUP($C417,Insumos!$A$2:$C$999,3,FALSE),"")</f>
        <v/>
      </c>
      <c r="F417" s="2"/>
      <c r="G417" s="3"/>
      <c r="H417" s="4">
        <f t="shared" si="14"/>
        <v>0</v>
      </c>
      <c r="I417" s="1" t="str">
        <f>+IFERROR(VLOOKUP(C417,Insumos!$A$2:$E$999,4,FALSE),"")</f>
        <v/>
      </c>
      <c r="J417" s="1" t="str">
        <f>+IFERROR(VLOOKUP(C417,Insumos!$A$2:$E$999,5,FALSE),"")</f>
        <v/>
      </c>
      <c r="K417" s="3" t="str">
        <f t="shared" si="15"/>
        <v/>
      </c>
    </row>
    <row r="418" spans="1:11" ht="14.25" customHeight="1" x14ac:dyDescent="0.2">
      <c r="A418" s="1"/>
      <c r="B418" s="1"/>
      <c r="C418" s="1"/>
      <c r="D418" s="1" t="str">
        <f>+IFERROR(VLOOKUP($C418,Insumos!$A$2:$C$999,2,FALSE),"")</f>
        <v/>
      </c>
      <c r="E418" s="1" t="str">
        <f>+IFERROR(VLOOKUP($C418,Insumos!$A$2:$C$999,3,FALSE),"")</f>
        <v/>
      </c>
      <c r="F418" s="2"/>
      <c r="G418" s="3"/>
      <c r="H418" s="4">
        <f t="shared" si="14"/>
        <v>0</v>
      </c>
      <c r="I418" s="1" t="str">
        <f>+IFERROR(VLOOKUP(C418,Insumos!$A$2:$E$999,4,FALSE),"")</f>
        <v/>
      </c>
      <c r="J418" s="1" t="str">
        <f>+IFERROR(VLOOKUP(C418,Insumos!$A$2:$E$999,5,FALSE),"")</f>
        <v/>
      </c>
      <c r="K418" s="3" t="str">
        <f t="shared" si="15"/>
        <v/>
      </c>
    </row>
    <row r="419" spans="1:11" ht="14.25" customHeight="1" x14ac:dyDescent="0.2">
      <c r="A419" s="1"/>
      <c r="B419" s="1"/>
      <c r="C419" s="1"/>
      <c r="D419" s="1" t="str">
        <f>+IFERROR(VLOOKUP($C419,Insumos!$A$2:$C$999,2,FALSE),"")</f>
        <v/>
      </c>
      <c r="E419" s="1" t="str">
        <f>+IFERROR(VLOOKUP($C419,Insumos!$A$2:$C$999,3,FALSE),"")</f>
        <v/>
      </c>
      <c r="F419" s="2"/>
      <c r="G419" s="3"/>
      <c r="H419" s="4">
        <f t="shared" si="14"/>
        <v>0</v>
      </c>
      <c r="I419" s="1" t="str">
        <f>+IFERROR(VLOOKUP(C419,Insumos!$A$2:$E$999,4,FALSE),"")</f>
        <v/>
      </c>
      <c r="J419" s="1" t="str">
        <f>+IFERROR(VLOOKUP(C419,Insumos!$A$2:$E$999,5,FALSE),"")</f>
        <v/>
      </c>
      <c r="K419" s="3" t="str">
        <f t="shared" si="15"/>
        <v/>
      </c>
    </row>
    <row r="420" spans="1:11" ht="14.25" customHeight="1" x14ac:dyDescent="0.2">
      <c r="A420" s="1"/>
      <c r="B420" s="1"/>
      <c r="C420" s="1"/>
      <c r="D420" s="1" t="str">
        <f>+IFERROR(VLOOKUP($C420,Insumos!$A$2:$C$999,2,FALSE),"")</f>
        <v/>
      </c>
      <c r="E420" s="1" t="str">
        <f>+IFERROR(VLOOKUP($C420,Insumos!$A$2:$C$999,3,FALSE),"")</f>
        <v/>
      </c>
      <c r="F420" s="2"/>
      <c r="G420" s="3"/>
      <c r="H420" s="4">
        <f t="shared" si="14"/>
        <v>0</v>
      </c>
      <c r="I420" s="1" t="str">
        <f>+IFERROR(VLOOKUP(C420,Insumos!$A$2:$E$999,4,FALSE),"")</f>
        <v/>
      </c>
      <c r="J420" s="1" t="str">
        <f>+IFERROR(VLOOKUP(C420,Insumos!$A$2:$E$999,5,FALSE),"")</f>
        <v/>
      </c>
      <c r="K420" s="3" t="str">
        <f t="shared" si="15"/>
        <v/>
      </c>
    </row>
    <row r="421" spans="1:11" ht="14.25" customHeight="1" x14ac:dyDescent="0.2">
      <c r="A421" s="1"/>
      <c r="B421" s="1"/>
      <c r="C421" s="1"/>
      <c r="D421" s="1" t="str">
        <f>+IFERROR(VLOOKUP($C421,Insumos!$A$2:$C$999,2,FALSE),"")</f>
        <v/>
      </c>
      <c r="E421" s="1" t="str">
        <f>+IFERROR(VLOOKUP($C421,Insumos!$A$2:$C$999,3,FALSE),"")</f>
        <v/>
      </c>
      <c r="F421" s="2"/>
      <c r="G421" s="3"/>
      <c r="H421" s="4">
        <f t="shared" si="14"/>
        <v>0</v>
      </c>
      <c r="I421" s="1" t="str">
        <f>+IFERROR(VLOOKUP(C421,Insumos!$A$2:$E$999,4,FALSE),"")</f>
        <v/>
      </c>
      <c r="J421" s="1" t="str">
        <f>+IFERROR(VLOOKUP(C421,Insumos!$A$2:$E$999,5,FALSE),"")</f>
        <v/>
      </c>
      <c r="K421" s="3" t="str">
        <f t="shared" si="15"/>
        <v/>
      </c>
    </row>
    <row r="422" spans="1:11" ht="14.25" customHeight="1" x14ac:dyDescent="0.2">
      <c r="A422" s="1"/>
      <c r="B422" s="1"/>
      <c r="C422" s="1"/>
      <c r="D422" s="1" t="str">
        <f>+IFERROR(VLOOKUP($C422,Insumos!$A$2:$C$999,2,FALSE),"")</f>
        <v/>
      </c>
      <c r="E422" s="1" t="str">
        <f>+IFERROR(VLOOKUP($C422,Insumos!$A$2:$C$999,3,FALSE),"")</f>
        <v/>
      </c>
      <c r="F422" s="2"/>
      <c r="G422" s="3"/>
      <c r="H422" s="4">
        <f t="shared" si="14"/>
        <v>0</v>
      </c>
      <c r="I422" s="1" t="str">
        <f>+IFERROR(VLOOKUP(C422,Insumos!$A$2:$E$999,4,FALSE),"")</f>
        <v/>
      </c>
      <c r="J422" s="1" t="str">
        <f>+IFERROR(VLOOKUP(C422,Insumos!$A$2:$E$999,5,FALSE),"")</f>
        <v/>
      </c>
      <c r="K422" s="3" t="str">
        <f t="shared" si="15"/>
        <v/>
      </c>
    </row>
    <row r="423" spans="1:11" ht="14.25" customHeight="1" x14ac:dyDescent="0.2">
      <c r="A423" s="1"/>
      <c r="B423" s="1"/>
      <c r="C423" s="1"/>
      <c r="D423" s="1" t="str">
        <f>+IFERROR(VLOOKUP($C423,Insumos!$A$2:$C$999,2,FALSE),"")</f>
        <v/>
      </c>
      <c r="E423" s="1" t="str">
        <f>+IFERROR(VLOOKUP($C423,Insumos!$A$2:$C$999,3,FALSE),"")</f>
        <v/>
      </c>
      <c r="F423" s="2"/>
      <c r="G423" s="3"/>
      <c r="H423" s="4">
        <f t="shared" si="14"/>
        <v>0</v>
      </c>
      <c r="I423" s="1" t="str">
        <f>+IFERROR(VLOOKUP(C423,Insumos!$A$2:$E$999,4,FALSE),"")</f>
        <v/>
      </c>
      <c r="J423" s="1" t="str">
        <f>+IFERROR(VLOOKUP(C423,Insumos!$A$2:$E$999,5,FALSE),"")</f>
        <v/>
      </c>
      <c r="K423" s="3" t="str">
        <f t="shared" si="15"/>
        <v/>
      </c>
    </row>
    <row r="424" spans="1:11" ht="14.25" customHeight="1" x14ac:dyDescent="0.2">
      <c r="A424" s="1"/>
      <c r="B424" s="1"/>
      <c r="C424" s="1"/>
      <c r="D424" s="1" t="str">
        <f>+IFERROR(VLOOKUP($C424,Insumos!$A$2:$C$999,2,FALSE),"")</f>
        <v/>
      </c>
      <c r="E424" s="1" t="str">
        <f>+IFERROR(VLOOKUP($C424,Insumos!$A$2:$C$999,3,FALSE),"")</f>
        <v/>
      </c>
      <c r="F424" s="2"/>
      <c r="G424" s="3"/>
      <c r="H424" s="4">
        <f t="shared" si="14"/>
        <v>0</v>
      </c>
      <c r="I424" s="1" t="str">
        <f>+IFERROR(VLOOKUP(C424,Insumos!$A$2:$E$999,4,FALSE),"")</f>
        <v/>
      </c>
      <c r="J424" s="1" t="str">
        <f>+IFERROR(VLOOKUP(C424,Insumos!$A$2:$E$999,5,FALSE),"")</f>
        <v/>
      </c>
      <c r="K424" s="3" t="str">
        <f t="shared" si="15"/>
        <v/>
      </c>
    </row>
    <row r="425" spans="1:11" ht="14.25" customHeight="1" x14ac:dyDescent="0.2">
      <c r="A425" s="1"/>
      <c r="B425" s="1"/>
      <c r="C425" s="1"/>
      <c r="D425" s="1" t="str">
        <f>+IFERROR(VLOOKUP($C425,Insumos!$A$2:$C$999,2,FALSE),"")</f>
        <v/>
      </c>
      <c r="E425" s="1" t="str">
        <f>+IFERROR(VLOOKUP($C425,Insumos!$A$2:$C$999,3,FALSE),"")</f>
        <v/>
      </c>
      <c r="F425" s="2"/>
      <c r="G425" s="3"/>
      <c r="H425" s="4">
        <f t="shared" si="14"/>
        <v>0</v>
      </c>
      <c r="I425" s="1" t="str">
        <f>+IFERROR(VLOOKUP(C425,Insumos!$A$2:$E$999,4,FALSE),"")</f>
        <v/>
      </c>
      <c r="J425" s="1" t="str">
        <f>+IFERROR(VLOOKUP(C425,Insumos!$A$2:$E$999,5,FALSE),"")</f>
        <v/>
      </c>
      <c r="K425" s="3" t="str">
        <f t="shared" si="15"/>
        <v/>
      </c>
    </row>
    <row r="426" spans="1:11" ht="14.25" customHeight="1" x14ac:dyDescent="0.2">
      <c r="A426" s="1"/>
      <c r="B426" s="1"/>
      <c r="C426" s="1"/>
      <c r="D426" s="1" t="str">
        <f>+IFERROR(VLOOKUP($C426,Insumos!$A$2:$C$999,2,FALSE),"")</f>
        <v/>
      </c>
      <c r="E426" s="1" t="str">
        <f>+IFERROR(VLOOKUP($C426,Insumos!$A$2:$C$999,3,FALSE),"")</f>
        <v/>
      </c>
      <c r="F426" s="2"/>
      <c r="G426" s="3"/>
      <c r="H426" s="4">
        <f t="shared" si="14"/>
        <v>0</v>
      </c>
      <c r="I426" s="1" t="str">
        <f>+IFERROR(VLOOKUP(C426,Insumos!$A$2:$E$999,4,FALSE),"")</f>
        <v/>
      </c>
      <c r="J426" s="1" t="str">
        <f>+IFERROR(VLOOKUP(C426,Insumos!$A$2:$E$999,5,FALSE),"")</f>
        <v/>
      </c>
      <c r="K426" s="3" t="str">
        <f t="shared" si="15"/>
        <v/>
      </c>
    </row>
    <row r="427" spans="1:11" ht="14.25" customHeight="1" x14ac:dyDescent="0.2">
      <c r="A427" s="1"/>
      <c r="B427" s="1"/>
      <c r="C427" s="1"/>
      <c r="D427" s="1" t="str">
        <f>+IFERROR(VLOOKUP($C427,Insumos!$A$2:$C$999,2,FALSE),"")</f>
        <v/>
      </c>
      <c r="E427" s="1" t="str">
        <f>+IFERROR(VLOOKUP($C427,Insumos!$A$2:$C$999,3,FALSE),"")</f>
        <v/>
      </c>
      <c r="F427" s="2"/>
      <c r="G427" s="3"/>
      <c r="H427" s="4">
        <f t="shared" si="14"/>
        <v>0</v>
      </c>
      <c r="I427" s="1" t="str">
        <f>+IFERROR(VLOOKUP(C427,Insumos!$A$2:$E$999,4,FALSE),"")</f>
        <v/>
      </c>
      <c r="J427" s="1" t="str">
        <f>+IFERROR(VLOOKUP(C427,Insumos!$A$2:$E$999,5,FALSE),"")</f>
        <v/>
      </c>
      <c r="K427" s="3" t="str">
        <f t="shared" si="15"/>
        <v/>
      </c>
    </row>
    <row r="428" spans="1:11" ht="14.25" customHeight="1" x14ac:dyDescent="0.2">
      <c r="A428" s="1"/>
      <c r="B428" s="1"/>
      <c r="C428" s="1"/>
      <c r="D428" s="1" t="str">
        <f>+IFERROR(VLOOKUP($C428,Insumos!$A$2:$C$999,2,FALSE),"")</f>
        <v/>
      </c>
      <c r="E428" s="1" t="str">
        <f>+IFERROR(VLOOKUP($C428,Insumos!$A$2:$C$999,3,FALSE),"")</f>
        <v/>
      </c>
      <c r="F428" s="2"/>
      <c r="G428" s="3"/>
      <c r="H428" s="4">
        <f t="shared" si="14"/>
        <v>0</v>
      </c>
      <c r="I428" s="1" t="str">
        <f>+IFERROR(VLOOKUP(C428,Insumos!$A$2:$E$999,4,FALSE),"")</f>
        <v/>
      </c>
      <c r="J428" s="1" t="str">
        <f>+IFERROR(VLOOKUP(C428,Insumos!$A$2:$E$999,5,FALSE),"")</f>
        <v/>
      </c>
      <c r="K428" s="3" t="str">
        <f t="shared" si="15"/>
        <v/>
      </c>
    </row>
    <row r="429" spans="1:11" ht="14.25" customHeight="1" x14ac:dyDescent="0.2">
      <c r="A429" s="1"/>
      <c r="B429" s="1"/>
      <c r="C429" s="1"/>
      <c r="D429" s="1" t="str">
        <f>+IFERROR(VLOOKUP($C429,Insumos!$A$2:$C$999,2,FALSE),"")</f>
        <v/>
      </c>
      <c r="E429" s="1" t="str">
        <f>+IFERROR(VLOOKUP($C429,Insumos!$A$2:$C$999,3,FALSE),"")</f>
        <v/>
      </c>
      <c r="F429" s="2"/>
      <c r="G429" s="3"/>
      <c r="H429" s="4">
        <f t="shared" si="14"/>
        <v>0</v>
      </c>
      <c r="I429" s="1" t="str">
        <f>+IFERROR(VLOOKUP(C429,Insumos!$A$2:$E$999,4,FALSE),"")</f>
        <v/>
      </c>
      <c r="J429" s="1" t="str">
        <f>+IFERROR(VLOOKUP(C429,Insumos!$A$2:$E$999,5,FALSE),"")</f>
        <v/>
      </c>
      <c r="K429" s="3" t="str">
        <f t="shared" si="15"/>
        <v/>
      </c>
    </row>
    <row r="430" spans="1:11" ht="14.25" customHeight="1" x14ac:dyDescent="0.2">
      <c r="A430" s="1"/>
      <c r="B430" s="1"/>
      <c r="C430" s="1"/>
      <c r="D430" s="1" t="str">
        <f>+IFERROR(VLOOKUP($C430,Insumos!$A$2:$C$999,2,FALSE),"")</f>
        <v/>
      </c>
      <c r="E430" s="1" t="str">
        <f>+IFERROR(VLOOKUP($C430,Insumos!$A$2:$C$999,3,FALSE),"")</f>
        <v/>
      </c>
      <c r="F430" s="2"/>
      <c r="G430" s="3"/>
      <c r="H430" s="4">
        <f t="shared" si="14"/>
        <v>0</v>
      </c>
      <c r="I430" s="1" t="str">
        <f>+IFERROR(VLOOKUP(C430,Insumos!$A$2:$E$999,4,FALSE),"")</f>
        <v/>
      </c>
      <c r="J430" s="1" t="str">
        <f>+IFERROR(VLOOKUP(C430,Insumos!$A$2:$E$999,5,FALSE),"")</f>
        <v/>
      </c>
      <c r="K430" s="3" t="str">
        <f t="shared" si="15"/>
        <v/>
      </c>
    </row>
    <row r="431" spans="1:11" ht="14.25" customHeight="1" x14ac:dyDescent="0.2">
      <c r="A431" s="1"/>
      <c r="B431" s="1"/>
      <c r="C431" s="1"/>
      <c r="D431" s="1" t="str">
        <f>+IFERROR(VLOOKUP($C431,Insumos!$A$2:$C$999,2,FALSE),"")</f>
        <v/>
      </c>
      <c r="E431" s="1" t="str">
        <f>+IFERROR(VLOOKUP($C431,Insumos!$A$2:$C$999,3,FALSE),"")</f>
        <v/>
      </c>
      <c r="F431" s="2"/>
      <c r="G431" s="3"/>
      <c r="H431" s="4">
        <f t="shared" si="14"/>
        <v>0</v>
      </c>
      <c r="I431" s="1" t="str">
        <f>+IFERROR(VLOOKUP(C431,Insumos!$A$2:$E$999,4,FALSE),"")</f>
        <v/>
      </c>
      <c r="J431" s="1" t="str">
        <f>+IFERROR(VLOOKUP(C431,Insumos!$A$2:$E$999,5,FALSE),"")</f>
        <v/>
      </c>
      <c r="K431" s="3" t="str">
        <f t="shared" si="15"/>
        <v/>
      </c>
    </row>
    <row r="432" spans="1:11" ht="14.25" customHeight="1" x14ac:dyDescent="0.2">
      <c r="A432" s="1"/>
      <c r="B432" s="1"/>
      <c r="C432" s="1"/>
      <c r="D432" s="1" t="str">
        <f>+IFERROR(VLOOKUP($C432,Insumos!$A$2:$C$999,2,FALSE),"")</f>
        <v/>
      </c>
      <c r="E432" s="1" t="str">
        <f>+IFERROR(VLOOKUP($C432,Insumos!$A$2:$C$999,3,FALSE),"")</f>
        <v/>
      </c>
      <c r="F432" s="2"/>
      <c r="G432" s="3"/>
      <c r="H432" s="4">
        <f t="shared" si="14"/>
        <v>0</v>
      </c>
      <c r="I432" s="1" t="str">
        <f>+IFERROR(VLOOKUP(C432,Insumos!$A$2:$E$999,4,FALSE),"")</f>
        <v/>
      </c>
      <c r="J432" s="1" t="str">
        <f>+IFERROR(VLOOKUP(C432,Insumos!$A$2:$E$999,5,FALSE),"")</f>
        <v/>
      </c>
      <c r="K432" s="3" t="str">
        <f t="shared" si="15"/>
        <v/>
      </c>
    </row>
    <row r="433" spans="1:11" ht="14.25" customHeight="1" x14ac:dyDescent="0.2">
      <c r="A433" s="1"/>
      <c r="B433" s="1"/>
      <c r="C433" s="1"/>
      <c r="D433" s="1" t="str">
        <f>+IFERROR(VLOOKUP($C433,Insumos!$A$2:$C$999,2,FALSE),"")</f>
        <v/>
      </c>
      <c r="E433" s="1" t="str">
        <f>+IFERROR(VLOOKUP($C433,Insumos!$A$2:$C$999,3,FALSE),"")</f>
        <v/>
      </c>
      <c r="F433" s="2"/>
      <c r="G433" s="3"/>
      <c r="H433" s="4">
        <f t="shared" si="14"/>
        <v>0</v>
      </c>
      <c r="I433" s="1" t="str">
        <f>+IFERROR(VLOOKUP(C433,Insumos!$A$2:$E$999,4,FALSE),"")</f>
        <v/>
      </c>
      <c r="J433" s="1" t="str">
        <f>+IFERROR(VLOOKUP(C433,Insumos!$A$2:$E$999,5,FALSE),"")</f>
        <v/>
      </c>
      <c r="K433" s="3" t="str">
        <f t="shared" si="15"/>
        <v/>
      </c>
    </row>
    <row r="434" spans="1:11" ht="14.25" customHeight="1" x14ac:dyDescent="0.2">
      <c r="A434" s="1"/>
      <c r="B434" s="1"/>
      <c r="C434" s="1"/>
      <c r="D434" s="1" t="str">
        <f>+IFERROR(VLOOKUP($C434,Insumos!$A$2:$C$999,2,FALSE),"")</f>
        <v/>
      </c>
      <c r="E434" s="1" t="str">
        <f>+IFERROR(VLOOKUP($C434,Insumos!$A$2:$C$999,3,FALSE),"")</f>
        <v/>
      </c>
      <c r="F434" s="2"/>
      <c r="G434" s="3"/>
      <c r="H434" s="4">
        <f t="shared" si="14"/>
        <v>0</v>
      </c>
      <c r="I434" s="1" t="str">
        <f>+IFERROR(VLOOKUP(C434,Insumos!$A$2:$E$999,4,FALSE),"")</f>
        <v/>
      </c>
      <c r="J434" s="1" t="str">
        <f>+IFERROR(VLOOKUP(C434,Insumos!$A$2:$E$999,5,FALSE),"")</f>
        <v/>
      </c>
      <c r="K434" s="3" t="str">
        <f t="shared" si="15"/>
        <v/>
      </c>
    </row>
    <row r="435" spans="1:11" ht="14.25" customHeight="1" x14ac:dyDescent="0.2">
      <c r="A435" s="1"/>
      <c r="B435" s="1"/>
      <c r="C435" s="1"/>
      <c r="D435" s="1" t="str">
        <f>+IFERROR(VLOOKUP($C435,Insumos!$A$2:$C$999,2,FALSE),"")</f>
        <v/>
      </c>
      <c r="E435" s="1" t="str">
        <f>+IFERROR(VLOOKUP($C435,Insumos!$A$2:$C$999,3,FALSE),"")</f>
        <v/>
      </c>
      <c r="F435" s="2"/>
      <c r="G435" s="3"/>
      <c r="H435" s="4">
        <f t="shared" si="14"/>
        <v>0</v>
      </c>
      <c r="I435" s="1" t="str">
        <f>+IFERROR(VLOOKUP(C435,Insumos!$A$2:$E$999,4,FALSE),"")</f>
        <v/>
      </c>
      <c r="J435" s="1" t="str">
        <f>+IFERROR(VLOOKUP(C435,Insumos!$A$2:$E$999,5,FALSE),"")</f>
        <v/>
      </c>
      <c r="K435" s="3" t="str">
        <f t="shared" si="15"/>
        <v/>
      </c>
    </row>
    <row r="436" spans="1:11" ht="14.25" customHeight="1" x14ac:dyDescent="0.2">
      <c r="A436" s="1"/>
      <c r="B436" s="1"/>
      <c r="C436" s="1"/>
      <c r="D436" s="1" t="str">
        <f>+IFERROR(VLOOKUP($C436,Insumos!$A$2:$C$999,2,FALSE),"")</f>
        <v/>
      </c>
      <c r="E436" s="1" t="str">
        <f>+IFERROR(VLOOKUP($C436,Insumos!$A$2:$C$999,3,FALSE),"")</f>
        <v/>
      </c>
      <c r="F436" s="2"/>
      <c r="G436" s="3"/>
      <c r="H436" s="4">
        <f t="shared" si="14"/>
        <v>0</v>
      </c>
      <c r="I436" s="1" t="str">
        <f>+IFERROR(VLOOKUP(C436,Insumos!$A$2:$E$999,4,FALSE),"")</f>
        <v/>
      </c>
      <c r="J436" s="1" t="str">
        <f>+IFERROR(VLOOKUP(C436,Insumos!$A$2:$E$999,5,FALSE),"")</f>
        <v/>
      </c>
      <c r="K436" s="3" t="str">
        <f t="shared" si="15"/>
        <v/>
      </c>
    </row>
    <row r="437" spans="1:11" ht="14.25" customHeight="1" x14ac:dyDescent="0.2">
      <c r="A437" s="1"/>
      <c r="B437" s="1"/>
      <c r="C437" s="1"/>
      <c r="D437" s="1" t="str">
        <f>+IFERROR(VLOOKUP($C437,Insumos!$A$2:$C$999,2,FALSE),"")</f>
        <v/>
      </c>
      <c r="E437" s="1" t="str">
        <f>+IFERROR(VLOOKUP($C437,Insumos!$A$2:$C$999,3,FALSE),"")</f>
        <v/>
      </c>
      <c r="F437" s="2"/>
      <c r="G437" s="3"/>
      <c r="H437" s="4">
        <f t="shared" si="14"/>
        <v>0</v>
      </c>
      <c r="I437" s="1" t="str">
        <f>+IFERROR(VLOOKUP(C437,Insumos!$A$2:$E$999,4,FALSE),"")</f>
        <v/>
      </c>
      <c r="J437" s="1" t="str">
        <f>+IFERROR(VLOOKUP(C437,Insumos!$A$2:$E$999,5,FALSE),"")</f>
        <v/>
      </c>
      <c r="K437" s="3" t="str">
        <f t="shared" si="15"/>
        <v/>
      </c>
    </row>
    <row r="438" spans="1:11" ht="14.25" customHeight="1" x14ac:dyDescent="0.2">
      <c r="A438" s="1"/>
      <c r="B438" s="1"/>
      <c r="C438" s="1"/>
      <c r="D438" s="1" t="str">
        <f>+IFERROR(VLOOKUP($C438,Insumos!$A$2:$C$999,2,FALSE),"")</f>
        <v/>
      </c>
      <c r="E438" s="1" t="str">
        <f>+IFERROR(VLOOKUP($C438,Insumos!$A$2:$C$999,3,FALSE),"")</f>
        <v/>
      </c>
      <c r="F438" s="2"/>
      <c r="G438" s="3"/>
      <c r="H438" s="4">
        <f t="shared" si="14"/>
        <v>0</v>
      </c>
      <c r="I438" s="1" t="str">
        <f>+IFERROR(VLOOKUP(C438,Insumos!$A$2:$E$999,4,FALSE),"")</f>
        <v/>
      </c>
      <c r="J438" s="1" t="str">
        <f>+IFERROR(VLOOKUP(C438,Insumos!$A$2:$E$999,5,FALSE),"")</f>
        <v/>
      </c>
      <c r="K438" s="3" t="str">
        <f t="shared" si="15"/>
        <v/>
      </c>
    </row>
    <row r="439" spans="1:11" ht="14.25" customHeight="1" x14ac:dyDescent="0.2">
      <c r="A439" s="1"/>
      <c r="B439" s="1"/>
      <c r="C439" s="1"/>
      <c r="D439" s="1" t="str">
        <f>+IFERROR(VLOOKUP($C439,Insumos!$A$2:$C$999,2,FALSE),"")</f>
        <v/>
      </c>
      <c r="E439" s="1" t="str">
        <f>+IFERROR(VLOOKUP($C439,Insumos!$A$2:$C$999,3,FALSE),"")</f>
        <v/>
      </c>
      <c r="F439" s="2"/>
      <c r="G439" s="3"/>
      <c r="H439" s="4">
        <f t="shared" si="14"/>
        <v>0</v>
      </c>
      <c r="I439" s="1" t="str">
        <f>+IFERROR(VLOOKUP(C439,Insumos!$A$2:$E$999,4,FALSE),"")</f>
        <v/>
      </c>
      <c r="J439" s="1" t="str">
        <f>+IFERROR(VLOOKUP(C439,Insumos!$A$2:$E$999,5,FALSE),"")</f>
        <v/>
      </c>
      <c r="K439" s="3" t="str">
        <f t="shared" si="15"/>
        <v/>
      </c>
    </row>
    <row r="440" spans="1:11" ht="14.25" customHeight="1" x14ac:dyDescent="0.2">
      <c r="A440" s="1"/>
      <c r="B440" s="1"/>
      <c r="C440" s="1"/>
      <c r="D440" s="1" t="str">
        <f>+IFERROR(VLOOKUP($C440,Insumos!$A$2:$C$999,2,FALSE),"")</f>
        <v/>
      </c>
      <c r="E440" s="1" t="str">
        <f>+IFERROR(VLOOKUP($C440,Insumos!$A$2:$C$999,3,FALSE),"")</f>
        <v/>
      </c>
      <c r="F440" s="2"/>
      <c r="G440" s="3"/>
      <c r="H440" s="4">
        <f t="shared" si="14"/>
        <v>0</v>
      </c>
      <c r="I440" s="1" t="str">
        <f>+IFERROR(VLOOKUP(C440,Insumos!$A$2:$E$999,4,FALSE),"")</f>
        <v/>
      </c>
      <c r="J440" s="1" t="str">
        <f>+IFERROR(VLOOKUP(C440,Insumos!$A$2:$E$999,5,FALSE),"")</f>
        <v/>
      </c>
      <c r="K440" s="3" t="str">
        <f t="shared" si="15"/>
        <v/>
      </c>
    </row>
    <row r="441" spans="1:11" ht="14.25" customHeight="1" x14ac:dyDescent="0.2">
      <c r="A441" s="1"/>
      <c r="B441" s="1"/>
      <c r="C441" s="1"/>
      <c r="D441" s="1" t="str">
        <f>+IFERROR(VLOOKUP($C441,Insumos!$A$2:$C$999,2,FALSE),"")</f>
        <v/>
      </c>
      <c r="E441" s="1" t="str">
        <f>+IFERROR(VLOOKUP($C441,Insumos!$A$2:$C$999,3,FALSE),"")</f>
        <v/>
      </c>
      <c r="F441" s="2"/>
      <c r="G441" s="3"/>
      <c r="H441" s="4">
        <f t="shared" si="14"/>
        <v>0</v>
      </c>
      <c r="I441" s="1" t="str">
        <f>+IFERROR(VLOOKUP(C441,Insumos!$A$2:$E$999,4,FALSE),"")</f>
        <v/>
      </c>
      <c r="J441" s="1" t="str">
        <f>+IFERROR(VLOOKUP(C441,Insumos!$A$2:$E$999,5,FALSE),"")</f>
        <v/>
      </c>
      <c r="K441" s="3" t="str">
        <f t="shared" si="15"/>
        <v/>
      </c>
    </row>
    <row r="442" spans="1:11" ht="14.25" customHeight="1" x14ac:dyDescent="0.2">
      <c r="A442" s="1"/>
      <c r="B442" s="1"/>
      <c r="C442" s="1"/>
      <c r="D442" s="1" t="str">
        <f>+IFERROR(VLOOKUP($C442,Insumos!$A$2:$C$999,2,FALSE),"")</f>
        <v/>
      </c>
      <c r="E442" s="1" t="str">
        <f>+IFERROR(VLOOKUP($C442,Insumos!$A$2:$C$999,3,FALSE),"")</f>
        <v/>
      </c>
      <c r="F442" s="2"/>
      <c r="G442" s="3"/>
      <c r="H442" s="4">
        <f t="shared" si="14"/>
        <v>0</v>
      </c>
      <c r="I442" s="1" t="str">
        <f>+IFERROR(VLOOKUP(C442,Insumos!$A$2:$E$999,4,FALSE),"")</f>
        <v/>
      </c>
      <c r="J442" s="1" t="str">
        <f>+IFERROR(VLOOKUP(C442,Insumos!$A$2:$E$999,5,FALSE),"")</f>
        <v/>
      </c>
      <c r="K442" s="3" t="str">
        <f t="shared" si="15"/>
        <v/>
      </c>
    </row>
    <row r="443" spans="1:11" ht="14.25" customHeight="1" x14ac:dyDescent="0.2">
      <c r="A443" s="1"/>
      <c r="B443" s="1"/>
      <c r="C443" s="1"/>
      <c r="D443" s="1" t="str">
        <f>+IFERROR(VLOOKUP($C443,Insumos!$A$2:$C$999,2,FALSE),"")</f>
        <v/>
      </c>
      <c r="E443" s="1" t="str">
        <f>+IFERROR(VLOOKUP($C443,Insumos!$A$2:$C$999,3,FALSE),"")</f>
        <v/>
      </c>
      <c r="F443" s="2"/>
      <c r="G443" s="3"/>
      <c r="H443" s="4">
        <f t="shared" si="14"/>
        <v>0</v>
      </c>
      <c r="I443" s="1" t="str">
        <f>+IFERROR(VLOOKUP(C443,Insumos!$A$2:$E$999,4,FALSE),"")</f>
        <v/>
      </c>
      <c r="J443" s="1" t="str">
        <f>+IFERROR(VLOOKUP(C443,Insumos!$A$2:$E$999,5,FALSE),"")</f>
        <v/>
      </c>
      <c r="K443" s="3" t="str">
        <f t="shared" si="15"/>
        <v/>
      </c>
    </row>
    <row r="444" spans="1:11" ht="14.25" customHeight="1" x14ac:dyDescent="0.2">
      <c r="A444" s="1"/>
      <c r="B444" s="1"/>
      <c r="C444" s="1"/>
      <c r="D444" s="1" t="str">
        <f>+IFERROR(VLOOKUP($C444,Insumos!$A$2:$C$999,2,FALSE),"")</f>
        <v/>
      </c>
      <c r="E444" s="1" t="str">
        <f>+IFERROR(VLOOKUP($C444,Insumos!$A$2:$C$999,3,FALSE),"")</f>
        <v/>
      </c>
      <c r="F444" s="2"/>
      <c r="G444" s="3"/>
      <c r="H444" s="4">
        <f t="shared" si="14"/>
        <v>0</v>
      </c>
      <c r="I444" s="1" t="str">
        <f>+IFERROR(VLOOKUP(C444,Insumos!$A$2:$E$999,4,FALSE),"")</f>
        <v/>
      </c>
      <c r="J444" s="1" t="str">
        <f>+IFERROR(VLOOKUP(C444,Insumos!$A$2:$E$999,5,FALSE),"")</f>
        <v/>
      </c>
      <c r="K444" s="3" t="str">
        <f t="shared" si="15"/>
        <v/>
      </c>
    </row>
    <row r="445" spans="1:11" ht="14.25" customHeight="1" x14ac:dyDescent="0.2">
      <c r="A445" s="1"/>
      <c r="B445" s="1"/>
      <c r="C445" s="1"/>
      <c r="D445" s="1" t="str">
        <f>+IFERROR(VLOOKUP($C445,Insumos!$A$2:$C$999,2,FALSE),"")</f>
        <v/>
      </c>
      <c r="E445" s="1" t="str">
        <f>+IFERROR(VLOOKUP($C445,Insumos!$A$2:$C$999,3,FALSE),"")</f>
        <v/>
      </c>
      <c r="F445" s="2"/>
      <c r="G445" s="3"/>
      <c r="H445" s="4">
        <f t="shared" si="14"/>
        <v>0</v>
      </c>
      <c r="I445" s="1" t="str">
        <f>+IFERROR(VLOOKUP(C445,Insumos!$A$2:$E$999,4,FALSE),"")</f>
        <v/>
      </c>
      <c r="J445" s="1" t="str">
        <f>+IFERROR(VLOOKUP(C445,Insumos!$A$2:$E$999,5,FALSE),"")</f>
        <v/>
      </c>
      <c r="K445" s="3" t="str">
        <f t="shared" si="15"/>
        <v/>
      </c>
    </row>
    <row r="446" spans="1:11" ht="14.25" customHeight="1" x14ac:dyDescent="0.2">
      <c r="A446" s="1"/>
      <c r="B446" s="1"/>
      <c r="C446" s="1"/>
      <c r="D446" s="1" t="str">
        <f>+IFERROR(VLOOKUP($C446,Insumos!$A$2:$C$999,2,FALSE),"")</f>
        <v/>
      </c>
      <c r="E446" s="1" t="str">
        <f>+IFERROR(VLOOKUP($C446,Insumos!$A$2:$C$999,3,FALSE),"")</f>
        <v/>
      </c>
      <c r="F446" s="2"/>
      <c r="G446" s="3"/>
      <c r="H446" s="4">
        <f t="shared" si="14"/>
        <v>0</v>
      </c>
      <c r="I446" s="1" t="str">
        <f>+IFERROR(VLOOKUP(C446,Insumos!$A$2:$E$999,4,FALSE),"")</f>
        <v/>
      </c>
      <c r="J446" s="1" t="str">
        <f>+IFERROR(VLOOKUP(C446,Insumos!$A$2:$E$999,5,FALSE),"")</f>
        <v/>
      </c>
      <c r="K446" s="3" t="str">
        <f t="shared" si="15"/>
        <v/>
      </c>
    </row>
    <row r="447" spans="1:11" ht="14.25" customHeight="1" x14ac:dyDescent="0.2">
      <c r="A447" s="1"/>
      <c r="B447" s="1"/>
      <c r="C447" s="1"/>
      <c r="D447" s="1" t="str">
        <f>+IFERROR(VLOOKUP($C447,Insumos!$A$2:$C$999,2,FALSE),"")</f>
        <v/>
      </c>
      <c r="E447" s="1" t="str">
        <f>+IFERROR(VLOOKUP($C447,Insumos!$A$2:$C$999,3,FALSE),"")</f>
        <v/>
      </c>
      <c r="F447" s="2"/>
      <c r="G447" s="3"/>
      <c r="H447" s="4">
        <f t="shared" si="14"/>
        <v>0</v>
      </c>
      <c r="I447" s="1" t="str">
        <f>+IFERROR(VLOOKUP(C447,Insumos!$A$2:$E$999,4,FALSE),"")</f>
        <v/>
      </c>
      <c r="J447" s="1" t="str">
        <f>+IFERROR(VLOOKUP(C447,Insumos!$A$2:$E$999,5,FALSE),"")</f>
        <v/>
      </c>
      <c r="K447" s="3" t="str">
        <f t="shared" si="15"/>
        <v/>
      </c>
    </row>
    <row r="448" spans="1:11" ht="14.25" customHeight="1" x14ac:dyDescent="0.2">
      <c r="A448" s="1"/>
      <c r="B448" s="1"/>
      <c r="C448" s="1"/>
      <c r="D448" s="1" t="str">
        <f>+IFERROR(VLOOKUP($C448,Insumos!$A$2:$C$999,2,FALSE),"")</f>
        <v/>
      </c>
      <c r="E448" s="1" t="str">
        <f>+IFERROR(VLOOKUP($C448,Insumos!$A$2:$C$999,3,FALSE),"")</f>
        <v/>
      </c>
      <c r="F448" s="2"/>
      <c r="G448" s="3"/>
      <c r="H448" s="4">
        <f t="shared" si="14"/>
        <v>0</v>
      </c>
      <c r="I448" s="1" t="str">
        <f>+IFERROR(VLOOKUP(C448,Insumos!$A$2:$E$999,4,FALSE),"")</f>
        <v/>
      </c>
      <c r="J448" s="1" t="str">
        <f>+IFERROR(VLOOKUP(C448,Insumos!$A$2:$E$999,5,FALSE),"")</f>
        <v/>
      </c>
      <c r="K448" s="3" t="str">
        <f t="shared" si="15"/>
        <v/>
      </c>
    </row>
    <row r="449" spans="1:11" ht="14.25" customHeight="1" x14ac:dyDescent="0.2">
      <c r="A449" s="1"/>
      <c r="B449" s="1"/>
      <c r="C449" s="1"/>
      <c r="D449" s="1" t="str">
        <f>+IFERROR(VLOOKUP($C449,Insumos!$A$2:$C$999,2,FALSE),"")</f>
        <v/>
      </c>
      <c r="E449" s="1" t="str">
        <f>+IFERROR(VLOOKUP($C449,Insumos!$A$2:$C$999,3,FALSE),"")</f>
        <v/>
      </c>
      <c r="F449" s="2"/>
      <c r="G449" s="3"/>
      <c r="H449" s="4">
        <f t="shared" si="14"/>
        <v>0</v>
      </c>
      <c r="I449" s="1" t="str">
        <f>+IFERROR(VLOOKUP(C449,Insumos!$A$2:$E$999,4,FALSE),"")</f>
        <v/>
      </c>
      <c r="J449" s="1" t="str">
        <f>+IFERROR(VLOOKUP(C449,Insumos!$A$2:$E$999,5,FALSE),"")</f>
        <v/>
      </c>
      <c r="K449" s="3" t="str">
        <f t="shared" si="15"/>
        <v/>
      </c>
    </row>
    <row r="450" spans="1:11" ht="14.25" customHeight="1" x14ac:dyDescent="0.2">
      <c r="A450" s="1"/>
      <c r="B450" s="1"/>
      <c r="C450" s="1"/>
      <c r="D450" s="1" t="str">
        <f>+IFERROR(VLOOKUP($C450,Insumos!$A$2:$C$999,2,FALSE),"")</f>
        <v/>
      </c>
      <c r="E450" s="1" t="str">
        <f>+IFERROR(VLOOKUP($C450,Insumos!$A$2:$C$999,3,FALSE),"")</f>
        <v/>
      </c>
      <c r="F450" s="2"/>
      <c r="G450" s="3"/>
      <c r="H450" s="4">
        <f t="shared" si="14"/>
        <v>0</v>
      </c>
      <c r="I450" s="1" t="str">
        <f>+IFERROR(VLOOKUP(C450,Insumos!$A$2:$E$999,4,FALSE),"")</f>
        <v/>
      </c>
      <c r="J450" s="1" t="str">
        <f>+IFERROR(VLOOKUP(C450,Insumos!$A$2:$E$999,5,FALSE),"")</f>
        <v/>
      </c>
      <c r="K450" s="3" t="str">
        <f t="shared" si="15"/>
        <v/>
      </c>
    </row>
    <row r="451" spans="1:11" ht="14.25" customHeight="1" x14ac:dyDescent="0.2">
      <c r="A451" s="1"/>
      <c r="B451" s="1"/>
      <c r="C451" s="1"/>
      <c r="D451" s="1" t="str">
        <f>+IFERROR(VLOOKUP($C451,Insumos!$A$2:$C$999,2,FALSE),"")</f>
        <v/>
      </c>
      <c r="E451" s="1" t="str">
        <f>+IFERROR(VLOOKUP($C451,Insumos!$A$2:$C$999,3,FALSE),"")</f>
        <v/>
      </c>
      <c r="F451" s="2"/>
      <c r="G451" s="3"/>
      <c r="H451" s="4">
        <f t="shared" si="14"/>
        <v>0</v>
      </c>
      <c r="I451" s="1" t="str">
        <f>+IFERROR(VLOOKUP(C451,Insumos!$A$2:$E$999,4,FALSE),"")</f>
        <v/>
      </c>
      <c r="J451" s="1" t="str">
        <f>+IFERROR(VLOOKUP(C451,Insumos!$A$2:$E$999,5,FALSE),"")</f>
        <v/>
      </c>
      <c r="K451" s="3" t="str">
        <f t="shared" si="15"/>
        <v/>
      </c>
    </row>
    <row r="452" spans="1:11" ht="14.25" customHeight="1" x14ac:dyDescent="0.2">
      <c r="A452" s="1"/>
      <c r="B452" s="1"/>
      <c r="C452" s="1"/>
      <c r="D452" s="1" t="str">
        <f>+IFERROR(VLOOKUP($C452,Insumos!$A$2:$C$999,2,FALSE),"")</f>
        <v/>
      </c>
      <c r="E452" s="1" t="str">
        <f>+IFERROR(VLOOKUP($C452,Insumos!$A$2:$C$999,3,FALSE),"")</f>
        <v/>
      </c>
      <c r="F452" s="2"/>
      <c r="G452" s="3"/>
      <c r="H452" s="4">
        <f t="shared" si="14"/>
        <v>0</v>
      </c>
      <c r="I452" s="1" t="str">
        <f>+IFERROR(VLOOKUP(C452,Insumos!$A$2:$E$999,4,FALSE),"")</f>
        <v/>
      </c>
      <c r="J452" s="1" t="str">
        <f>+IFERROR(VLOOKUP(C452,Insumos!$A$2:$E$999,5,FALSE),"")</f>
        <v/>
      </c>
      <c r="K452" s="3" t="str">
        <f t="shared" si="15"/>
        <v/>
      </c>
    </row>
    <row r="453" spans="1:11" ht="14.25" customHeight="1" x14ac:dyDescent="0.2">
      <c r="A453" s="1"/>
      <c r="B453" s="1"/>
      <c r="C453" s="1"/>
      <c r="D453" s="1" t="str">
        <f>+IFERROR(VLOOKUP($C453,Insumos!$A$2:$C$999,2,FALSE),"")</f>
        <v/>
      </c>
      <c r="E453" s="1" t="str">
        <f>+IFERROR(VLOOKUP($C453,Insumos!$A$2:$C$999,3,FALSE),"")</f>
        <v/>
      </c>
      <c r="F453" s="2"/>
      <c r="G453" s="3"/>
      <c r="H453" s="4">
        <f t="shared" si="14"/>
        <v>0</v>
      </c>
      <c r="I453" s="1" t="str">
        <f>+IFERROR(VLOOKUP(C453,Insumos!$A$2:$E$999,4,FALSE),"")</f>
        <v/>
      </c>
      <c r="J453" s="1" t="str">
        <f>+IFERROR(VLOOKUP(C453,Insumos!$A$2:$E$999,5,FALSE),"")</f>
        <v/>
      </c>
      <c r="K453" s="3" t="str">
        <f t="shared" si="15"/>
        <v/>
      </c>
    </row>
    <row r="454" spans="1:11" ht="14.25" customHeight="1" x14ac:dyDescent="0.2">
      <c r="A454" s="1"/>
      <c r="B454" s="1"/>
      <c r="C454" s="1"/>
      <c r="D454" s="1" t="str">
        <f>+IFERROR(VLOOKUP($C454,Insumos!$A$2:$C$999,2,FALSE),"")</f>
        <v/>
      </c>
      <c r="E454" s="1" t="str">
        <f>+IFERROR(VLOOKUP($C454,Insumos!$A$2:$C$999,3,FALSE),"")</f>
        <v/>
      </c>
      <c r="F454" s="2"/>
      <c r="G454" s="3"/>
      <c r="H454" s="4">
        <f t="shared" si="14"/>
        <v>0</v>
      </c>
      <c r="I454" s="1" t="str">
        <f>+IFERROR(VLOOKUP(C454,Insumos!$A$2:$E$999,4,FALSE),"")</f>
        <v/>
      </c>
      <c r="J454" s="1" t="str">
        <f>+IFERROR(VLOOKUP(C454,Insumos!$A$2:$E$999,5,FALSE),"")</f>
        <v/>
      </c>
      <c r="K454" s="3" t="str">
        <f t="shared" si="15"/>
        <v/>
      </c>
    </row>
    <row r="455" spans="1:11" ht="14.25" customHeight="1" x14ac:dyDescent="0.2">
      <c r="A455" s="1"/>
      <c r="B455" s="1"/>
      <c r="C455" s="1"/>
      <c r="D455" s="1" t="str">
        <f>+IFERROR(VLOOKUP($C455,Insumos!$A$2:$C$999,2,FALSE),"")</f>
        <v/>
      </c>
      <c r="E455" s="1" t="str">
        <f>+IFERROR(VLOOKUP($C455,Insumos!$A$2:$C$999,3,FALSE),"")</f>
        <v/>
      </c>
      <c r="F455" s="2"/>
      <c r="G455" s="3"/>
      <c r="H455" s="4">
        <f t="shared" si="14"/>
        <v>0</v>
      </c>
      <c r="I455" s="1" t="str">
        <f>+IFERROR(VLOOKUP(C455,Insumos!$A$2:$E$999,4,FALSE),"")</f>
        <v/>
      </c>
      <c r="J455" s="1" t="str">
        <f>+IFERROR(VLOOKUP(C455,Insumos!$A$2:$E$999,5,FALSE),"")</f>
        <v/>
      </c>
      <c r="K455" s="3" t="str">
        <f t="shared" si="15"/>
        <v/>
      </c>
    </row>
    <row r="456" spans="1:11" ht="14.25" customHeight="1" x14ac:dyDescent="0.2">
      <c r="A456" s="1"/>
      <c r="B456" s="1"/>
      <c r="C456" s="1"/>
      <c r="D456" s="1" t="str">
        <f>+IFERROR(VLOOKUP($C456,Insumos!$A$2:$C$999,2,FALSE),"")</f>
        <v/>
      </c>
      <c r="E456" s="1" t="str">
        <f>+IFERROR(VLOOKUP($C456,Insumos!$A$2:$C$999,3,FALSE),"")</f>
        <v/>
      </c>
      <c r="F456" s="2"/>
      <c r="G456" s="3"/>
      <c r="H456" s="4">
        <f t="shared" si="14"/>
        <v>0</v>
      </c>
      <c r="I456" s="1" t="str">
        <f>+IFERROR(VLOOKUP(C456,Insumos!$A$2:$E$999,4,FALSE),"")</f>
        <v/>
      </c>
      <c r="J456" s="1" t="str">
        <f>+IFERROR(VLOOKUP(C456,Insumos!$A$2:$E$999,5,FALSE),"")</f>
        <v/>
      </c>
      <c r="K456" s="3" t="str">
        <f t="shared" si="15"/>
        <v/>
      </c>
    </row>
    <row r="457" spans="1:11" ht="14.25" customHeight="1" x14ac:dyDescent="0.2">
      <c r="A457" s="1"/>
      <c r="B457" s="1"/>
      <c r="C457" s="1"/>
      <c r="D457" s="1" t="str">
        <f>+IFERROR(VLOOKUP($C457,Insumos!$A$2:$C$999,2,FALSE),"")</f>
        <v/>
      </c>
      <c r="E457" s="1" t="str">
        <f>+IFERROR(VLOOKUP($C457,Insumos!$A$2:$C$999,3,FALSE),"")</f>
        <v/>
      </c>
      <c r="F457" s="2"/>
      <c r="G457" s="3"/>
      <c r="H457" s="4">
        <f t="shared" si="14"/>
        <v>0</v>
      </c>
      <c r="I457" s="1" t="str">
        <f>+IFERROR(VLOOKUP(C457,Insumos!$A$2:$E$999,4,FALSE),"")</f>
        <v/>
      </c>
      <c r="J457" s="1" t="str">
        <f>+IFERROR(VLOOKUP(C457,Insumos!$A$2:$E$999,5,FALSE),"")</f>
        <v/>
      </c>
      <c r="K457" s="3" t="str">
        <f t="shared" si="15"/>
        <v/>
      </c>
    </row>
    <row r="458" spans="1:11" ht="14.25" customHeight="1" x14ac:dyDescent="0.2">
      <c r="A458" s="1"/>
      <c r="B458" s="1"/>
      <c r="C458" s="1"/>
      <c r="D458" s="1" t="str">
        <f>+IFERROR(VLOOKUP($C458,Insumos!$A$2:$C$999,2,FALSE),"")</f>
        <v/>
      </c>
      <c r="E458" s="1" t="str">
        <f>+IFERROR(VLOOKUP($C458,Insumos!$A$2:$C$999,3,FALSE),"")</f>
        <v/>
      </c>
      <c r="F458" s="2"/>
      <c r="G458" s="3"/>
      <c r="H458" s="4">
        <f t="shared" si="14"/>
        <v>0</v>
      </c>
      <c r="I458" s="1" t="str">
        <f>+IFERROR(VLOOKUP(C458,Insumos!$A$2:$E$999,4,FALSE),"")</f>
        <v/>
      </c>
      <c r="J458" s="1" t="str">
        <f>+IFERROR(VLOOKUP(C458,Insumos!$A$2:$E$999,5,FALSE),"")</f>
        <v/>
      </c>
      <c r="K458" s="3" t="str">
        <f t="shared" si="15"/>
        <v/>
      </c>
    </row>
    <row r="459" spans="1:11" ht="14.25" customHeight="1" x14ac:dyDescent="0.2">
      <c r="A459" s="1"/>
      <c r="B459" s="1"/>
      <c r="C459" s="1"/>
      <c r="D459" s="1" t="str">
        <f>+IFERROR(VLOOKUP($C459,Insumos!$A$2:$C$999,2,FALSE),"")</f>
        <v/>
      </c>
      <c r="E459" s="1" t="str">
        <f>+IFERROR(VLOOKUP($C459,Insumos!$A$2:$C$999,3,FALSE),"")</f>
        <v/>
      </c>
      <c r="F459" s="2"/>
      <c r="G459" s="3"/>
      <c r="H459" s="4">
        <f t="shared" si="14"/>
        <v>0</v>
      </c>
      <c r="I459" s="1" t="str">
        <f>+IFERROR(VLOOKUP(C459,Insumos!$A$2:$E$999,4,FALSE),"")</f>
        <v/>
      </c>
      <c r="J459" s="1" t="str">
        <f>+IFERROR(VLOOKUP(C459,Insumos!$A$2:$E$999,5,FALSE),"")</f>
        <v/>
      </c>
      <c r="K459" s="3" t="str">
        <f t="shared" si="15"/>
        <v/>
      </c>
    </row>
    <row r="460" spans="1:11" ht="14.25" customHeight="1" x14ac:dyDescent="0.2">
      <c r="A460" s="1"/>
      <c r="B460" s="1"/>
      <c r="C460" s="1"/>
      <c r="D460" s="1" t="str">
        <f>+IFERROR(VLOOKUP($C460,Insumos!$A$2:$C$999,2,FALSE),"")</f>
        <v/>
      </c>
      <c r="E460" s="1" t="str">
        <f>+IFERROR(VLOOKUP($C460,Insumos!$A$2:$C$999,3,FALSE),"")</f>
        <v/>
      </c>
      <c r="F460" s="2"/>
      <c r="G460" s="3"/>
      <c r="H460" s="4">
        <f t="shared" si="14"/>
        <v>0</v>
      </c>
      <c r="I460" s="1" t="str">
        <f>+IFERROR(VLOOKUP(C460,Insumos!$A$2:$E$999,4,FALSE),"")</f>
        <v/>
      </c>
      <c r="J460" s="1" t="str">
        <f>+IFERROR(VLOOKUP(C460,Insumos!$A$2:$E$999,5,FALSE),"")</f>
        <v/>
      </c>
      <c r="K460" s="3" t="str">
        <f t="shared" si="15"/>
        <v/>
      </c>
    </row>
    <row r="461" spans="1:11" ht="14.25" customHeight="1" x14ac:dyDescent="0.2">
      <c r="A461" s="1"/>
      <c r="B461" s="1"/>
      <c r="C461" s="1"/>
      <c r="D461" s="1" t="str">
        <f>+IFERROR(VLOOKUP($C461,Insumos!$A$2:$C$999,2,FALSE),"")</f>
        <v/>
      </c>
      <c r="E461" s="1" t="str">
        <f>+IFERROR(VLOOKUP($C461,Insumos!$A$2:$C$999,3,FALSE),"")</f>
        <v/>
      </c>
      <c r="F461" s="2"/>
      <c r="G461" s="3"/>
      <c r="H461" s="4">
        <f t="shared" si="14"/>
        <v>0</v>
      </c>
      <c r="I461" s="1" t="str">
        <f>+IFERROR(VLOOKUP(C461,Insumos!$A$2:$E$999,4,FALSE),"")</f>
        <v/>
      </c>
      <c r="J461" s="1" t="str">
        <f>+IFERROR(VLOOKUP(C461,Insumos!$A$2:$E$999,5,FALSE),"")</f>
        <v/>
      </c>
      <c r="K461" s="3" t="str">
        <f t="shared" si="15"/>
        <v/>
      </c>
    </row>
    <row r="462" spans="1:11" ht="14.25" customHeight="1" x14ac:dyDescent="0.2">
      <c r="A462" s="1"/>
      <c r="B462" s="1"/>
      <c r="C462" s="1"/>
      <c r="D462" s="1" t="str">
        <f>+IFERROR(VLOOKUP($C462,Insumos!$A$2:$C$999,2,FALSE),"")</f>
        <v/>
      </c>
      <c r="E462" s="1" t="str">
        <f>+IFERROR(VLOOKUP($C462,Insumos!$A$2:$C$999,3,FALSE),"")</f>
        <v/>
      </c>
      <c r="F462" s="2"/>
      <c r="G462" s="3"/>
      <c r="H462" s="4">
        <f t="shared" si="14"/>
        <v>0</v>
      </c>
      <c r="I462" s="1" t="str">
        <f>+IFERROR(VLOOKUP(C462,Insumos!$A$2:$E$999,4,FALSE),"")</f>
        <v/>
      </c>
      <c r="J462" s="1" t="str">
        <f>+IFERROR(VLOOKUP(C462,Insumos!$A$2:$E$999,5,FALSE),"")</f>
        <v/>
      </c>
      <c r="K462" s="3" t="str">
        <f t="shared" si="15"/>
        <v/>
      </c>
    </row>
    <row r="463" spans="1:11" ht="14.25" customHeight="1" x14ac:dyDescent="0.2">
      <c r="A463" s="1"/>
      <c r="B463" s="1"/>
      <c r="C463" s="1"/>
      <c r="D463" s="1" t="str">
        <f>+IFERROR(VLOOKUP($C463,Insumos!$A$2:$C$999,2,FALSE),"")</f>
        <v/>
      </c>
      <c r="E463" s="1" t="str">
        <f>+IFERROR(VLOOKUP($C463,Insumos!$A$2:$C$999,3,FALSE),"")</f>
        <v/>
      </c>
      <c r="F463" s="2"/>
      <c r="G463" s="3"/>
      <c r="H463" s="4">
        <f t="shared" si="14"/>
        <v>0</v>
      </c>
      <c r="I463" s="1" t="str">
        <f>+IFERROR(VLOOKUP(C463,Insumos!$A$2:$E$999,4,FALSE),"")</f>
        <v/>
      </c>
      <c r="J463" s="1" t="str">
        <f>+IFERROR(VLOOKUP(C463,Insumos!$A$2:$E$999,5,FALSE),"")</f>
        <v/>
      </c>
      <c r="K463" s="3" t="str">
        <f t="shared" si="15"/>
        <v/>
      </c>
    </row>
    <row r="464" spans="1:11" ht="14.25" customHeight="1" x14ac:dyDescent="0.2">
      <c r="A464" s="1"/>
      <c r="B464" s="1"/>
      <c r="C464" s="1"/>
      <c r="D464" s="1" t="str">
        <f>+IFERROR(VLOOKUP($C464,Insumos!$A$2:$C$999,2,FALSE),"")</f>
        <v/>
      </c>
      <c r="E464" s="1" t="str">
        <f>+IFERROR(VLOOKUP($C464,Insumos!$A$2:$C$999,3,FALSE),"")</f>
        <v/>
      </c>
      <c r="F464" s="2"/>
      <c r="G464" s="3"/>
      <c r="H464" s="4">
        <f t="shared" si="14"/>
        <v>0</v>
      </c>
      <c r="I464" s="1" t="str">
        <f>+IFERROR(VLOOKUP(C464,Insumos!$A$2:$E$999,4,FALSE),"")</f>
        <v/>
      </c>
      <c r="J464" s="1" t="str">
        <f>+IFERROR(VLOOKUP(C464,Insumos!$A$2:$E$999,5,FALSE),"")</f>
        <v/>
      </c>
      <c r="K464" s="3" t="str">
        <f t="shared" si="15"/>
        <v/>
      </c>
    </row>
    <row r="465" spans="1:11" ht="14.25" customHeight="1" x14ac:dyDescent="0.2">
      <c r="A465" s="1"/>
      <c r="B465" s="1"/>
      <c r="C465" s="1"/>
      <c r="D465" s="1" t="str">
        <f>+IFERROR(VLOOKUP($C465,Insumos!$A$2:$C$999,2,FALSE),"")</f>
        <v/>
      </c>
      <c r="E465" s="1" t="str">
        <f>+IFERROR(VLOOKUP($C465,Insumos!$A$2:$C$999,3,FALSE),"")</f>
        <v/>
      </c>
      <c r="F465" s="2"/>
      <c r="G465" s="3"/>
      <c r="H465" s="4">
        <f t="shared" si="14"/>
        <v>0</v>
      </c>
      <c r="I465" s="1" t="str">
        <f>+IFERROR(VLOOKUP(C465,Insumos!$A$2:$E$999,4,FALSE),"")</f>
        <v/>
      </c>
      <c r="J465" s="1" t="str">
        <f>+IFERROR(VLOOKUP(C465,Insumos!$A$2:$E$999,5,FALSE),"")</f>
        <v/>
      </c>
      <c r="K465" s="3" t="str">
        <f t="shared" si="15"/>
        <v/>
      </c>
    </row>
    <row r="466" spans="1:11" ht="14.25" customHeight="1" x14ac:dyDescent="0.2">
      <c r="A466" s="1"/>
      <c r="B466" s="1"/>
      <c r="C466" s="1"/>
      <c r="D466" s="1" t="str">
        <f>+IFERROR(VLOOKUP($C466,Insumos!$A$2:$C$999,2,FALSE),"")</f>
        <v/>
      </c>
      <c r="E466" s="1" t="str">
        <f>+IFERROR(VLOOKUP($C466,Insumos!$A$2:$C$999,3,FALSE),"")</f>
        <v/>
      </c>
      <c r="F466" s="2"/>
      <c r="G466" s="3"/>
      <c r="H466" s="4">
        <f t="shared" si="14"/>
        <v>0</v>
      </c>
      <c r="I466" s="1" t="str">
        <f>+IFERROR(VLOOKUP(C466,Insumos!$A$2:$E$999,4,FALSE),"")</f>
        <v/>
      </c>
      <c r="J466" s="1" t="str">
        <f>+IFERROR(VLOOKUP(C466,Insumos!$A$2:$E$999,5,FALSE),"")</f>
        <v/>
      </c>
      <c r="K466" s="3" t="str">
        <f t="shared" si="15"/>
        <v/>
      </c>
    </row>
    <row r="467" spans="1:11" ht="14.25" customHeight="1" x14ac:dyDescent="0.2">
      <c r="A467" s="1"/>
      <c r="B467" s="1"/>
      <c r="C467" s="1"/>
      <c r="D467" s="1" t="str">
        <f>+IFERROR(VLOOKUP($C467,Insumos!$A$2:$C$999,2,FALSE),"")</f>
        <v/>
      </c>
      <c r="E467" s="1" t="str">
        <f>+IFERROR(VLOOKUP($C467,Insumos!$A$2:$C$999,3,FALSE),"")</f>
        <v/>
      </c>
      <c r="F467" s="2"/>
      <c r="G467" s="3"/>
      <c r="H467" s="4">
        <f t="shared" si="14"/>
        <v>0</v>
      </c>
      <c r="I467" s="1" t="str">
        <f>+IFERROR(VLOOKUP(C467,Insumos!$A$2:$E$999,4,FALSE),"")</f>
        <v/>
      </c>
      <c r="J467" s="1" t="str">
        <f>+IFERROR(VLOOKUP(C467,Insumos!$A$2:$E$999,5,FALSE),"")</f>
        <v/>
      </c>
      <c r="K467" s="3" t="str">
        <f t="shared" si="15"/>
        <v/>
      </c>
    </row>
    <row r="468" spans="1:11" ht="14.25" customHeight="1" x14ac:dyDescent="0.2">
      <c r="A468" s="1"/>
      <c r="B468" s="1"/>
      <c r="C468" s="1"/>
      <c r="D468" s="1" t="str">
        <f>+IFERROR(VLOOKUP($C468,Insumos!$A$2:$C$999,2,FALSE),"")</f>
        <v/>
      </c>
      <c r="E468" s="1" t="str">
        <f>+IFERROR(VLOOKUP($C468,Insumos!$A$2:$C$999,3,FALSE),"")</f>
        <v/>
      </c>
      <c r="F468" s="2"/>
      <c r="G468" s="3"/>
      <c r="H468" s="4">
        <f t="shared" si="14"/>
        <v>0</v>
      </c>
      <c r="I468" s="1" t="str">
        <f>+IFERROR(VLOOKUP(C468,Insumos!$A$2:$E$999,4,FALSE),"")</f>
        <v/>
      </c>
      <c r="J468" s="1" t="str">
        <f>+IFERROR(VLOOKUP(C468,Insumos!$A$2:$E$999,5,FALSE),"")</f>
        <v/>
      </c>
      <c r="K468" s="3" t="str">
        <f t="shared" si="15"/>
        <v/>
      </c>
    </row>
    <row r="469" spans="1:11" ht="14.25" customHeight="1" x14ac:dyDescent="0.2">
      <c r="A469" s="1"/>
      <c r="B469" s="1"/>
      <c r="C469" s="1"/>
      <c r="D469" s="1" t="str">
        <f>+IFERROR(VLOOKUP($C469,Insumos!$A$2:$C$999,2,FALSE),"")</f>
        <v/>
      </c>
      <c r="E469" s="1" t="str">
        <f>+IFERROR(VLOOKUP($C469,Insumos!$A$2:$C$999,3,FALSE),"")</f>
        <v/>
      </c>
      <c r="F469" s="2"/>
      <c r="G469" s="3"/>
      <c r="H469" s="4">
        <f t="shared" si="14"/>
        <v>0</v>
      </c>
      <c r="I469" s="1" t="str">
        <f>+IFERROR(VLOOKUP(C469,Insumos!$A$2:$E$999,4,FALSE),"")</f>
        <v/>
      </c>
      <c r="J469" s="1" t="str">
        <f>+IFERROR(VLOOKUP(C469,Insumos!$A$2:$E$999,5,FALSE),"")</f>
        <v/>
      </c>
      <c r="K469" s="3" t="str">
        <f t="shared" si="15"/>
        <v/>
      </c>
    </row>
    <row r="470" spans="1:11" ht="14.25" customHeight="1" x14ac:dyDescent="0.2">
      <c r="A470" s="1"/>
      <c r="B470" s="1"/>
      <c r="C470" s="1"/>
      <c r="D470" s="1" t="str">
        <f>+IFERROR(VLOOKUP($C470,Insumos!$A$2:$C$999,2,FALSE),"")</f>
        <v/>
      </c>
      <c r="E470" s="1" t="str">
        <f>+IFERROR(VLOOKUP($C470,Insumos!$A$2:$C$999,3,FALSE),"")</f>
        <v/>
      </c>
      <c r="F470" s="2"/>
      <c r="G470" s="3"/>
      <c r="H470" s="4">
        <f t="shared" si="14"/>
        <v>0</v>
      </c>
      <c r="I470" s="1" t="str">
        <f>+IFERROR(VLOOKUP(C470,Insumos!$A$2:$E$999,4,FALSE),"")</f>
        <v/>
      </c>
      <c r="J470" s="1" t="str">
        <f>+IFERROR(VLOOKUP(C470,Insumos!$A$2:$E$999,5,FALSE),"")</f>
        <v/>
      </c>
      <c r="K470" s="3" t="str">
        <f t="shared" si="15"/>
        <v/>
      </c>
    </row>
    <row r="471" spans="1:11" ht="14.25" customHeight="1" x14ac:dyDescent="0.2">
      <c r="A471" s="1"/>
      <c r="B471" s="1"/>
      <c r="C471" s="1"/>
      <c r="D471" s="1" t="str">
        <f>+IFERROR(VLOOKUP($C471,Insumos!$A$2:$C$999,2,FALSE),"")</f>
        <v/>
      </c>
      <c r="E471" s="1" t="str">
        <f>+IFERROR(VLOOKUP($C471,Insumos!$A$2:$C$999,3,FALSE),"")</f>
        <v/>
      </c>
      <c r="F471" s="2"/>
      <c r="G471" s="3"/>
      <c r="H471" s="4">
        <f t="shared" si="14"/>
        <v>0</v>
      </c>
      <c r="I471" s="1" t="str">
        <f>+IFERROR(VLOOKUP(C471,Insumos!$A$2:$E$999,4,FALSE),"")</f>
        <v/>
      </c>
      <c r="J471" s="1" t="str">
        <f>+IFERROR(VLOOKUP(C471,Insumos!$A$2:$E$999,5,FALSE),"")</f>
        <v/>
      </c>
      <c r="K471" s="3" t="str">
        <f t="shared" si="15"/>
        <v/>
      </c>
    </row>
    <row r="472" spans="1:11" ht="14.25" customHeight="1" x14ac:dyDescent="0.2">
      <c r="A472" s="1"/>
      <c r="B472" s="1"/>
      <c r="C472" s="1"/>
      <c r="D472" s="1" t="str">
        <f>+IFERROR(VLOOKUP($C472,Insumos!$A$2:$C$999,2,FALSE),"")</f>
        <v/>
      </c>
      <c r="E472" s="1" t="str">
        <f>+IFERROR(VLOOKUP($C472,Insumos!$A$2:$C$999,3,FALSE),"")</f>
        <v/>
      </c>
      <c r="F472" s="2"/>
      <c r="G472" s="3"/>
      <c r="H472" s="4">
        <f t="shared" si="14"/>
        <v>0</v>
      </c>
      <c r="I472" s="1" t="str">
        <f>+IFERROR(VLOOKUP(C472,Insumos!$A$2:$E$999,4,FALSE),"")</f>
        <v/>
      </c>
      <c r="J472" s="1" t="str">
        <f>+IFERROR(VLOOKUP(C472,Insumos!$A$2:$E$999,5,FALSE),"")</f>
        <v/>
      </c>
      <c r="K472" s="3" t="str">
        <f t="shared" si="15"/>
        <v/>
      </c>
    </row>
    <row r="473" spans="1:11" ht="14.25" customHeight="1" x14ac:dyDescent="0.2">
      <c r="A473" s="1"/>
      <c r="B473" s="1"/>
      <c r="C473" s="1"/>
      <c r="D473" s="1" t="str">
        <f>+IFERROR(VLOOKUP($C473,Insumos!$A$2:$C$999,2,FALSE),"")</f>
        <v/>
      </c>
      <c r="E473" s="1" t="str">
        <f>+IFERROR(VLOOKUP($C473,Insumos!$A$2:$C$999,3,FALSE),"")</f>
        <v/>
      </c>
      <c r="F473" s="2"/>
      <c r="G473" s="3"/>
      <c r="H473" s="4">
        <f t="shared" si="14"/>
        <v>0</v>
      </c>
      <c r="I473" s="1" t="str">
        <f>+IFERROR(VLOOKUP(C473,Insumos!$A$2:$E$999,4,FALSE),"")</f>
        <v/>
      </c>
      <c r="J473" s="1" t="str">
        <f>+IFERROR(VLOOKUP(C473,Insumos!$A$2:$E$999,5,FALSE),"")</f>
        <v/>
      </c>
      <c r="K473" s="3" t="str">
        <f t="shared" si="15"/>
        <v/>
      </c>
    </row>
    <row r="474" spans="1:11" ht="14.25" customHeight="1" x14ac:dyDescent="0.2">
      <c r="A474" s="1"/>
      <c r="B474" s="1"/>
      <c r="C474" s="1"/>
      <c r="D474" s="1" t="str">
        <f>+IFERROR(VLOOKUP($C474,Insumos!$A$2:$C$999,2,FALSE),"")</f>
        <v/>
      </c>
      <c r="E474" s="1" t="str">
        <f>+IFERROR(VLOOKUP($C474,Insumos!$A$2:$C$999,3,FALSE),"")</f>
        <v/>
      </c>
      <c r="F474" s="2"/>
      <c r="G474" s="3"/>
      <c r="H474" s="4">
        <f t="shared" si="14"/>
        <v>0</v>
      </c>
      <c r="I474" s="1" t="str">
        <f>+IFERROR(VLOOKUP(C474,Insumos!$A$2:$E$999,4,FALSE),"")</f>
        <v/>
      </c>
      <c r="J474" s="1" t="str">
        <f>+IFERROR(VLOOKUP(C474,Insumos!$A$2:$E$999,5,FALSE),"")</f>
        <v/>
      </c>
      <c r="K474" s="3" t="str">
        <f t="shared" si="15"/>
        <v/>
      </c>
    </row>
    <row r="475" spans="1:11" ht="14.25" customHeight="1" x14ac:dyDescent="0.2">
      <c r="A475" s="1"/>
      <c r="B475" s="1"/>
      <c r="C475" s="1"/>
      <c r="D475" s="1" t="str">
        <f>+IFERROR(VLOOKUP($C475,Insumos!$A$2:$C$999,2,FALSE),"")</f>
        <v/>
      </c>
      <c r="E475" s="1" t="str">
        <f>+IFERROR(VLOOKUP($C475,Insumos!$A$2:$C$999,3,FALSE),"")</f>
        <v/>
      </c>
      <c r="F475" s="2"/>
      <c r="G475" s="3"/>
      <c r="H475" s="4">
        <f t="shared" si="14"/>
        <v>0</v>
      </c>
      <c r="I475" s="1" t="str">
        <f>+IFERROR(VLOOKUP(C475,Insumos!$A$2:$E$999,4,FALSE),"")</f>
        <v/>
      </c>
      <c r="J475" s="1" t="str">
        <f>+IFERROR(VLOOKUP(C475,Insumos!$A$2:$E$999,5,FALSE),"")</f>
        <v/>
      </c>
      <c r="K475" s="3" t="str">
        <f t="shared" si="15"/>
        <v/>
      </c>
    </row>
    <row r="476" spans="1:11" ht="14.25" customHeight="1" x14ac:dyDescent="0.2">
      <c r="A476" s="1"/>
      <c r="B476" s="1"/>
      <c r="C476" s="1"/>
      <c r="D476" s="1" t="str">
        <f>+IFERROR(VLOOKUP($C476,Insumos!$A$2:$C$999,2,FALSE),"")</f>
        <v/>
      </c>
      <c r="E476" s="1" t="str">
        <f>+IFERROR(VLOOKUP($C476,Insumos!$A$2:$C$999,3,FALSE),"")</f>
        <v/>
      </c>
      <c r="F476" s="2"/>
      <c r="G476" s="3"/>
      <c r="H476" s="4">
        <f t="shared" si="14"/>
        <v>0</v>
      </c>
      <c r="I476" s="1" t="str">
        <f>+IFERROR(VLOOKUP(C476,Insumos!$A$2:$E$999,4,FALSE),"")</f>
        <v/>
      </c>
      <c r="J476" s="1" t="str">
        <f>+IFERROR(VLOOKUP(C476,Insumos!$A$2:$E$999,5,FALSE),"")</f>
        <v/>
      </c>
      <c r="K476" s="3" t="str">
        <f t="shared" si="15"/>
        <v/>
      </c>
    </row>
    <row r="477" spans="1:11" ht="14.25" customHeight="1" x14ac:dyDescent="0.2">
      <c r="A477" s="1"/>
      <c r="B477" s="1"/>
      <c r="C477" s="1"/>
      <c r="D477" s="1" t="str">
        <f>+IFERROR(VLOOKUP($C477,Insumos!$A$2:$C$999,2,FALSE),"")</f>
        <v/>
      </c>
      <c r="E477" s="1" t="str">
        <f>+IFERROR(VLOOKUP($C477,Insumos!$A$2:$C$999,3,FALSE),"")</f>
        <v/>
      </c>
      <c r="F477" s="2"/>
      <c r="G477" s="3"/>
      <c r="H477" s="4">
        <f t="shared" si="14"/>
        <v>0</v>
      </c>
      <c r="I477" s="1" t="str">
        <f>+IFERROR(VLOOKUP(C477,Insumos!$A$2:$E$999,4,FALSE),"")</f>
        <v/>
      </c>
      <c r="J477" s="1" t="str">
        <f>+IFERROR(VLOOKUP(C477,Insumos!$A$2:$E$999,5,FALSE),"")</f>
        <v/>
      </c>
      <c r="K477" s="3" t="str">
        <f t="shared" si="15"/>
        <v/>
      </c>
    </row>
    <row r="478" spans="1:11" ht="14.25" customHeight="1" x14ac:dyDescent="0.2">
      <c r="A478" s="1"/>
      <c r="B478" s="1"/>
      <c r="C478" s="1"/>
      <c r="D478" s="1" t="str">
        <f>+IFERROR(VLOOKUP($C478,Insumos!$A$2:$C$999,2,FALSE),"")</f>
        <v/>
      </c>
      <c r="E478" s="1" t="str">
        <f>+IFERROR(VLOOKUP($C478,Insumos!$A$2:$C$999,3,FALSE),"")</f>
        <v/>
      </c>
      <c r="F478" s="2"/>
      <c r="G478" s="3"/>
      <c r="H478" s="4">
        <f t="shared" si="14"/>
        <v>0</v>
      </c>
      <c r="I478" s="1" t="str">
        <f>+IFERROR(VLOOKUP(C478,Insumos!$A$2:$E$999,4,FALSE),"")</f>
        <v/>
      </c>
      <c r="J478" s="1" t="str">
        <f>+IFERROR(VLOOKUP(C478,Insumos!$A$2:$E$999,5,FALSE),"")</f>
        <v/>
      </c>
      <c r="K478" s="3" t="str">
        <f t="shared" si="15"/>
        <v/>
      </c>
    </row>
    <row r="479" spans="1:11" ht="14.25" customHeight="1" x14ac:dyDescent="0.2">
      <c r="A479" s="1"/>
      <c r="B479" s="1"/>
      <c r="C479" s="1"/>
      <c r="D479" s="1" t="str">
        <f>+IFERROR(VLOOKUP($C479,Insumos!$A$2:$C$999,2,FALSE),"")</f>
        <v/>
      </c>
      <c r="E479" s="1" t="str">
        <f>+IFERROR(VLOOKUP($C479,Insumos!$A$2:$C$999,3,FALSE),"")</f>
        <v/>
      </c>
      <c r="F479" s="2"/>
      <c r="G479" s="3"/>
      <c r="H479" s="4">
        <f t="shared" si="14"/>
        <v>0</v>
      </c>
      <c r="I479" s="1" t="str">
        <f>+IFERROR(VLOOKUP(C479,Insumos!$A$2:$E$999,4,FALSE),"")</f>
        <v/>
      </c>
      <c r="J479" s="1" t="str">
        <f>+IFERROR(VLOOKUP(C479,Insumos!$A$2:$E$999,5,FALSE),"")</f>
        <v/>
      </c>
      <c r="K479" s="3" t="str">
        <f t="shared" si="15"/>
        <v/>
      </c>
    </row>
    <row r="480" spans="1:11" ht="14.25" customHeight="1" x14ac:dyDescent="0.2">
      <c r="A480" s="1"/>
      <c r="B480" s="1"/>
      <c r="C480" s="1"/>
      <c r="D480" s="1" t="str">
        <f>+IFERROR(VLOOKUP($C480,Insumos!$A$2:$C$999,2,FALSE),"")</f>
        <v/>
      </c>
      <c r="E480" s="1" t="str">
        <f>+IFERROR(VLOOKUP($C480,Insumos!$A$2:$C$999,3,FALSE),"")</f>
        <v/>
      </c>
      <c r="F480" s="2"/>
      <c r="G480" s="3"/>
      <c r="H480" s="4">
        <f t="shared" si="14"/>
        <v>0</v>
      </c>
      <c r="I480" s="1" t="str">
        <f>+IFERROR(VLOOKUP(C480,Insumos!$A$2:$E$999,4,FALSE),"")</f>
        <v/>
      </c>
      <c r="J480" s="1" t="str">
        <f>+IFERROR(VLOOKUP(C480,Insumos!$A$2:$E$999,5,FALSE),"")</f>
        <v/>
      </c>
      <c r="K480" s="3" t="str">
        <f t="shared" si="15"/>
        <v/>
      </c>
    </row>
    <row r="481" spans="1:11" ht="14.25" customHeight="1" x14ac:dyDescent="0.2">
      <c r="A481" s="1"/>
      <c r="B481" s="1"/>
      <c r="C481" s="1"/>
      <c r="D481" s="1" t="str">
        <f>+IFERROR(VLOOKUP($C481,Insumos!$A$2:$C$999,2,FALSE),"")</f>
        <v/>
      </c>
      <c r="E481" s="1" t="str">
        <f>+IFERROR(VLOOKUP($C481,Insumos!$A$2:$C$999,3,FALSE),"")</f>
        <v/>
      </c>
      <c r="F481" s="2"/>
      <c r="G481" s="3"/>
      <c r="H481" s="4">
        <f t="shared" si="14"/>
        <v>0</v>
      </c>
      <c r="I481" s="1" t="str">
        <f>+IFERROR(VLOOKUP(C481,Insumos!$A$2:$E$999,4,FALSE),"")</f>
        <v/>
      </c>
      <c r="J481" s="1" t="str">
        <f>+IFERROR(VLOOKUP(C481,Insumos!$A$2:$E$999,5,FALSE),"")</f>
        <v/>
      </c>
      <c r="K481" s="3" t="str">
        <f t="shared" si="15"/>
        <v/>
      </c>
    </row>
    <row r="482" spans="1:11" ht="14.25" customHeight="1" x14ac:dyDescent="0.2">
      <c r="A482" s="1"/>
      <c r="B482" s="1"/>
      <c r="C482" s="1"/>
      <c r="D482" s="1" t="str">
        <f>+IFERROR(VLOOKUP($C482,Insumos!$A$2:$C$999,2,FALSE),"")</f>
        <v/>
      </c>
      <c r="E482" s="1" t="str">
        <f>+IFERROR(VLOOKUP($C482,Insumos!$A$2:$C$999,3,FALSE),"")</f>
        <v/>
      </c>
      <c r="F482" s="2"/>
      <c r="G482" s="3"/>
      <c r="H482" s="4">
        <f t="shared" si="14"/>
        <v>0</v>
      </c>
      <c r="I482" s="1" t="str">
        <f>+IFERROR(VLOOKUP(C482,Insumos!$A$2:$E$999,4,FALSE),"")</f>
        <v/>
      </c>
      <c r="J482" s="1" t="str">
        <f>+IFERROR(VLOOKUP(C482,Insumos!$A$2:$E$999,5,FALSE),"")</f>
        <v/>
      </c>
      <c r="K482" s="3" t="str">
        <f t="shared" si="15"/>
        <v/>
      </c>
    </row>
    <row r="483" spans="1:11" ht="14.25" customHeight="1" x14ac:dyDescent="0.2">
      <c r="A483" s="1"/>
      <c r="B483" s="1"/>
      <c r="C483" s="1"/>
      <c r="D483" s="1" t="str">
        <f>+IFERROR(VLOOKUP($C483,Insumos!$A$2:$C$999,2,FALSE),"")</f>
        <v/>
      </c>
      <c r="E483" s="1" t="str">
        <f>+IFERROR(VLOOKUP($C483,Insumos!$A$2:$C$999,3,FALSE),"")</f>
        <v/>
      </c>
      <c r="F483" s="2"/>
      <c r="G483" s="3"/>
      <c r="H483" s="4">
        <f t="shared" si="14"/>
        <v>0</v>
      </c>
      <c r="I483" s="1" t="str">
        <f>+IFERROR(VLOOKUP(C483,Insumos!$A$2:$E$999,4,FALSE),"")</f>
        <v/>
      </c>
      <c r="J483" s="1" t="str">
        <f>+IFERROR(VLOOKUP(C483,Insumos!$A$2:$E$999,5,FALSE),"")</f>
        <v/>
      </c>
      <c r="K483" s="3" t="str">
        <f t="shared" si="15"/>
        <v/>
      </c>
    </row>
    <row r="484" spans="1:11" ht="14.25" customHeight="1" x14ac:dyDescent="0.2">
      <c r="A484" s="1"/>
      <c r="B484" s="1"/>
      <c r="C484" s="1"/>
      <c r="D484" s="1" t="str">
        <f>+IFERROR(VLOOKUP($C484,Insumos!$A$2:$C$999,2,FALSE),"")</f>
        <v/>
      </c>
      <c r="E484" s="1" t="str">
        <f>+IFERROR(VLOOKUP($C484,Insumos!$A$2:$C$999,3,FALSE),"")</f>
        <v/>
      </c>
      <c r="F484" s="2"/>
      <c r="G484" s="3"/>
      <c r="H484" s="4">
        <f t="shared" si="14"/>
        <v>0</v>
      </c>
      <c r="I484" s="1" t="str">
        <f>+IFERROR(VLOOKUP(C484,Insumos!$A$2:$E$999,4,FALSE),"")</f>
        <v/>
      </c>
      <c r="J484" s="1" t="str">
        <f>+IFERROR(VLOOKUP(C484,Insumos!$A$2:$E$999,5,FALSE),"")</f>
        <v/>
      </c>
      <c r="K484" s="3" t="str">
        <f t="shared" si="15"/>
        <v/>
      </c>
    </row>
    <row r="485" spans="1:11" ht="14.25" customHeight="1" x14ac:dyDescent="0.2">
      <c r="A485" s="1"/>
      <c r="B485" s="1"/>
      <c r="C485" s="1"/>
      <c r="D485" s="1" t="str">
        <f>+IFERROR(VLOOKUP($C485,Insumos!$A$2:$C$999,2,FALSE),"")</f>
        <v/>
      </c>
      <c r="E485" s="1" t="str">
        <f>+IFERROR(VLOOKUP($C485,Insumos!$A$2:$C$999,3,FALSE),"")</f>
        <v/>
      </c>
      <c r="F485" s="2"/>
      <c r="G485" s="3"/>
      <c r="H485" s="4">
        <f t="shared" si="14"/>
        <v>0</v>
      </c>
      <c r="I485" s="1" t="str">
        <f>+IFERROR(VLOOKUP(C485,Insumos!$A$2:$E$999,4,FALSE),"")</f>
        <v/>
      </c>
      <c r="J485" s="1" t="str">
        <f>+IFERROR(VLOOKUP(C485,Insumos!$A$2:$E$999,5,FALSE),"")</f>
        <v/>
      </c>
      <c r="K485" s="3" t="str">
        <f t="shared" si="15"/>
        <v/>
      </c>
    </row>
    <row r="486" spans="1:11" ht="14.25" customHeight="1" x14ac:dyDescent="0.2">
      <c r="A486" s="1"/>
      <c r="B486" s="1"/>
      <c r="C486" s="1"/>
      <c r="D486" s="1" t="str">
        <f>+IFERROR(VLOOKUP($C486,Insumos!$A$2:$C$999,2,FALSE),"")</f>
        <v/>
      </c>
      <c r="E486" s="1" t="str">
        <f>+IFERROR(VLOOKUP($C486,Insumos!$A$2:$C$999,3,FALSE),"")</f>
        <v/>
      </c>
      <c r="F486" s="2"/>
      <c r="G486" s="3"/>
      <c r="H486" s="4">
        <f t="shared" si="14"/>
        <v>0</v>
      </c>
      <c r="I486" s="1" t="str">
        <f>+IFERROR(VLOOKUP(C486,Insumos!$A$2:$E$999,4,FALSE),"")</f>
        <v/>
      </c>
      <c r="J486" s="1" t="str">
        <f>+IFERROR(VLOOKUP(C486,Insumos!$A$2:$E$999,5,FALSE),"")</f>
        <v/>
      </c>
      <c r="K486" s="3" t="str">
        <f t="shared" si="15"/>
        <v/>
      </c>
    </row>
    <row r="487" spans="1:11" ht="14.25" customHeight="1" x14ac:dyDescent="0.2">
      <c r="A487" s="1"/>
      <c r="B487" s="1"/>
      <c r="C487" s="1"/>
      <c r="D487" s="1" t="str">
        <f>+IFERROR(VLOOKUP($C487,Insumos!$A$2:$C$999,2,FALSE),"")</f>
        <v/>
      </c>
      <c r="E487" s="1" t="str">
        <f>+IFERROR(VLOOKUP($C487,Insumos!$A$2:$C$999,3,FALSE),"")</f>
        <v/>
      </c>
      <c r="F487" s="2"/>
      <c r="G487" s="3"/>
      <c r="H487" s="4">
        <f t="shared" si="14"/>
        <v>0</v>
      </c>
      <c r="I487" s="1" t="str">
        <f>+IFERROR(VLOOKUP(C487,Insumos!$A$2:$E$999,4,FALSE),"")</f>
        <v/>
      </c>
      <c r="J487" s="1" t="str">
        <f>+IFERROR(VLOOKUP(C487,Insumos!$A$2:$E$999,5,FALSE),"")</f>
        <v/>
      </c>
      <c r="K487" s="3" t="str">
        <f t="shared" si="15"/>
        <v/>
      </c>
    </row>
    <row r="488" spans="1:11" ht="14.25" customHeight="1" x14ac:dyDescent="0.2">
      <c r="A488" s="1"/>
      <c r="B488" s="1"/>
      <c r="C488" s="1"/>
      <c r="D488" s="1" t="str">
        <f>+IFERROR(VLOOKUP($C488,Insumos!$A$2:$C$999,2,FALSE),"")</f>
        <v/>
      </c>
      <c r="E488" s="1" t="str">
        <f>+IFERROR(VLOOKUP($C488,Insumos!$A$2:$C$999,3,FALSE),"")</f>
        <v/>
      </c>
      <c r="F488" s="2"/>
      <c r="G488" s="3"/>
      <c r="H488" s="4">
        <f t="shared" si="14"/>
        <v>0</v>
      </c>
      <c r="I488" s="1" t="str">
        <f>+IFERROR(VLOOKUP(C488,Insumos!$A$2:$E$999,4,FALSE),"")</f>
        <v/>
      </c>
      <c r="J488" s="1" t="str">
        <f>+IFERROR(VLOOKUP(C488,Insumos!$A$2:$E$999,5,FALSE),"")</f>
        <v/>
      </c>
      <c r="K488" s="3" t="str">
        <f t="shared" si="15"/>
        <v/>
      </c>
    </row>
    <row r="489" spans="1:11" ht="14.25" customHeight="1" x14ac:dyDescent="0.2">
      <c r="A489" s="1"/>
      <c r="B489" s="1"/>
      <c r="C489" s="1"/>
      <c r="D489" s="1" t="str">
        <f>+IFERROR(VLOOKUP($C489,Insumos!$A$2:$C$999,2,FALSE),"")</f>
        <v/>
      </c>
      <c r="E489" s="1" t="str">
        <f>+IFERROR(VLOOKUP($C489,Insumos!$A$2:$C$999,3,FALSE),"")</f>
        <v/>
      </c>
      <c r="F489" s="2"/>
      <c r="G489" s="3"/>
      <c r="H489" s="4">
        <f t="shared" si="14"/>
        <v>0</v>
      </c>
      <c r="I489" s="1" t="str">
        <f>+IFERROR(VLOOKUP(C489,Insumos!$A$2:$E$999,4,FALSE),"")</f>
        <v/>
      </c>
      <c r="J489" s="1" t="str">
        <f>+IFERROR(VLOOKUP(C489,Insumos!$A$2:$E$999,5,FALSE),"")</f>
        <v/>
      </c>
      <c r="K489" s="3" t="str">
        <f t="shared" si="15"/>
        <v/>
      </c>
    </row>
    <row r="490" spans="1:11" ht="14.25" customHeight="1" x14ac:dyDescent="0.2">
      <c r="A490" s="1"/>
      <c r="B490" s="1"/>
      <c r="C490" s="1"/>
      <c r="D490" s="1" t="str">
        <f>+IFERROR(VLOOKUP($C490,Insumos!$A$2:$C$999,2,FALSE),"")</f>
        <v/>
      </c>
      <c r="E490" s="1" t="str">
        <f>+IFERROR(VLOOKUP($C490,Insumos!$A$2:$C$999,3,FALSE),"")</f>
        <v/>
      </c>
      <c r="F490" s="2"/>
      <c r="G490" s="3"/>
      <c r="H490" s="4">
        <f t="shared" si="14"/>
        <v>0</v>
      </c>
      <c r="I490" s="1" t="str">
        <f>+IFERROR(VLOOKUP(C490,Insumos!$A$2:$E$999,4,FALSE),"")</f>
        <v/>
      </c>
      <c r="J490" s="1" t="str">
        <f>+IFERROR(VLOOKUP(C490,Insumos!$A$2:$E$999,5,FALSE),"")</f>
        <v/>
      </c>
      <c r="K490" s="3" t="str">
        <f t="shared" si="15"/>
        <v/>
      </c>
    </row>
    <row r="491" spans="1:11" ht="14.25" customHeight="1" x14ac:dyDescent="0.2">
      <c r="A491" s="1"/>
      <c r="B491" s="1"/>
      <c r="C491" s="1"/>
      <c r="D491" s="1" t="str">
        <f>+IFERROR(VLOOKUP($C491,Insumos!$A$2:$C$999,2,FALSE),"")</f>
        <v/>
      </c>
      <c r="E491" s="1" t="str">
        <f>+IFERROR(VLOOKUP($C491,Insumos!$A$2:$C$999,3,FALSE),"")</f>
        <v/>
      </c>
      <c r="F491" s="2"/>
      <c r="G491" s="3"/>
      <c r="H491" s="4">
        <f t="shared" si="14"/>
        <v>0</v>
      </c>
      <c r="I491" s="1" t="str">
        <f>+IFERROR(VLOOKUP(C491,Insumos!$A$2:$E$999,4,FALSE),"")</f>
        <v/>
      </c>
      <c r="J491" s="1" t="str">
        <f>+IFERROR(VLOOKUP(C491,Insumos!$A$2:$E$999,5,FALSE),"")</f>
        <v/>
      </c>
      <c r="K491" s="3" t="str">
        <f t="shared" si="15"/>
        <v/>
      </c>
    </row>
    <row r="492" spans="1:11" ht="14.25" customHeight="1" x14ac:dyDescent="0.2">
      <c r="A492" s="1"/>
      <c r="B492" s="1"/>
      <c r="C492" s="1"/>
      <c r="D492" s="1" t="str">
        <f>+IFERROR(VLOOKUP($C492,Insumos!$A$2:$C$999,2,FALSE),"")</f>
        <v/>
      </c>
      <c r="E492" s="1" t="str">
        <f>+IFERROR(VLOOKUP($C492,Insumos!$A$2:$C$999,3,FALSE),"")</f>
        <v/>
      </c>
      <c r="F492" s="2"/>
      <c r="G492" s="3"/>
      <c r="H492" s="4">
        <f t="shared" si="14"/>
        <v>0</v>
      </c>
      <c r="I492" s="1" t="str">
        <f>+IFERROR(VLOOKUP(C492,Insumos!$A$2:$E$999,4,FALSE),"")</f>
        <v/>
      </c>
      <c r="J492" s="1" t="str">
        <f>+IFERROR(VLOOKUP(C492,Insumos!$A$2:$E$999,5,FALSE),"")</f>
        <v/>
      </c>
      <c r="K492" s="3" t="str">
        <f t="shared" si="15"/>
        <v/>
      </c>
    </row>
    <row r="493" spans="1:11" ht="14.25" customHeight="1" x14ac:dyDescent="0.2">
      <c r="A493" s="1"/>
      <c r="B493" s="1"/>
      <c r="C493" s="1"/>
      <c r="D493" s="1" t="str">
        <f>+IFERROR(VLOOKUP($C493,Insumos!$A$2:$C$999,2,FALSE),"")</f>
        <v/>
      </c>
      <c r="E493" s="1" t="str">
        <f>+IFERROR(VLOOKUP($C493,Insumos!$A$2:$C$999,3,FALSE),"")</f>
        <v/>
      </c>
      <c r="F493" s="2"/>
      <c r="G493" s="3"/>
      <c r="H493" s="4">
        <f t="shared" si="14"/>
        <v>0</v>
      </c>
      <c r="I493" s="1" t="str">
        <f>+IFERROR(VLOOKUP(C493,Insumos!$A$2:$E$999,4,FALSE),"")</f>
        <v/>
      </c>
      <c r="J493" s="1" t="str">
        <f>+IFERROR(VLOOKUP(C493,Insumos!$A$2:$E$999,5,FALSE),"")</f>
        <v/>
      </c>
      <c r="K493" s="3" t="str">
        <f t="shared" si="15"/>
        <v/>
      </c>
    </row>
    <row r="494" spans="1:11" ht="14.25" customHeight="1" x14ac:dyDescent="0.2">
      <c r="A494" s="1"/>
      <c r="B494" s="1"/>
      <c r="C494" s="1"/>
      <c r="D494" s="1" t="str">
        <f>+IFERROR(VLOOKUP($C494,Insumos!$A$2:$C$999,2,FALSE),"")</f>
        <v/>
      </c>
      <c r="E494" s="1" t="str">
        <f>+IFERROR(VLOOKUP($C494,Insumos!$A$2:$C$999,3,FALSE),"")</f>
        <v/>
      </c>
      <c r="F494" s="2"/>
      <c r="G494" s="3"/>
      <c r="H494" s="4">
        <f t="shared" si="14"/>
        <v>0</v>
      </c>
      <c r="I494" s="1" t="str">
        <f>+IFERROR(VLOOKUP(C494,Insumos!$A$2:$E$999,4,FALSE),"")</f>
        <v/>
      </c>
      <c r="J494" s="1" t="str">
        <f>+IFERROR(VLOOKUP(C494,Insumos!$A$2:$E$999,5,FALSE),"")</f>
        <v/>
      </c>
      <c r="K494" s="3" t="str">
        <f t="shared" si="15"/>
        <v/>
      </c>
    </row>
    <row r="495" spans="1:11" ht="14.25" customHeight="1" x14ac:dyDescent="0.2">
      <c r="A495" s="1"/>
      <c r="B495" s="1"/>
      <c r="C495" s="1"/>
      <c r="D495" s="1" t="str">
        <f>+IFERROR(VLOOKUP($C495,Insumos!$A$2:$C$999,2,FALSE),"")</f>
        <v/>
      </c>
      <c r="E495" s="1" t="str">
        <f>+IFERROR(VLOOKUP($C495,Insumos!$A$2:$C$999,3,FALSE),"")</f>
        <v/>
      </c>
      <c r="F495" s="2"/>
      <c r="G495" s="3"/>
      <c r="H495" s="4">
        <f t="shared" si="14"/>
        <v>0</v>
      </c>
      <c r="I495" s="1" t="str">
        <f>+IFERROR(VLOOKUP(C495,Insumos!$A$2:$E$999,4,FALSE),"")</f>
        <v/>
      </c>
      <c r="J495" s="1" t="str">
        <f>+IFERROR(VLOOKUP(C495,Insumos!$A$2:$E$999,5,FALSE),"")</f>
        <v/>
      </c>
      <c r="K495" s="3" t="str">
        <f t="shared" si="15"/>
        <v/>
      </c>
    </row>
    <row r="496" spans="1:11" ht="14.25" customHeight="1" x14ac:dyDescent="0.2">
      <c r="A496" s="1"/>
      <c r="B496" s="1"/>
      <c r="C496" s="1"/>
      <c r="D496" s="1" t="str">
        <f>+IFERROR(VLOOKUP($C496,Insumos!$A$2:$C$999,2,FALSE),"")</f>
        <v/>
      </c>
      <c r="E496" s="1" t="str">
        <f>+IFERROR(VLOOKUP($C496,Insumos!$A$2:$C$999,3,FALSE),"")</f>
        <v/>
      </c>
      <c r="F496" s="2"/>
      <c r="G496" s="3"/>
      <c r="H496" s="4">
        <f t="shared" si="14"/>
        <v>0</v>
      </c>
      <c r="I496" s="1" t="str">
        <f>+IFERROR(VLOOKUP(C496,Insumos!$A$2:$E$999,4,FALSE),"")</f>
        <v/>
      </c>
      <c r="J496" s="1" t="str">
        <f>+IFERROR(VLOOKUP(C496,Insumos!$A$2:$E$999,5,FALSE),"")</f>
        <v/>
      </c>
      <c r="K496" s="3" t="str">
        <f t="shared" si="15"/>
        <v/>
      </c>
    </row>
    <row r="497" spans="1:11" ht="14.25" customHeight="1" x14ac:dyDescent="0.2">
      <c r="A497" s="1"/>
      <c r="B497" s="1"/>
      <c r="C497" s="1"/>
      <c r="D497" s="1" t="str">
        <f>+IFERROR(VLOOKUP($C497,Insumos!$A$2:$C$999,2,FALSE),"")</f>
        <v/>
      </c>
      <c r="E497" s="1" t="str">
        <f>+IFERROR(VLOOKUP($C497,Insumos!$A$2:$C$999,3,FALSE),"")</f>
        <v/>
      </c>
      <c r="F497" s="2"/>
      <c r="G497" s="3"/>
      <c r="H497" s="4">
        <f t="shared" si="14"/>
        <v>0</v>
      </c>
      <c r="I497" s="1" t="str">
        <f>+IFERROR(VLOOKUP(C497,Insumos!$A$2:$E$999,4,FALSE),"")</f>
        <v/>
      </c>
      <c r="J497" s="1" t="str">
        <f>+IFERROR(VLOOKUP(C497,Insumos!$A$2:$E$999,5,FALSE),"")</f>
        <v/>
      </c>
      <c r="K497" s="3" t="str">
        <f t="shared" si="15"/>
        <v/>
      </c>
    </row>
    <row r="498" spans="1:11" ht="14.25" customHeight="1" x14ac:dyDescent="0.2">
      <c r="A498" s="1"/>
      <c r="B498" s="1"/>
      <c r="C498" s="1"/>
      <c r="D498" s="1" t="str">
        <f>+IFERROR(VLOOKUP($C498,Insumos!$A$2:$C$999,2,FALSE),"")</f>
        <v/>
      </c>
      <c r="E498" s="1" t="str">
        <f>+IFERROR(VLOOKUP($C498,Insumos!$A$2:$C$999,3,FALSE),"")</f>
        <v/>
      </c>
      <c r="F498" s="2"/>
      <c r="G498" s="3"/>
      <c r="H498" s="4">
        <f t="shared" si="14"/>
        <v>0</v>
      </c>
      <c r="I498" s="1" t="str">
        <f>+IFERROR(VLOOKUP(C498,Insumos!$A$2:$E$999,4,FALSE),"")</f>
        <v/>
      </c>
      <c r="J498" s="1" t="str">
        <f>+IFERROR(VLOOKUP(C498,Insumos!$A$2:$E$999,5,FALSE),"")</f>
        <v/>
      </c>
      <c r="K498" s="3" t="str">
        <f t="shared" si="15"/>
        <v/>
      </c>
    </row>
    <row r="499" spans="1:11" ht="14.25" customHeight="1" x14ac:dyDescent="0.2">
      <c r="A499" s="1"/>
      <c r="B499" s="1"/>
      <c r="C499" s="1"/>
      <c r="D499" s="1" t="str">
        <f>+IFERROR(VLOOKUP($C499,Insumos!$A$2:$C$999,2,FALSE),"")</f>
        <v/>
      </c>
      <c r="E499" s="1" t="str">
        <f>+IFERROR(VLOOKUP($C499,Insumos!$A$2:$C$999,3,FALSE),"")</f>
        <v/>
      </c>
      <c r="F499" s="2"/>
      <c r="G499" s="3"/>
      <c r="H499" s="4">
        <f t="shared" si="14"/>
        <v>0</v>
      </c>
      <c r="I499" s="1" t="str">
        <f>+IFERROR(VLOOKUP(C499,Insumos!$A$2:$E$999,4,FALSE),"")</f>
        <v/>
      </c>
      <c r="J499" s="1" t="str">
        <f>+IFERROR(VLOOKUP(C499,Insumos!$A$2:$E$999,5,FALSE),"")</f>
        <v/>
      </c>
      <c r="K499" s="3" t="str">
        <f t="shared" si="15"/>
        <v/>
      </c>
    </row>
    <row r="500" spans="1:11" ht="14.25" customHeight="1" x14ac:dyDescent="0.2">
      <c r="A500" s="1"/>
      <c r="B500" s="1"/>
      <c r="C500" s="1"/>
      <c r="D500" s="1" t="str">
        <f>+IFERROR(VLOOKUP($C500,Insumos!$A$2:$C$999,2,FALSE),"")</f>
        <v/>
      </c>
      <c r="E500" s="1" t="str">
        <f>+IFERROR(VLOOKUP($C500,Insumos!$A$2:$C$999,3,FALSE),"")</f>
        <v/>
      </c>
      <c r="F500" s="2"/>
      <c r="G500" s="3"/>
      <c r="H500" s="4">
        <f t="shared" si="14"/>
        <v>0</v>
      </c>
      <c r="I500" s="1" t="str">
        <f>+IFERROR(VLOOKUP(C500,Insumos!$A$2:$E$999,4,FALSE),"")</f>
        <v/>
      </c>
      <c r="J500" s="1" t="str">
        <f>+IFERROR(VLOOKUP(C500,Insumos!$A$2:$E$999,5,FALSE),"")</f>
        <v/>
      </c>
      <c r="K500" s="3" t="str">
        <f t="shared" si="15"/>
        <v/>
      </c>
    </row>
    <row r="501" spans="1:11" ht="14.25" customHeight="1" x14ac:dyDescent="0.2">
      <c r="A501" s="1"/>
      <c r="B501" s="1"/>
      <c r="C501" s="1"/>
      <c r="D501" s="1" t="str">
        <f>+IFERROR(VLOOKUP($C501,Insumos!$A$2:$C$999,2,FALSE),"")</f>
        <v/>
      </c>
      <c r="E501" s="1" t="str">
        <f>+IFERROR(VLOOKUP($C501,Insumos!$A$2:$C$999,3,FALSE),"")</f>
        <v/>
      </c>
      <c r="F501" s="2"/>
      <c r="G501" s="3"/>
      <c r="H501" s="4">
        <f t="shared" si="14"/>
        <v>0</v>
      </c>
      <c r="I501" s="1" t="str">
        <f>+IFERROR(VLOOKUP(C501,Insumos!$A$2:$E$999,4,FALSE),"")</f>
        <v/>
      </c>
      <c r="J501" s="1" t="str">
        <f>+IFERROR(VLOOKUP(C501,Insumos!$A$2:$E$999,5,FALSE),"")</f>
        <v/>
      </c>
      <c r="K501" s="3" t="str">
        <f t="shared" si="15"/>
        <v/>
      </c>
    </row>
    <row r="502" spans="1:11" ht="14.25" customHeight="1" x14ac:dyDescent="0.2">
      <c r="A502" s="1"/>
      <c r="B502" s="1"/>
      <c r="C502" s="1"/>
      <c r="D502" s="1" t="str">
        <f>+IFERROR(VLOOKUP($C502,Insumos!$A$2:$C$999,2,FALSE),"")</f>
        <v/>
      </c>
      <c r="E502" s="1" t="str">
        <f>+IFERROR(VLOOKUP($C502,Insumos!$A$2:$C$999,3,FALSE),"")</f>
        <v/>
      </c>
      <c r="F502" s="2"/>
      <c r="G502" s="3"/>
      <c r="H502" s="4">
        <f t="shared" si="14"/>
        <v>0</v>
      </c>
      <c r="I502" s="1" t="str">
        <f>+IFERROR(VLOOKUP(C502,Insumos!$A$2:$E$999,4,FALSE),"")</f>
        <v/>
      </c>
      <c r="J502" s="1" t="str">
        <f>+IFERROR(VLOOKUP(C502,Insumos!$A$2:$E$999,5,FALSE),"")</f>
        <v/>
      </c>
      <c r="K502" s="3" t="str">
        <f t="shared" si="15"/>
        <v/>
      </c>
    </row>
    <row r="503" spans="1:11" ht="14.25" customHeight="1" x14ac:dyDescent="0.2">
      <c r="A503" s="1"/>
      <c r="B503" s="1"/>
      <c r="C503" s="1"/>
      <c r="D503" s="1" t="str">
        <f>+IFERROR(VLOOKUP($C503,Insumos!$A$2:$C$999,2,FALSE),"")</f>
        <v/>
      </c>
      <c r="E503" s="1" t="str">
        <f>+IFERROR(VLOOKUP($C503,Insumos!$A$2:$C$999,3,FALSE),"")</f>
        <v/>
      </c>
      <c r="F503" s="2"/>
      <c r="G503" s="3"/>
      <c r="H503" s="4">
        <f t="shared" si="14"/>
        <v>0</v>
      </c>
      <c r="I503" s="1" t="str">
        <f>+IFERROR(VLOOKUP(C503,Insumos!$A$2:$E$999,4,FALSE),"")</f>
        <v/>
      </c>
      <c r="J503" s="1" t="str">
        <f>+IFERROR(VLOOKUP(C503,Insumos!$A$2:$E$999,5,FALSE),"")</f>
        <v/>
      </c>
      <c r="K503" s="3" t="str">
        <f t="shared" si="15"/>
        <v/>
      </c>
    </row>
    <row r="504" spans="1:11" ht="14.25" customHeight="1" x14ac:dyDescent="0.2">
      <c r="A504" s="1"/>
      <c r="B504" s="1"/>
      <c r="C504" s="1"/>
      <c r="D504" s="1" t="str">
        <f>+IFERROR(VLOOKUP($C504,Insumos!$A$2:$C$999,2,FALSE),"")</f>
        <v/>
      </c>
      <c r="E504" s="1" t="str">
        <f>+IFERROR(VLOOKUP($C504,Insumos!$A$2:$C$999,3,FALSE),"")</f>
        <v/>
      </c>
      <c r="F504" s="2"/>
      <c r="G504" s="3"/>
      <c r="H504" s="4">
        <f t="shared" si="14"/>
        <v>0</v>
      </c>
      <c r="I504" s="1" t="str">
        <f>+IFERROR(VLOOKUP(C504,Insumos!$A$2:$E$999,4,FALSE),"")</f>
        <v/>
      </c>
      <c r="J504" s="1" t="str">
        <f>+IFERROR(VLOOKUP(C504,Insumos!$A$2:$E$999,5,FALSE),"")</f>
        <v/>
      </c>
      <c r="K504" s="3" t="str">
        <f t="shared" si="15"/>
        <v/>
      </c>
    </row>
    <row r="505" spans="1:11" ht="14.25" customHeight="1" x14ac:dyDescent="0.2">
      <c r="A505" s="1"/>
      <c r="B505" s="1"/>
      <c r="C505" s="1"/>
      <c r="D505" s="1" t="str">
        <f>+IFERROR(VLOOKUP($C505,Insumos!$A$2:$C$999,2,FALSE),"")</f>
        <v/>
      </c>
      <c r="E505" s="1" t="str">
        <f>+IFERROR(VLOOKUP($C505,Insumos!$A$2:$C$999,3,FALSE),"")</f>
        <v/>
      </c>
      <c r="F505" s="2"/>
      <c r="G505" s="3"/>
      <c r="H505" s="4">
        <f t="shared" si="14"/>
        <v>0</v>
      </c>
      <c r="I505" s="1" t="str">
        <f>+IFERROR(VLOOKUP(C505,Insumos!$A$2:$E$999,4,FALSE),"")</f>
        <v/>
      </c>
      <c r="J505" s="1" t="str">
        <f>+IFERROR(VLOOKUP(C505,Insumos!$A$2:$E$999,5,FALSE),"")</f>
        <v/>
      </c>
      <c r="K505" s="3" t="str">
        <f t="shared" si="15"/>
        <v/>
      </c>
    </row>
    <row r="506" spans="1:11" ht="14.25" customHeight="1" x14ac:dyDescent="0.2">
      <c r="A506" s="1"/>
      <c r="B506" s="1"/>
      <c r="C506" s="1"/>
      <c r="D506" s="1" t="str">
        <f>+IFERROR(VLOOKUP($C506,Insumos!$A$2:$C$999,2,FALSE),"")</f>
        <v/>
      </c>
      <c r="E506" s="1" t="str">
        <f>+IFERROR(VLOOKUP($C506,Insumos!$A$2:$C$999,3,FALSE),"")</f>
        <v/>
      </c>
      <c r="F506" s="2"/>
      <c r="G506" s="3"/>
      <c r="H506" s="4">
        <f t="shared" si="14"/>
        <v>0</v>
      </c>
      <c r="I506" s="1" t="str">
        <f>+IFERROR(VLOOKUP(C506,Insumos!$A$2:$E$999,4,FALSE),"")</f>
        <v/>
      </c>
      <c r="J506" s="1" t="str">
        <f>+IFERROR(VLOOKUP(C506,Insumos!$A$2:$E$999,5,FALSE),"")</f>
        <v/>
      </c>
      <c r="K506" s="3" t="str">
        <f t="shared" si="15"/>
        <v/>
      </c>
    </row>
    <row r="507" spans="1:11" ht="14.25" customHeight="1" x14ac:dyDescent="0.2">
      <c r="A507" s="1"/>
      <c r="B507" s="1"/>
      <c r="C507" s="1"/>
      <c r="D507" s="1" t="str">
        <f>+IFERROR(VLOOKUP($C507,Insumos!$A$2:$C$999,2,FALSE),"")</f>
        <v/>
      </c>
      <c r="E507" s="1" t="str">
        <f>+IFERROR(VLOOKUP($C507,Insumos!$A$2:$C$999,3,FALSE),"")</f>
        <v/>
      </c>
      <c r="F507" s="2"/>
      <c r="G507" s="3"/>
      <c r="H507" s="4">
        <f t="shared" si="14"/>
        <v>0</v>
      </c>
      <c r="I507" s="1" t="str">
        <f>+IFERROR(VLOOKUP(C507,Insumos!$A$2:$E$999,4,FALSE),"")</f>
        <v/>
      </c>
      <c r="J507" s="1" t="str">
        <f>+IFERROR(VLOOKUP(C507,Insumos!$A$2:$E$999,5,FALSE),"")</f>
        <v/>
      </c>
      <c r="K507" s="3" t="str">
        <f t="shared" si="15"/>
        <v/>
      </c>
    </row>
    <row r="508" spans="1:11" ht="14.25" customHeight="1" x14ac:dyDescent="0.2">
      <c r="A508" s="1"/>
      <c r="B508" s="1"/>
      <c r="C508" s="1"/>
      <c r="D508" s="1" t="str">
        <f>+IFERROR(VLOOKUP($C508,Insumos!$A$2:$C$999,2,FALSE),"")</f>
        <v/>
      </c>
      <c r="E508" s="1" t="str">
        <f>+IFERROR(VLOOKUP($C508,Insumos!$A$2:$C$999,3,FALSE),"")</f>
        <v/>
      </c>
      <c r="F508" s="2"/>
      <c r="G508" s="3"/>
      <c r="H508" s="4">
        <f t="shared" si="14"/>
        <v>0</v>
      </c>
      <c r="I508" s="1" t="str">
        <f>+IFERROR(VLOOKUP(C508,Insumos!$A$2:$E$999,4,FALSE),"")</f>
        <v/>
      </c>
      <c r="J508" s="1" t="str">
        <f>+IFERROR(VLOOKUP(C508,Insumos!$A$2:$E$999,5,FALSE),"")</f>
        <v/>
      </c>
      <c r="K508" s="3" t="str">
        <f t="shared" si="15"/>
        <v/>
      </c>
    </row>
    <row r="509" spans="1:11" ht="14.25" customHeight="1" x14ac:dyDescent="0.2">
      <c r="A509" s="1"/>
      <c r="B509" s="1"/>
      <c r="C509" s="1"/>
      <c r="D509" s="1" t="str">
        <f>+IFERROR(VLOOKUP($C509,Insumos!$A$2:$C$999,2,FALSE),"")</f>
        <v/>
      </c>
      <c r="E509" s="1" t="str">
        <f>+IFERROR(VLOOKUP($C509,Insumos!$A$2:$C$999,3,FALSE),"")</f>
        <v/>
      </c>
      <c r="F509" s="2"/>
      <c r="G509" s="3"/>
      <c r="H509" s="4">
        <f t="shared" si="14"/>
        <v>0</v>
      </c>
      <c r="I509" s="1" t="str">
        <f>+IFERROR(VLOOKUP(C509,Insumos!$A$2:$E$999,4,FALSE),"")</f>
        <v/>
      </c>
      <c r="J509" s="1" t="str">
        <f>+IFERROR(VLOOKUP(C509,Insumos!$A$2:$E$999,5,FALSE),"")</f>
        <v/>
      </c>
      <c r="K509" s="3" t="str">
        <f t="shared" si="15"/>
        <v/>
      </c>
    </row>
    <row r="510" spans="1:11" ht="14.25" customHeight="1" x14ac:dyDescent="0.2">
      <c r="A510" s="1"/>
      <c r="B510" s="1"/>
      <c r="C510" s="1"/>
      <c r="D510" s="1" t="str">
        <f>+IFERROR(VLOOKUP($C510,Insumos!$A$2:$C$999,2,FALSE),"")</f>
        <v/>
      </c>
      <c r="E510" s="1" t="str">
        <f>+IFERROR(VLOOKUP($C510,Insumos!$A$2:$C$999,3,FALSE),"")</f>
        <v/>
      </c>
      <c r="F510" s="2"/>
      <c r="G510" s="3"/>
      <c r="H510" s="4">
        <f t="shared" si="14"/>
        <v>0</v>
      </c>
      <c r="I510" s="1" t="str">
        <f>+IFERROR(VLOOKUP(C510,Insumos!$A$2:$E$999,4,FALSE),"")</f>
        <v/>
      </c>
      <c r="J510" s="1" t="str">
        <f>+IFERROR(VLOOKUP(C510,Insumos!$A$2:$E$999,5,FALSE),"")</f>
        <v/>
      </c>
      <c r="K510" s="3" t="str">
        <f t="shared" si="15"/>
        <v/>
      </c>
    </row>
    <row r="511" spans="1:11" ht="14.25" customHeight="1" x14ac:dyDescent="0.2">
      <c r="A511" s="1"/>
      <c r="B511" s="1"/>
      <c r="C511" s="1"/>
      <c r="D511" s="1" t="str">
        <f>+IFERROR(VLOOKUP($C511,Insumos!$A$2:$C$999,2,FALSE),"")</f>
        <v/>
      </c>
      <c r="E511" s="1" t="str">
        <f>+IFERROR(VLOOKUP($C511,Insumos!$A$2:$C$999,3,FALSE),"")</f>
        <v/>
      </c>
      <c r="F511" s="2"/>
      <c r="G511" s="3"/>
      <c r="H511" s="4">
        <f t="shared" si="14"/>
        <v>0</v>
      </c>
      <c r="I511" s="1" t="str">
        <f>+IFERROR(VLOOKUP(C511,Insumos!$A$2:$E$999,4,FALSE),"")</f>
        <v/>
      </c>
      <c r="J511" s="1" t="str">
        <f>+IFERROR(VLOOKUP(C511,Insumos!$A$2:$E$999,5,FALSE),"")</f>
        <v/>
      </c>
      <c r="K511" s="3" t="str">
        <f t="shared" si="15"/>
        <v/>
      </c>
    </row>
    <row r="512" spans="1:11" ht="14.25" customHeight="1" x14ac:dyDescent="0.2">
      <c r="A512" s="1"/>
      <c r="B512" s="1"/>
      <c r="C512" s="1"/>
      <c r="D512" s="1" t="str">
        <f>+IFERROR(VLOOKUP($C512,Insumos!$A$2:$C$999,2,FALSE),"")</f>
        <v/>
      </c>
      <c r="E512" s="1" t="str">
        <f>+IFERROR(VLOOKUP($C512,Insumos!$A$2:$C$999,3,FALSE),"")</f>
        <v/>
      </c>
      <c r="F512" s="2"/>
      <c r="G512" s="3"/>
      <c r="H512" s="4">
        <f t="shared" ref="H512:H766" si="16">+F512*G512</f>
        <v>0</v>
      </c>
      <c r="I512" s="1" t="str">
        <f>+IFERROR(VLOOKUP(C512,Insumos!$A$2:$E$999,4,FALSE),"")</f>
        <v/>
      </c>
      <c r="J512" s="1" t="str">
        <f>+IFERROR(VLOOKUP(C512,Insumos!$A$2:$E$999,5,FALSE),"")</f>
        <v/>
      </c>
      <c r="K512" s="3" t="str">
        <f t="shared" ref="K512:K766" si="17">+IFERROR(G512/J512,"")</f>
        <v/>
      </c>
    </row>
    <row r="513" spans="1:11" ht="14.25" customHeight="1" x14ac:dyDescent="0.2">
      <c r="A513" s="1"/>
      <c r="B513" s="1"/>
      <c r="C513" s="1"/>
      <c r="D513" s="1" t="str">
        <f>+IFERROR(VLOOKUP($C513,Insumos!$A$2:$C$999,2,FALSE),"")</f>
        <v/>
      </c>
      <c r="E513" s="1" t="str">
        <f>+IFERROR(VLOOKUP($C513,Insumos!$A$2:$C$999,3,FALSE),"")</f>
        <v/>
      </c>
      <c r="F513" s="2"/>
      <c r="G513" s="3"/>
      <c r="H513" s="4">
        <f t="shared" si="16"/>
        <v>0</v>
      </c>
      <c r="I513" s="1" t="str">
        <f>+IFERROR(VLOOKUP(C513,Insumos!$A$2:$E$999,4,FALSE),"")</f>
        <v/>
      </c>
      <c r="J513" s="1" t="str">
        <f>+IFERROR(VLOOKUP(C513,Insumos!$A$2:$E$999,5,FALSE),"")</f>
        <v/>
      </c>
      <c r="K513" s="3" t="str">
        <f t="shared" si="17"/>
        <v/>
      </c>
    </row>
    <row r="514" spans="1:11" ht="14.25" customHeight="1" x14ac:dyDescent="0.2">
      <c r="A514" s="1"/>
      <c r="B514" s="1"/>
      <c r="C514" s="1"/>
      <c r="D514" s="1" t="str">
        <f>+IFERROR(VLOOKUP($C514,Insumos!$A$2:$C$999,2,FALSE),"")</f>
        <v/>
      </c>
      <c r="E514" s="1" t="str">
        <f>+IFERROR(VLOOKUP($C514,Insumos!$A$2:$C$999,3,FALSE),"")</f>
        <v/>
      </c>
      <c r="F514" s="2"/>
      <c r="G514" s="3"/>
      <c r="H514" s="4">
        <f t="shared" si="16"/>
        <v>0</v>
      </c>
      <c r="I514" s="1" t="str">
        <f>+IFERROR(VLOOKUP(C514,Insumos!$A$2:$E$999,4,FALSE),"")</f>
        <v/>
      </c>
      <c r="J514" s="1" t="str">
        <f>+IFERROR(VLOOKUP(C514,Insumos!$A$2:$E$999,5,FALSE),"")</f>
        <v/>
      </c>
      <c r="K514" s="3" t="str">
        <f t="shared" si="17"/>
        <v/>
      </c>
    </row>
    <row r="515" spans="1:11" ht="14.25" customHeight="1" x14ac:dyDescent="0.2">
      <c r="A515" s="1"/>
      <c r="B515" s="1"/>
      <c r="C515" s="1"/>
      <c r="D515" s="1" t="str">
        <f>+IFERROR(VLOOKUP($C515,Insumos!$A$2:$C$999,2,FALSE),"")</f>
        <v/>
      </c>
      <c r="E515" s="1" t="str">
        <f>+IFERROR(VLOOKUP($C515,Insumos!$A$2:$C$999,3,FALSE),"")</f>
        <v/>
      </c>
      <c r="F515" s="2"/>
      <c r="G515" s="3"/>
      <c r="H515" s="4">
        <f t="shared" si="16"/>
        <v>0</v>
      </c>
      <c r="I515" s="1" t="str">
        <f>+IFERROR(VLOOKUP(C515,Insumos!$A$2:$E$999,4,FALSE),"")</f>
        <v/>
      </c>
      <c r="J515" s="1" t="str">
        <f>+IFERROR(VLOOKUP(C515,Insumos!$A$2:$E$999,5,FALSE),"")</f>
        <v/>
      </c>
      <c r="K515" s="3" t="str">
        <f t="shared" si="17"/>
        <v/>
      </c>
    </row>
    <row r="516" spans="1:11" ht="14.25" customHeight="1" x14ac:dyDescent="0.2">
      <c r="A516" s="1"/>
      <c r="B516" s="1"/>
      <c r="C516" s="1"/>
      <c r="D516" s="1" t="str">
        <f>+IFERROR(VLOOKUP($C516,Insumos!$A$2:$C$999,2,FALSE),"")</f>
        <v/>
      </c>
      <c r="E516" s="1" t="str">
        <f>+IFERROR(VLOOKUP($C516,Insumos!$A$2:$C$999,3,FALSE),"")</f>
        <v/>
      </c>
      <c r="F516" s="2"/>
      <c r="G516" s="3"/>
      <c r="H516" s="4">
        <f t="shared" si="16"/>
        <v>0</v>
      </c>
      <c r="I516" s="1" t="str">
        <f>+IFERROR(VLOOKUP(C516,Insumos!$A$2:$E$999,4,FALSE),"")</f>
        <v/>
      </c>
      <c r="J516" s="1" t="str">
        <f>+IFERROR(VLOOKUP(C516,Insumos!$A$2:$E$999,5,FALSE),"")</f>
        <v/>
      </c>
      <c r="K516" s="3" t="str">
        <f t="shared" si="17"/>
        <v/>
      </c>
    </row>
    <row r="517" spans="1:11" ht="14.25" customHeight="1" x14ac:dyDescent="0.2">
      <c r="A517" s="1"/>
      <c r="B517" s="1"/>
      <c r="C517" s="1"/>
      <c r="D517" s="1" t="str">
        <f>+IFERROR(VLOOKUP($C517,Insumos!$A$2:$C$999,2,FALSE),"")</f>
        <v/>
      </c>
      <c r="E517" s="1" t="str">
        <f>+IFERROR(VLOOKUP($C517,Insumos!$A$2:$C$999,3,FALSE),"")</f>
        <v/>
      </c>
      <c r="F517" s="2"/>
      <c r="G517" s="3"/>
      <c r="H517" s="4">
        <f t="shared" si="16"/>
        <v>0</v>
      </c>
      <c r="I517" s="1" t="str">
        <f>+IFERROR(VLOOKUP(C517,Insumos!$A$2:$E$999,4,FALSE),"")</f>
        <v/>
      </c>
      <c r="J517" s="1" t="str">
        <f>+IFERROR(VLOOKUP(C517,Insumos!$A$2:$E$999,5,FALSE),"")</f>
        <v/>
      </c>
      <c r="K517" s="3" t="str">
        <f t="shared" si="17"/>
        <v/>
      </c>
    </row>
    <row r="518" spans="1:11" ht="14.25" customHeight="1" x14ac:dyDescent="0.2">
      <c r="A518" s="1"/>
      <c r="B518" s="1"/>
      <c r="C518" s="1"/>
      <c r="D518" s="1" t="str">
        <f>+IFERROR(VLOOKUP($C518,Insumos!$A$2:$C$999,2,FALSE),"")</f>
        <v/>
      </c>
      <c r="E518" s="1" t="str">
        <f>+IFERROR(VLOOKUP($C518,Insumos!$A$2:$C$999,3,FALSE),"")</f>
        <v/>
      </c>
      <c r="F518" s="2"/>
      <c r="G518" s="3"/>
      <c r="H518" s="4">
        <f t="shared" si="16"/>
        <v>0</v>
      </c>
      <c r="I518" s="1" t="str">
        <f>+IFERROR(VLOOKUP(C518,Insumos!$A$2:$E$999,4,FALSE),"")</f>
        <v/>
      </c>
      <c r="J518" s="1" t="str">
        <f>+IFERROR(VLOOKUP(C518,Insumos!$A$2:$E$999,5,FALSE),"")</f>
        <v/>
      </c>
      <c r="K518" s="3" t="str">
        <f t="shared" si="17"/>
        <v/>
      </c>
    </row>
    <row r="519" spans="1:11" ht="14.25" customHeight="1" x14ac:dyDescent="0.2">
      <c r="A519" s="1"/>
      <c r="B519" s="1"/>
      <c r="C519" s="1"/>
      <c r="D519" s="1" t="str">
        <f>+IFERROR(VLOOKUP($C519,Insumos!$A$2:$C$999,2,FALSE),"")</f>
        <v/>
      </c>
      <c r="E519" s="1" t="str">
        <f>+IFERROR(VLOOKUP($C519,Insumos!$A$2:$C$999,3,FALSE),"")</f>
        <v/>
      </c>
      <c r="F519" s="2"/>
      <c r="G519" s="3"/>
      <c r="H519" s="4">
        <f t="shared" si="16"/>
        <v>0</v>
      </c>
      <c r="I519" s="1" t="str">
        <f>+IFERROR(VLOOKUP(C519,Insumos!$A$2:$E$999,4,FALSE),"")</f>
        <v/>
      </c>
      <c r="J519" s="1" t="str">
        <f>+IFERROR(VLOOKUP(C519,Insumos!$A$2:$E$999,5,FALSE),"")</f>
        <v/>
      </c>
      <c r="K519" s="3" t="str">
        <f t="shared" si="17"/>
        <v/>
      </c>
    </row>
    <row r="520" spans="1:11" ht="14.25" customHeight="1" x14ac:dyDescent="0.2">
      <c r="A520" s="1"/>
      <c r="B520" s="1"/>
      <c r="C520" s="1"/>
      <c r="D520" s="1" t="str">
        <f>+IFERROR(VLOOKUP($C520,Insumos!$A$2:$C$999,2,FALSE),"")</f>
        <v/>
      </c>
      <c r="E520" s="1" t="str">
        <f>+IFERROR(VLOOKUP($C520,Insumos!$A$2:$C$999,3,FALSE),"")</f>
        <v/>
      </c>
      <c r="F520" s="2"/>
      <c r="G520" s="3"/>
      <c r="H520" s="4">
        <f t="shared" si="16"/>
        <v>0</v>
      </c>
      <c r="I520" s="1" t="str">
        <f>+IFERROR(VLOOKUP(C520,Insumos!$A$2:$E$999,4,FALSE),"")</f>
        <v/>
      </c>
      <c r="J520" s="1" t="str">
        <f>+IFERROR(VLOOKUP(C520,Insumos!$A$2:$E$999,5,FALSE),"")</f>
        <v/>
      </c>
      <c r="K520" s="3" t="str">
        <f t="shared" si="17"/>
        <v/>
      </c>
    </row>
    <row r="521" spans="1:11" ht="14.25" customHeight="1" x14ac:dyDescent="0.2">
      <c r="A521" s="1"/>
      <c r="B521" s="1"/>
      <c r="C521" s="1"/>
      <c r="D521" s="1" t="str">
        <f>+IFERROR(VLOOKUP($C521,Insumos!$A$2:$C$999,2,FALSE),"")</f>
        <v/>
      </c>
      <c r="E521" s="1" t="str">
        <f>+IFERROR(VLOOKUP($C521,Insumos!$A$2:$C$999,3,FALSE),"")</f>
        <v/>
      </c>
      <c r="F521" s="2"/>
      <c r="G521" s="3"/>
      <c r="H521" s="4">
        <f t="shared" si="16"/>
        <v>0</v>
      </c>
      <c r="I521" s="1" t="str">
        <f>+IFERROR(VLOOKUP(C521,Insumos!$A$2:$E$999,4,FALSE),"")</f>
        <v/>
      </c>
      <c r="J521" s="1" t="str">
        <f>+IFERROR(VLOOKUP(C521,Insumos!$A$2:$E$999,5,FALSE),"")</f>
        <v/>
      </c>
      <c r="K521" s="3" t="str">
        <f t="shared" si="17"/>
        <v/>
      </c>
    </row>
    <row r="522" spans="1:11" ht="14.25" customHeight="1" x14ac:dyDescent="0.2">
      <c r="A522" s="1"/>
      <c r="B522" s="1"/>
      <c r="C522" s="1"/>
      <c r="D522" s="1" t="str">
        <f>+IFERROR(VLOOKUP($C522,Insumos!$A$2:$C$999,2,FALSE),"")</f>
        <v/>
      </c>
      <c r="E522" s="1" t="str">
        <f>+IFERROR(VLOOKUP($C522,Insumos!$A$2:$C$999,3,FALSE),"")</f>
        <v/>
      </c>
      <c r="F522" s="2"/>
      <c r="G522" s="3"/>
      <c r="H522" s="4">
        <f t="shared" si="16"/>
        <v>0</v>
      </c>
      <c r="I522" s="1" t="str">
        <f>+IFERROR(VLOOKUP(C522,Insumos!$A$2:$E$999,4,FALSE),"")</f>
        <v/>
      </c>
      <c r="J522" s="1" t="str">
        <f>+IFERROR(VLOOKUP(C522,Insumos!$A$2:$E$999,5,FALSE),"")</f>
        <v/>
      </c>
      <c r="K522" s="3" t="str">
        <f t="shared" si="17"/>
        <v/>
      </c>
    </row>
    <row r="523" spans="1:11" ht="14.25" customHeight="1" x14ac:dyDescent="0.2">
      <c r="A523" s="1"/>
      <c r="B523" s="1"/>
      <c r="C523" s="1"/>
      <c r="D523" s="1" t="str">
        <f>+IFERROR(VLOOKUP($C523,Insumos!$A$2:$C$999,2,FALSE),"")</f>
        <v/>
      </c>
      <c r="E523" s="1" t="str">
        <f>+IFERROR(VLOOKUP($C523,Insumos!$A$2:$C$999,3,FALSE),"")</f>
        <v/>
      </c>
      <c r="F523" s="2"/>
      <c r="G523" s="3"/>
      <c r="H523" s="4">
        <f t="shared" si="16"/>
        <v>0</v>
      </c>
      <c r="I523" s="1" t="str">
        <f>+IFERROR(VLOOKUP(C523,Insumos!$A$2:$E$999,4,FALSE),"")</f>
        <v/>
      </c>
      <c r="J523" s="1" t="str">
        <f>+IFERROR(VLOOKUP(C523,Insumos!$A$2:$E$999,5,FALSE),"")</f>
        <v/>
      </c>
      <c r="K523" s="3" t="str">
        <f t="shared" si="17"/>
        <v/>
      </c>
    </row>
    <row r="524" spans="1:11" ht="14.25" customHeight="1" x14ac:dyDescent="0.2">
      <c r="A524" s="1"/>
      <c r="B524" s="1"/>
      <c r="C524" s="1"/>
      <c r="D524" s="1" t="str">
        <f>+IFERROR(VLOOKUP($C524,Insumos!$A$2:$C$999,2,FALSE),"")</f>
        <v/>
      </c>
      <c r="E524" s="1" t="str">
        <f>+IFERROR(VLOOKUP($C524,Insumos!$A$2:$C$999,3,FALSE),"")</f>
        <v/>
      </c>
      <c r="F524" s="2"/>
      <c r="G524" s="3"/>
      <c r="H524" s="4">
        <f t="shared" si="16"/>
        <v>0</v>
      </c>
      <c r="I524" s="1" t="str">
        <f>+IFERROR(VLOOKUP(C524,Insumos!$A$2:$E$999,4,FALSE),"")</f>
        <v/>
      </c>
      <c r="J524" s="1" t="str">
        <f>+IFERROR(VLOOKUP(C524,Insumos!$A$2:$E$999,5,FALSE),"")</f>
        <v/>
      </c>
      <c r="K524" s="3" t="str">
        <f t="shared" si="17"/>
        <v/>
      </c>
    </row>
    <row r="525" spans="1:11" ht="14.25" customHeight="1" x14ac:dyDescent="0.2">
      <c r="A525" s="1"/>
      <c r="B525" s="1"/>
      <c r="C525" s="1"/>
      <c r="D525" s="1" t="str">
        <f>+IFERROR(VLOOKUP($C525,Insumos!$A$2:$C$999,2,FALSE),"")</f>
        <v/>
      </c>
      <c r="E525" s="1" t="str">
        <f>+IFERROR(VLOOKUP($C525,Insumos!$A$2:$C$999,3,FALSE),"")</f>
        <v/>
      </c>
      <c r="F525" s="2"/>
      <c r="G525" s="3"/>
      <c r="H525" s="4">
        <f t="shared" si="16"/>
        <v>0</v>
      </c>
      <c r="I525" s="1" t="str">
        <f>+IFERROR(VLOOKUP(C525,Insumos!$A$2:$E$999,4,FALSE),"")</f>
        <v/>
      </c>
      <c r="J525" s="1" t="str">
        <f>+IFERROR(VLOOKUP(C525,Insumos!$A$2:$E$999,5,FALSE),"")</f>
        <v/>
      </c>
      <c r="K525" s="3" t="str">
        <f t="shared" si="17"/>
        <v/>
      </c>
    </row>
    <row r="526" spans="1:11" ht="14.25" customHeight="1" x14ac:dyDescent="0.2">
      <c r="A526" s="1"/>
      <c r="B526" s="1"/>
      <c r="C526" s="1"/>
      <c r="D526" s="1" t="str">
        <f>+IFERROR(VLOOKUP($C526,Insumos!$A$2:$C$999,2,FALSE),"")</f>
        <v/>
      </c>
      <c r="E526" s="1" t="str">
        <f>+IFERROR(VLOOKUP($C526,Insumos!$A$2:$C$999,3,FALSE),"")</f>
        <v/>
      </c>
      <c r="F526" s="2"/>
      <c r="G526" s="3"/>
      <c r="H526" s="4">
        <f t="shared" si="16"/>
        <v>0</v>
      </c>
      <c r="I526" s="1" t="str">
        <f>+IFERROR(VLOOKUP(C526,Insumos!$A$2:$E$999,4,FALSE),"")</f>
        <v/>
      </c>
      <c r="J526" s="1" t="str">
        <f>+IFERROR(VLOOKUP(C526,Insumos!$A$2:$E$999,5,FALSE),"")</f>
        <v/>
      </c>
      <c r="K526" s="3" t="str">
        <f t="shared" si="17"/>
        <v/>
      </c>
    </row>
    <row r="527" spans="1:11" ht="14.25" customHeight="1" x14ac:dyDescent="0.2">
      <c r="A527" s="1"/>
      <c r="B527" s="1"/>
      <c r="C527" s="1"/>
      <c r="D527" s="1" t="str">
        <f>+IFERROR(VLOOKUP($C527,Insumos!$A$2:$C$999,2,FALSE),"")</f>
        <v/>
      </c>
      <c r="E527" s="1" t="str">
        <f>+IFERROR(VLOOKUP($C527,Insumos!$A$2:$C$999,3,FALSE),"")</f>
        <v/>
      </c>
      <c r="F527" s="2"/>
      <c r="G527" s="3"/>
      <c r="H527" s="4">
        <f t="shared" si="16"/>
        <v>0</v>
      </c>
      <c r="I527" s="1" t="str">
        <f>+IFERROR(VLOOKUP(C527,Insumos!$A$2:$E$999,4,FALSE),"")</f>
        <v/>
      </c>
      <c r="J527" s="1" t="str">
        <f>+IFERROR(VLOOKUP(C527,Insumos!$A$2:$E$999,5,FALSE),"")</f>
        <v/>
      </c>
      <c r="K527" s="3" t="str">
        <f t="shared" si="17"/>
        <v/>
      </c>
    </row>
    <row r="528" spans="1:11" ht="14.25" customHeight="1" x14ac:dyDescent="0.2">
      <c r="A528" s="1"/>
      <c r="B528" s="1"/>
      <c r="C528" s="1"/>
      <c r="D528" s="1" t="str">
        <f>+IFERROR(VLOOKUP($C528,Insumos!$A$2:$C$999,2,FALSE),"")</f>
        <v/>
      </c>
      <c r="E528" s="1" t="str">
        <f>+IFERROR(VLOOKUP($C528,Insumos!$A$2:$C$999,3,FALSE),"")</f>
        <v/>
      </c>
      <c r="F528" s="2"/>
      <c r="G528" s="3"/>
      <c r="H528" s="4">
        <f t="shared" si="16"/>
        <v>0</v>
      </c>
      <c r="I528" s="1" t="str">
        <f>+IFERROR(VLOOKUP(C528,Insumos!$A$2:$E$999,4,FALSE),"")</f>
        <v/>
      </c>
      <c r="J528" s="1" t="str">
        <f>+IFERROR(VLOOKUP(C528,Insumos!$A$2:$E$999,5,FALSE),"")</f>
        <v/>
      </c>
      <c r="K528" s="3" t="str">
        <f t="shared" si="17"/>
        <v/>
      </c>
    </row>
    <row r="529" spans="1:11" ht="14.25" customHeight="1" x14ac:dyDescent="0.2">
      <c r="A529" s="1"/>
      <c r="B529" s="1"/>
      <c r="C529" s="1"/>
      <c r="D529" s="1" t="str">
        <f>+IFERROR(VLOOKUP($C529,Insumos!$A$2:$C$999,2,FALSE),"")</f>
        <v/>
      </c>
      <c r="E529" s="1" t="str">
        <f>+IFERROR(VLOOKUP($C529,Insumos!$A$2:$C$999,3,FALSE),"")</f>
        <v/>
      </c>
      <c r="F529" s="2"/>
      <c r="G529" s="3"/>
      <c r="H529" s="4">
        <f t="shared" si="16"/>
        <v>0</v>
      </c>
      <c r="I529" s="1" t="str">
        <f>+IFERROR(VLOOKUP(C529,Insumos!$A$2:$E$999,4,FALSE),"")</f>
        <v/>
      </c>
      <c r="J529" s="1" t="str">
        <f>+IFERROR(VLOOKUP(C529,Insumos!$A$2:$E$999,5,FALSE),"")</f>
        <v/>
      </c>
      <c r="K529" s="3" t="str">
        <f t="shared" si="17"/>
        <v/>
      </c>
    </row>
    <row r="530" spans="1:11" ht="14.25" customHeight="1" x14ac:dyDescent="0.2">
      <c r="A530" s="1"/>
      <c r="B530" s="1"/>
      <c r="C530" s="1"/>
      <c r="D530" s="1" t="str">
        <f>+IFERROR(VLOOKUP($C530,Insumos!$A$2:$C$999,2,FALSE),"")</f>
        <v/>
      </c>
      <c r="E530" s="1" t="str">
        <f>+IFERROR(VLOOKUP($C530,Insumos!$A$2:$C$999,3,FALSE),"")</f>
        <v/>
      </c>
      <c r="F530" s="2"/>
      <c r="G530" s="3"/>
      <c r="H530" s="4">
        <f t="shared" si="16"/>
        <v>0</v>
      </c>
      <c r="I530" s="1" t="str">
        <f>+IFERROR(VLOOKUP(C530,Insumos!$A$2:$E$999,4,FALSE),"")</f>
        <v/>
      </c>
      <c r="J530" s="1" t="str">
        <f>+IFERROR(VLOOKUP(C530,Insumos!$A$2:$E$999,5,FALSE),"")</f>
        <v/>
      </c>
      <c r="K530" s="3" t="str">
        <f t="shared" si="17"/>
        <v/>
      </c>
    </row>
    <row r="531" spans="1:11" ht="14.25" customHeight="1" x14ac:dyDescent="0.2">
      <c r="A531" s="1"/>
      <c r="B531" s="1"/>
      <c r="C531" s="1"/>
      <c r="D531" s="1" t="str">
        <f>+IFERROR(VLOOKUP($C531,Insumos!$A$2:$C$999,2,FALSE),"")</f>
        <v/>
      </c>
      <c r="E531" s="1" t="str">
        <f>+IFERROR(VLOOKUP($C531,Insumos!$A$2:$C$999,3,FALSE),"")</f>
        <v/>
      </c>
      <c r="F531" s="2"/>
      <c r="G531" s="3"/>
      <c r="H531" s="4">
        <f t="shared" si="16"/>
        <v>0</v>
      </c>
      <c r="I531" s="1" t="str">
        <f>+IFERROR(VLOOKUP(C531,Insumos!$A$2:$E$999,4,FALSE),"")</f>
        <v/>
      </c>
      <c r="J531" s="1" t="str">
        <f>+IFERROR(VLOOKUP(C531,Insumos!$A$2:$E$999,5,FALSE),"")</f>
        <v/>
      </c>
      <c r="K531" s="3" t="str">
        <f t="shared" si="17"/>
        <v/>
      </c>
    </row>
    <row r="532" spans="1:11" ht="14.25" customHeight="1" x14ac:dyDescent="0.2">
      <c r="A532" s="1"/>
      <c r="B532" s="1"/>
      <c r="C532" s="1"/>
      <c r="D532" s="1" t="str">
        <f>+IFERROR(VLOOKUP($C532,Insumos!$A$2:$C$999,2,FALSE),"")</f>
        <v/>
      </c>
      <c r="E532" s="1" t="str">
        <f>+IFERROR(VLOOKUP($C532,Insumos!$A$2:$C$999,3,FALSE),"")</f>
        <v/>
      </c>
      <c r="F532" s="2"/>
      <c r="G532" s="3"/>
      <c r="H532" s="4">
        <f t="shared" si="16"/>
        <v>0</v>
      </c>
      <c r="I532" s="1" t="str">
        <f>+IFERROR(VLOOKUP(C532,Insumos!$A$2:$E$999,4,FALSE),"")</f>
        <v/>
      </c>
      <c r="J532" s="1" t="str">
        <f>+IFERROR(VLOOKUP(C532,Insumos!$A$2:$E$999,5,FALSE),"")</f>
        <v/>
      </c>
      <c r="K532" s="3" t="str">
        <f t="shared" si="17"/>
        <v/>
      </c>
    </row>
    <row r="533" spans="1:11" ht="14.25" customHeight="1" x14ac:dyDescent="0.2">
      <c r="A533" s="1"/>
      <c r="B533" s="1"/>
      <c r="C533" s="1"/>
      <c r="D533" s="1" t="str">
        <f>+IFERROR(VLOOKUP($C533,Insumos!$A$2:$C$999,2,FALSE),"")</f>
        <v/>
      </c>
      <c r="E533" s="1" t="str">
        <f>+IFERROR(VLOOKUP($C533,Insumos!$A$2:$C$999,3,FALSE),"")</f>
        <v/>
      </c>
      <c r="F533" s="2"/>
      <c r="G533" s="3"/>
      <c r="H533" s="4">
        <f t="shared" si="16"/>
        <v>0</v>
      </c>
      <c r="I533" s="1" t="str">
        <f>+IFERROR(VLOOKUP(C533,Insumos!$A$2:$E$999,4,FALSE),"")</f>
        <v/>
      </c>
      <c r="J533" s="1" t="str">
        <f>+IFERROR(VLOOKUP(C533,Insumos!$A$2:$E$999,5,FALSE),"")</f>
        <v/>
      </c>
      <c r="K533" s="3" t="str">
        <f t="shared" si="17"/>
        <v/>
      </c>
    </row>
    <row r="534" spans="1:11" ht="14.25" customHeight="1" x14ac:dyDescent="0.2">
      <c r="A534" s="1"/>
      <c r="B534" s="1"/>
      <c r="C534" s="1"/>
      <c r="D534" s="1" t="str">
        <f>+IFERROR(VLOOKUP($C534,Insumos!$A$2:$C$999,2,FALSE),"")</f>
        <v/>
      </c>
      <c r="E534" s="1" t="str">
        <f>+IFERROR(VLOOKUP($C534,Insumos!$A$2:$C$999,3,FALSE),"")</f>
        <v/>
      </c>
      <c r="F534" s="2"/>
      <c r="G534" s="3"/>
      <c r="H534" s="4">
        <f t="shared" si="16"/>
        <v>0</v>
      </c>
      <c r="I534" s="1" t="str">
        <f>+IFERROR(VLOOKUP(C534,Insumos!$A$2:$E$999,4,FALSE),"")</f>
        <v/>
      </c>
      <c r="J534" s="1" t="str">
        <f>+IFERROR(VLOOKUP(C534,Insumos!$A$2:$E$999,5,FALSE),"")</f>
        <v/>
      </c>
      <c r="K534" s="3" t="str">
        <f t="shared" si="17"/>
        <v/>
      </c>
    </row>
    <row r="535" spans="1:11" ht="14.25" customHeight="1" x14ac:dyDescent="0.2">
      <c r="A535" s="1"/>
      <c r="B535" s="1"/>
      <c r="C535" s="1"/>
      <c r="D535" s="1" t="str">
        <f>+IFERROR(VLOOKUP($C535,Insumos!$A$2:$C$999,2,FALSE),"")</f>
        <v/>
      </c>
      <c r="E535" s="1" t="str">
        <f>+IFERROR(VLOOKUP($C535,Insumos!$A$2:$C$999,3,FALSE),"")</f>
        <v/>
      </c>
      <c r="F535" s="2"/>
      <c r="G535" s="3"/>
      <c r="H535" s="4">
        <f t="shared" si="16"/>
        <v>0</v>
      </c>
      <c r="I535" s="1" t="str">
        <f>+IFERROR(VLOOKUP(C535,Insumos!$A$2:$E$999,4,FALSE),"")</f>
        <v/>
      </c>
      <c r="J535" s="1" t="str">
        <f>+IFERROR(VLOOKUP(C535,Insumos!$A$2:$E$999,5,FALSE),"")</f>
        <v/>
      </c>
      <c r="K535" s="3" t="str">
        <f t="shared" si="17"/>
        <v/>
      </c>
    </row>
    <row r="536" spans="1:11" ht="14.25" customHeight="1" x14ac:dyDescent="0.2">
      <c r="A536" s="1"/>
      <c r="B536" s="1"/>
      <c r="C536" s="1"/>
      <c r="D536" s="1" t="str">
        <f>+IFERROR(VLOOKUP($C536,Insumos!$A$2:$C$999,2,FALSE),"")</f>
        <v/>
      </c>
      <c r="E536" s="1" t="str">
        <f>+IFERROR(VLOOKUP($C536,Insumos!$A$2:$C$999,3,FALSE),"")</f>
        <v/>
      </c>
      <c r="F536" s="2"/>
      <c r="G536" s="3"/>
      <c r="H536" s="4">
        <f t="shared" si="16"/>
        <v>0</v>
      </c>
      <c r="I536" s="1" t="str">
        <f>+IFERROR(VLOOKUP(C536,Insumos!$A$2:$E$999,4,FALSE),"")</f>
        <v/>
      </c>
      <c r="J536" s="1" t="str">
        <f>+IFERROR(VLOOKUP(C536,Insumos!$A$2:$E$999,5,FALSE),"")</f>
        <v/>
      </c>
      <c r="K536" s="3" t="str">
        <f t="shared" si="17"/>
        <v/>
      </c>
    </row>
    <row r="537" spans="1:11" ht="14.25" customHeight="1" x14ac:dyDescent="0.2">
      <c r="A537" s="1"/>
      <c r="B537" s="1"/>
      <c r="C537" s="1"/>
      <c r="D537" s="1" t="str">
        <f>+IFERROR(VLOOKUP($C537,Insumos!$A$2:$C$999,2,FALSE),"")</f>
        <v/>
      </c>
      <c r="E537" s="1" t="str">
        <f>+IFERROR(VLOOKUP($C537,Insumos!$A$2:$C$999,3,FALSE),"")</f>
        <v/>
      </c>
      <c r="F537" s="2"/>
      <c r="G537" s="3"/>
      <c r="H537" s="4">
        <f t="shared" si="16"/>
        <v>0</v>
      </c>
      <c r="I537" s="1" t="str">
        <f>+IFERROR(VLOOKUP(C537,Insumos!$A$2:$E$999,4,FALSE),"")</f>
        <v/>
      </c>
      <c r="J537" s="1" t="str">
        <f>+IFERROR(VLOOKUP(C537,Insumos!$A$2:$E$999,5,FALSE),"")</f>
        <v/>
      </c>
      <c r="K537" s="3" t="str">
        <f t="shared" si="17"/>
        <v/>
      </c>
    </row>
    <row r="538" spans="1:11" ht="14.25" customHeight="1" x14ac:dyDescent="0.2">
      <c r="A538" s="1"/>
      <c r="B538" s="1"/>
      <c r="C538" s="1"/>
      <c r="D538" s="1" t="str">
        <f>+IFERROR(VLOOKUP($C538,Insumos!$A$2:$C$999,2,FALSE),"")</f>
        <v/>
      </c>
      <c r="E538" s="1" t="str">
        <f>+IFERROR(VLOOKUP($C538,Insumos!$A$2:$C$999,3,FALSE),"")</f>
        <v/>
      </c>
      <c r="F538" s="2"/>
      <c r="G538" s="3"/>
      <c r="H538" s="4">
        <f t="shared" si="16"/>
        <v>0</v>
      </c>
      <c r="I538" s="1" t="str">
        <f>+IFERROR(VLOOKUP(C538,Insumos!$A$2:$E$999,4,FALSE),"")</f>
        <v/>
      </c>
      <c r="J538" s="1" t="str">
        <f>+IFERROR(VLOOKUP(C538,Insumos!$A$2:$E$999,5,FALSE),"")</f>
        <v/>
      </c>
      <c r="K538" s="3" t="str">
        <f t="shared" si="17"/>
        <v/>
      </c>
    </row>
    <row r="539" spans="1:11" ht="14.25" customHeight="1" x14ac:dyDescent="0.2">
      <c r="A539" s="1"/>
      <c r="B539" s="1"/>
      <c r="C539" s="1"/>
      <c r="D539" s="1" t="str">
        <f>+IFERROR(VLOOKUP($C539,Insumos!$A$2:$C$999,2,FALSE),"")</f>
        <v/>
      </c>
      <c r="E539" s="1" t="str">
        <f>+IFERROR(VLOOKUP($C539,Insumos!$A$2:$C$999,3,FALSE),"")</f>
        <v/>
      </c>
      <c r="F539" s="2"/>
      <c r="G539" s="3"/>
      <c r="H539" s="4">
        <f t="shared" si="16"/>
        <v>0</v>
      </c>
      <c r="I539" s="1" t="str">
        <f>+IFERROR(VLOOKUP(C539,Insumos!$A$2:$E$999,4,FALSE),"")</f>
        <v/>
      </c>
      <c r="J539" s="1" t="str">
        <f>+IFERROR(VLOOKUP(C539,Insumos!$A$2:$E$999,5,FALSE),"")</f>
        <v/>
      </c>
      <c r="K539" s="3" t="str">
        <f t="shared" si="17"/>
        <v/>
      </c>
    </row>
    <row r="540" spans="1:11" ht="14.25" customHeight="1" x14ac:dyDescent="0.2">
      <c r="A540" s="1"/>
      <c r="B540" s="1"/>
      <c r="C540" s="1"/>
      <c r="D540" s="1" t="str">
        <f>+IFERROR(VLOOKUP($C540,Insumos!$A$2:$C$999,2,FALSE),"")</f>
        <v/>
      </c>
      <c r="E540" s="1" t="str">
        <f>+IFERROR(VLOOKUP($C540,Insumos!$A$2:$C$999,3,FALSE),"")</f>
        <v/>
      </c>
      <c r="F540" s="2"/>
      <c r="G540" s="3"/>
      <c r="H540" s="4">
        <f t="shared" si="16"/>
        <v>0</v>
      </c>
      <c r="I540" s="1" t="str">
        <f>+IFERROR(VLOOKUP(C540,Insumos!$A$2:$E$999,4,FALSE),"")</f>
        <v/>
      </c>
      <c r="J540" s="1" t="str">
        <f>+IFERROR(VLOOKUP(C540,Insumos!$A$2:$E$999,5,FALSE),"")</f>
        <v/>
      </c>
      <c r="K540" s="3" t="str">
        <f t="shared" si="17"/>
        <v/>
      </c>
    </row>
    <row r="541" spans="1:11" ht="14.25" customHeight="1" x14ac:dyDescent="0.2">
      <c r="A541" s="1"/>
      <c r="B541" s="1"/>
      <c r="C541" s="1"/>
      <c r="D541" s="1" t="str">
        <f>+IFERROR(VLOOKUP($C541,Insumos!$A$2:$C$999,2,FALSE),"")</f>
        <v/>
      </c>
      <c r="E541" s="1" t="str">
        <f>+IFERROR(VLOOKUP($C541,Insumos!$A$2:$C$999,3,FALSE),"")</f>
        <v/>
      </c>
      <c r="F541" s="2"/>
      <c r="G541" s="3"/>
      <c r="H541" s="4">
        <f t="shared" si="16"/>
        <v>0</v>
      </c>
      <c r="I541" s="1" t="str">
        <f>+IFERROR(VLOOKUP(C541,Insumos!$A$2:$E$999,4,FALSE),"")</f>
        <v/>
      </c>
      <c r="J541" s="1" t="str">
        <f>+IFERROR(VLOOKUP(C541,Insumos!$A$2:$E$999,5,FALSE),"")</f>
        <v/>
      </c>
      <c r="K541" s="3" t="str">
        <f t="shared" si="17"/>
        <v/>
      </c>
    </row>
    <row r="542" spans="1:11" ht="14.25" customHeight="1" x14ac:dyDescent="0.2">
      <c r="A542" s="1"/>
      <c r="B542" s="1"/>
      <c r="C542" s="1"/>
      <c r="D542" s="1" t="str">
        <f>+IFERROR(VLOOKUP($C542,Insumos!$A$2:$C$999,2,FALSE),"")</f>
        <v/>
      </c>
      <c r="E542" s="1" t="str">
        <f>+IFERROR(VLOOKUP($C542,Insumos!$A$2:$C$999,3,FALSE),"")</f>
        <v/>
      </c>
      <c r="F542" s="2"/>
      <c r="G542" s="3"/>
      <c r="H542" s="4">
        <f t="shared" si="16"/>
        <v>0</v>
      </c>
      <c r="I542" s="1" t="str">
        <f>+IFERROR(VLOOKUP(C542,Insumos!$A$2:$E$999,4,FALSE),"")</f>
        <v/>
      </c>
      <c r="J542" s="1" t="str">
        <f>+IFERROR(VLOOKUP(C542,Insumos!$A$2:$E$999,5,FALSE),"")</f>
        <v/>
      </c>
      <c r="K542" s="3" t="str">
        <f t="shared" si="17"/>
        <v/>
      </c>
    </row>
    <row r="543" spans="1:11" ht="14.25" customHeight="1" x14ac:dyDescent="0.2">
      <c r="A543" s="1"/>
      <c r="B543" s="1"/>
      <c r="C543" s="1"/>
      <c r="D543" s="1" t="str">
        <f>+IFERROR(VLOOKUP($C543,Insumos!$A$2:$C$999,2,FALSE),"")</f>
        <v/>
      </c>
      <c r="E543" s="1" t="str">
        <f>+IFERROR(VLOOKUP($C543,Insumos!$A$2:$C$999,3,FALSE),"")</f>
        <v/>
      </c>
      <c r="F543" s="2"/>
      <c r="G543" s="3"/>
      <c r="H543" s="4">
        <f t="shared" si="16"/>
        <v>0</v>
      </c>
      <c r="I543" s="1" t="str">
        <f>+IFERROR(VLOOKUP(C543,Insumos!$A$2:$E$999,4,FALSE),"")</f>
        <v/>
      </c>
      <c r="J543" s="1" t="str">
        <f>+IFERROR(VLOOKUP(C543,Insumos!$A$2:$E$999,5,FALSE),"")</f>
        <v/>
      </c>
      <c r="K543" s="3" t="str">
        <f t="shared" si="17"/>
        <v/>
      </c>
    </row>
    <row r="544" spans="1:11" ht="14.25" customHeight="1" x14ac:dyDescent="0.2">
      <c r="A544" s="1"/>
      <c r="B544" s="1"/>
      <c r="C544" s="1"/>
      <c r="D544" s="1" t="str">
        <f>+IFERROR(VLOOKUP($C544,Insumos!$A$2:$C$999,2,FALSE),"")</f>
        <v/>
      </c>
      <c r="E544" s="1" t="str">
        <f>+IFERROR(VLOOKUP($C544,Insumos!$A$2:$C$999,3,FALSE),"")</f>
        <v/>
      </c>
      <c r="F544" s="2"/>
      <c r="G544" s="3"/>
      <c r="H544" s="4">
        <f t="shared" si="16"/>
        <v>0</v>
      </c>
      <c r="I544" s="1" t="str">
        <f>+IFERROR(VLOOKUP(C544,Insumos!$A$2:$E$999,4,FALSE),"")</f>
        <v/>
      </c>
      <c r="J544" s="1" t="str">
        <f>+IFERROR(VLOOKUP(C544,Insumos!$A$2:$E$999,5,FALSE),"")</f>
        <v/>
      </c>
      <c r="K544" s="3" t="str">
        <f t="shared" si="17"/>
        <v/>
      </c>
    </row>
    <row r="545" spans="1:11" ht="14.25" customHeight="1" x14ac:dyDescent="0.2">
      <c r="A545" s="1"/>
      <c r="B545" s="1"/>
      <c r="C545" s="1"/>
      <c r="D545" s="1" t="str">
        <f>+IFERROR(VLOOKUP($C545,Insumos!$A$2:$C$999,2,FALSE),"")</f>
        <v/>
      </c>
      <c r="E545" s="1" t="str">
        <f>+IFERROR(VLOOKUP($C545,Insumos!$A$2:$C$999,3,FALSE),"")</f>
        <v/>
      </c>
      <c r="F545" s="2"/>
      <c r="G545" s="3"/>
      <c r="H545" s="4">
        <f t="shared" si="16"/>
        <v>0</v>
      </c>
      <c r="I545" s="1" t="str">
        <f>+IFERROR(VLOOKUP(C545,Insumos!$A$2:$E$999,4,FALSE),"")</f>
        <v/>
      </c>
      <c r="J545" s="1" t="str">
        <f>+IFERROR(VLOOKUP(C545,Insumos!$A$2:$E$999,5,FALSE),"")</f>
        <v/>
      </c>
      <c r="K545" s="3" t="str">
        <f t="shared" si="17"/>
        <v/>
      </c>
    </row>
    <row r="546" spans="1:11" ht="14.25" customHeight="1" x14ac:dyDescent="0.2">
      <c r="A546" s="1"/>
      <c r="B546" s="1"/>
      <c r="C546" s="1"/>
      <c r="D546" s="1" t="str">
        <f>+IFERROR(VLOOKUP($C546,Insumos!$A$2:$C$999,2,FALSE),"")</f>
        <v/>
      </c>
      <c r="E546" s="1" t="str">
        <f>+IFERROR(VLOOKUP($C546,Insumos!$A$2:$C$999,3,FALSE),"")</f>
        <v/>
      </c>
      <c r="F546" s="2"/>
      <c r="G546" s="3"/>
      <c r="H546" s="4">
        <f t="shared" si="16"/>
        <v>0</v>
      </c>
      <c r="I546" s="1" t="str">
        <f>+IFERROR(VLOOKUP(C546,Insumos!$A$2:$E$999,4,FALSE),"")</f>
        <v/>
      </c>
      <c r="J546" s="1" t="str">
        <f>+IFERROR(VLOOKUP(C546,Insumos!$A$2:$E$999,5,FALSE),"")</f>
        <v/>
      </c>
      <c r="K546" s="3" t="str">
        <f t="shared" si="17"/>
        <v/>
      </c>
    </row>
    <row r="547" spans="1:11" ht="14.25" customHeight="1" x14ac:dyDescent="0.2">
      <c r="A547" s="1"/>
      <c r="B547" s="1"/>
      <c r="C547" s="1"/>
      <c r="D547" s="1" t="str">
        <f>+IFERROR(VLOOKUP($C547,Insumos!$A$2:$C$999,2,FALSE),"")</f>
        <v/>
      </c>
      <c r="E547" s="1" t="str">
        <f>+IFERROR(VLOOKUP($C547,Insumos!$A$2:$C$999,3,FALSE),"")</f>
        <v/>
      </c>
      <c r="F547" s="2"/>
      <c r="G547" s="3"/>
      <c r="H547" s="4">
        <f t="shared" si="16"/>
        <v>0</v>
      </c>
      <c r="I547" s="1" t="str">
        <f>+IFERROR(VLOOKUP(C547,Insumos!$A$2:$E$999,4,FALSE),"")</f>
        <v/>
      </c>
      <c r="J547" s="1" t="str">
        <f>+IFERROR(VLOOKUP(C547,Insumos!$A$2:$E$999,5,FALSE),"")</f>
        <v/>
      </c>
      <c r="K547" s="3" t="str">
        <f t="shared" si="17"/>
        <v/>
      </c>
    </row>
    <row r="548" spans="1:11" ht="14.25" customHeight="1" x14ac:dyDescent="0.2">
      <c r="A548" s="1"/>
      <c r="B548" s="1"/>
      <c r="C548" s="1"/>
      <c r="D548" s="1" t="str">
        <f>+IFERROR(VLOOKUP($C548,Insumos!$A$2:$C$999,2,FALSE),"")</f>
        <v/>
      </c>
      <c r="E548" s="1" t="str">
        <f>+IFERROR(VLOOKUP($C548,Insumos!$A$2:$C$999,3,FALSE),"")</f>
        <v/>
      </c>
      <c r="F548" s="2"/>
      <c r="G548" s="3"/>
      <c r="H548" s="4">
        <f t="shared" si="16"/>
        <v>0</v>
      </c>
      <c r="I548" s="1" t="str">
        <f>+IFERROR(VLOOKUP(C548,Insumos!$A$2:$E$999,4,FALSE),"")</f>
        <v/>
      </c>
      <c r="J548" s="1" t="str">
        <f>+IFERROR(VLOOKUP(C548,Insumos!$A$2:$E$999,5,FALSE),"")</f>
        <v/>
      </c>
      <c r="K548" s="3" t="str">
        <f t="shared" si="17"/>
        <v/>
      </c>
    </row>
    <row r="549" spans="1:11" ht="14.25" customHeight="1" x14ac:dyDescent="0.2">
      <c r="A549" s="1"/>
      <c r="B549" s="1"/>
      <c r="C549" s="1"/>
      <c r="D549" s="1" t="str">
        <f>+IFERROR(VLOOKUP($C549,Insumos!$A$2:$C$999,2,FALSE),"")</f>
        <v/>
      </c>
      <c r="E549" s="1" t="str">
        <f>+IFERROR(VLOOKUP($C549,Insumos!$A$2:$C$999,3,FALSE),"")</f>
        <v/>
      </c>
      <c r="F549" s="2"/>
      <c r="G549" s="3"/>
      <c r="H549" s="4">
        <f t="shared" si="16"/>
        <v>0</v>
      </c>
      <c r="I549" s="1" t="str">
        <f>+IFERROR(VLOOKUP(C549,Insumos!$A$2:$E$999,4,FALSE),"")</f>
        <v/>
      </c>
      <c r="J549" s="1" t="str">
        <f>+IFERROR(VLOOKUP(C549,Insumos!$A$2:$E$999,5,FALSE),"")</f>
        <v/>
      </c>
      <c r="K549" s="3" t="str">
        <f t="shared" si="17"/>
        <v/>
      </c>
    </row>
    <row r="550" spans="1:11" ht="14.25" customHeight="1" x14ac:dyDescent="0.2">
      <c r="A550" s="1"/>
      <c r="B550" s="1"/>
      <c r="C550" s="1"/>
      <c r="D550" s="1" t="str">
        <f>+IFERROR(VLOOKUP($C550,Insumos!$A$2:$C$999,2,FALSE),"")</f>
        <v/>
      </c>
      <c r="E550" s="1" t="str">
        <f>+IFERROR(VLOOKUP($C550,Insumos!$A$2:$C$999,3,FALSE),"")</f>
        <v/>
      </c>
      <c r="F550" s="2"/>
      <c r="G550" s="3"/>
      <c r="H550" s="4">
        <f t="shared" si="16"/>
        <v>0</v>
      </c>
      <c r="I550" s="1" t="str">
        <f>+IFERROR(VLOOKUP(C550,Insumos!$A$2:$E$999,4,FALSE),"")</f>
        <v/>
      </c>
      <c r="J550" s="1" t="str">
        <f>+IFERROR(VLOOKUP(C550,Insumos!$A$2:$E$999,5,FALSE),"")</f>
        <v/>
      </c>
      <c r="K550" s="3" t="str">
        <f t="shared" si="17"/>
        <v/>
      </c>
    </row>
    <row r="551" spans="1:11" ht="14.25" customHeight="1" x14ac:dyDescent="0.2">
      <c r="A551" s="1"/>
      <c r="B551" s="1"/>
      <c r="C551" s="1"/>
      <c r="D551" s="1" t="str">
        <f>+IFERROR(VLOOKUP($C551,Insumos!$A$2:$C$999,2,FALSE),"")</f>
        <v/>
      </c>
      <c r="E551" s="1" t="str">
        <f>+IFERROR(VLOOKUP($C551,Insumos!$A$2:$C$999,3,FALSE),"")</f>
        <v/>
      </c>
      <c r="F551" s="2"/>
      <c r="G551" s="3"/>
      <c r="H551" s="4">
        <f t="shared" si="16"/>
        <v>0</v>
      </c>
      <c r="I551" s="1" t="str">
        <f>+IFERROR(VLOOKUP(C551,Insumos!$A$2:$E$999,4,FALSE),"")</f>
        <v/>
      </c>
      <c r="J551" s="1" t="str">
        <f>+IFERROR(VLOOKUP(C551,Insumos!$A$2:$E$999,5,FALSE),"")</f>
        <v/>
      </c>
      <c r="K551" s="3" t="str">
        <f t="shared" si="17"/>
        <v/>
      </c>
    </row>
    <row r="552" spans="1:11" ht="14.25" customHeight="1" x14ac:dyDescent="0.2">
      <c r="A552" s="1"/>
      <c r="B552" s="1"/>
      <c r="C552" s="1"/>
      <c r="D552" s="1" t="str">
        <f>+IFERROR(VLOOKUP($C552,Insumos!$A$2:$C$999,2,FALSE),"")</f>
        <v/>
      </c>
      <c r="E552" s="1" t="str">
        <f>+IFERROR(VLOOKUP($C552,Insumos!$A$2:$C$999,3,FALSE),"")</f>
        <v/>
      </c>
      <c r="F552" s="2"/>
      <c r="G552" s="3"/>
      <c r="H552" s="4">
        <f t="shared" si="16"/>
        <v>0</v>
      </c>
      <c r="I552" s="1" t="str">
        <f>+IFERROR(VLOOKUP(C552,Insumos!$A$2:$E$999,4,FALSE),"")</f>
        <v/>
      </c>
      <c r="J552" s="1" t="str">
        <f>+IFERROR(VLOOKUP(C552,Insumos!$A$2:$E$999,5,FALSE),"")</f>
        <v/>
      </c>
      <c r="K552" s="3" t="str">
        <f t="shared" si="17"/>
        <v/>
      </c>
    </row>
    <row r="553" spans="1:11" ht="14.25" customHeight="1" x14ac:dyDescent="0.2">
      <c r="A553" s="1"/>
      <c r="B553" s="1"/>
      <c r="C553" s="1"/>
      <c r="D553" s="1" t="str">
        <f>+IFERROR(VLOOKUP($C553,Insumos!$A$2:$C$999,2,FALSE),"")</f>
        <v/>
      </c>
      <c r="E553" s="1" t="str">
        <f>+IFERROR(VLOOKUP($C553,Insumos!$A$2:$C$999,3,FALSE),"")</f>
        <v/>
      </c>
      <c r="F553" s="2"/>
      <c r="G553" s="3"/>
      <c r="H553" s="4">
        <f t="shared" si="16"/>
        <v>0</v>
      </c>
      <c r="I553" s="1" t="str">
        <f>+IFERROR(VLOOKUP(C553,Insumos!$A$2:$E$999,4,FALSE),"")</f>
        <v/>
      </c>
      <c r="J553" s="1" t="str">
        <f>+IFERROR(VLOOKUP(C553,Insumos!$A$2:$E$999,5,FALSE),"")</f>
        <v/>
      </c>
      <c r="K553" s="3" t="str">
        <f t="shared" si="17"/>
        <v/>
      </c>
    </row>
    <row r="554" spans="1:11" ht="14.25" customHeight="1" x14ac:dyDescent="0.2">
      <c r="A554" s="1"/>
      <c r="B554" s="1"/>
      <c r="C554" s="1"/>
      <c r="D554" s="1" t="str">
        <f>+IFERROR(VLOOKUP($C554,Insumos!$A$2:$C$999,2,FALSE),"")</f>
        <v/>
      </c>
      <c r="E554" s="1" t="str">
        <f>+IFERROR(VLOOKUP($C554,Insumos!$A$2:$C$999,3,FALSE),"")</f>
        <v/>
      </c>
      <c r="F554" s="2"/>
      <c r="G554" s="3"/>
      <c r="H554" s="4">
        <f t="shared" si="16"/>
        <v>0</v>
      </c>
      <c r="I554" s="1" t="str">
        <f>+IFERROR(VLOOKUP(C554,Insumos!$A$2:$E$999,4,FALSE),"")</f>
        <v/>
      </c>
      <c r="J554" s="1" t="str">
        <f>+IFERROR(VLOOKUP(C554,Insumos!$A$2:$E$999,5,FALSE),"")</f>
        <v/>
      </c>
      <c r="K554" s="3" t="str">
        <f t="shared" si="17"/>
        <v/>
      </c>
    </row>
    <row r="555" spans="1:11" ht="14.25" customHeight="1" x14ac:dyDescent="0.2">
      <c r="A555" s="1"/>
      <c r="B555" s="1"/>
      <c r="C555" s="1"/>
      <c r="D555" s="1" t="str">
        <f>+IFERROR(VLOOKUP($C555,Insumos!$A$2:$C$999,2,FALSE),"")</f>
        <v/>
      </c>
      <c r="E555" s="1" t="str">
        <f>+IFERROR(VLOOKUP($C555,Insumos!$A$2:$C$999,3,FALSE),"")</f>
        <v/>
      </c>
      <c r="F555" s="2"/>
      <c r="G555" s="3"/>
      <c r="H555" s="4">
        <f t="shared" si="16"/>
        <v>0</v>
      </c>
      <c r="I555" s="1" t="str">
        <f>+IFERROR(VLOOKUP(C555,Insumos!$A$2:$E$999,4,FALSE),"")</f>
        <v/>
      </c>
      <c r="J555" s="1" t="str">
        <f>+IFERROR(VLOOKUP(C555,Insumos!$A$2:$E$999,5,FALSE),"")</f>
        <v/>
      </c>
      <c r="K555" s="3" t="str">
        <f t="shared" si="17"/>
        <v/>
      </c>
    </row>
    <row r="556" spans="1:11" ht="14.25" customHeight="1" x14ac:dyDescent="0.2">
      <c r="A556" s="1"/>
      <c r="B556" s="1"/>
      <c r="C556" s="1"/>
      <c r="D556" s="1" t="str">
        <f>+IFERROR(VLOOKUP($C556,Insumos!$A$2:$C$999,2,FALSE),"")</f>
        <v/>
      </c>
      <c r="E556" s="1" t="str">
        <f>+IFERROR(VLOOKUP($C556,Insumos!$A$2:$C$999,3,FALSE),"")</f>
        <v/>
      </c>
      <c r="F556" s="2"/>
      <c r="G556" s="3"/>
      <c r="H556" s="4">
        <f t="shared" si="16"/>
        <v>0</v>
      </c>
      <c r="I556" s="1" t="str">
        <f>+IFERROR(VLOOKUP(C556,Insumos!$A$2:$E$999,4,FALSE),"")</f>
        <v/>
      </c>
      <c r="J556" s="1" t="str">
        <f>+IFERROR(VLOOKUP(C556,Insumos!$A$2:$E$999,5,FALSE),"")</f>
        <v/>
      </c>
      <c r="K556" s="3" t="str">
        <f t="shared" si="17"/>
        <v/>
      </c>
    </row>
    <row r="557" spans="1:11" ht="14.25" customHeight="1" x14ac:dyDescent="0.2">
      <c r="A557" s="1"/>
      <c r="B557" s="1"/>
      <c r="C557" s="1"/>
      <c r="D557" s="1" t="str">
        <f>+IFERROR(VLOOKUP($C557,Insumos!$A$2:$C$999,2,FALSE),"")</f>
        <v/>
      </c>
      <c r="E557" s="1" t="str">
        <f>+IFERROR(VLOOKUP($C557,Insumos!$A$2:$C$999,3,FALSE),"")</f>
        <v/>
      </c>
      <c r="F557" s="2"/>
      <c r="G557" s="3"/>
      <c r="H557" s="4">
        <f t="shared" si="16"/>
        <v>0</v>
      </c>
      <c r="I557" s="1" t="str">
        <f>+IFERROR(VLOOKUP(C557,Insumos!$A$2:$E$999,4,FALSE),"")</f>
        <v/>
      </c>
      <c r="J557" s="1" t="str">
        <f>+IFERROR(VLOOKUP(C557,Insumos!$A$2:$E$999,5,FALSE),"")</f>
        <v/>
      </c>
      <c r="K557" s="3" t="str">
        <f t="shared" si="17"/>
        <v/>
      </c>
    </row>
    <row r="558" spans="1:11" ht="14.25" customHeight="1" x14ac:dyDescent="0.2">
      <c r="A558" s="1"/>
      <c r="B558" s="1"/>
      <c r="C558" s="1"/>
      <c r="D558" s="1" t="str">
        <f>+IFERROR(VLOOKUP($C558,Insumos!$A$2:$C$999,2,FALSE),"")</f>
        <v/>
      </c>
      <c r="E558" s="1" t="str">
        <f>+IFERROR(VLOOKUP($C558,Insumos!$A$2:$C$999,3,FALSE),"")</f>
        <v/>
      </c>
      <c r="F558" s="2"/>
      <c r="G558" s="3"/>
      <c r="H558" s="4">
        <f t="shared" si="16"/>
        <v>0</v>
      </c>
      <c r="I558" s="1" t="str">
        <f>+IFERROR(VLOOKUP(C558,Insumos!$A$2:$E$999,4,FALSE),"")</f>
        <v/>
      </c>
      <c r="J558" s="1" t="str">
        <f>+IFERROR(VLOOKUP(C558,Insumos!$A$2:$E$999,5,FALSE),"")</f>
        <v/>
      </c>
      <c r="K558" s="3" t="str">
        <f t="shared" si="17"/>
        <v/>
      </c>
    </row>
    <row r="559" spans="1:11" ht="14.25" customHeight="1" x14ac:dyDescent="0.2">
      <c r="A559" s="1"/>
      <c r="B559" s="1"/>
      <c r="C559" s="1"/>
      <c r="D559" s="1" t="str">
        <f>+IFERROR(VLOOKUP($C559,Insumos!$A$2:$C$999,2,FALSE),"")</f>
        <v/>
      </c>
      <c r="E559" s="1" t="str">
        <f>+IFERROR(VLOOKUP($C559,Insumos!$A$2:$C$999,3,FALSE),"")</f>
        <v/>
      </c>
      <c r="F559" s="2"/>
      <c r="G559" s="3"/>
      <c r="H559" s="4">
        <f t="shared" si="16"/>
        <v>0</v>
      </c>
      <c r="I559" s="1" t="str">
        <f>+IFERROR(VLOOKUP(C559,Insumos!$A$2:$E$999,4,FALSE),"")</f>
        <v/>
      </c>
      <c r="J559" s="1" t="str">
        <f>+IFERROR(VLOOKUP(C559,Insumos!$A$2:$E$999,5,FALSE),"")</f>
        <v/>
      </c>
      <c r="K559" s="3" t="str">
        <f t="shared" si="17"/>
        <v/>
      </c>
    </row>
    <row r="560" spans="1:11" ht="14.25" customHeight="1" x14ac:dyDescent="0.2">
      <c r="A560" s="1"/>
      <c r="B560" s="1"/>
      <c r="C560" s="1"/>
      <c r="D560" s="1" t="str">
        <f>+IFERROR(VLOOKUP($C560,Insumos!$A$2:$C$999,2,FALSE),"")</f>
        <v/>
      </c>
      <c r="E560" s="1" t="str">
        <f>+IFERROR(VLOOKUP($C560,Insumos!$A$2:$C$999,3,FALSE),"")</f>
        <v/>
      </c>
      <c r="F560" s="2"/>
      <c r="G560" s="3"/>
      <c r="H560" s="4">
        <f t="shared" si="16"/>
        <v>0</v>
      </c>
      <c r="I560" s="1" t="str">
        <f>+IFERROR(VLOOKUP(C560,Insumos!$A$2:$E$999,4,FALSE),"")</f>
        <v/>
      </c>
      <c r="J560" s="1" t="str">
        <f>+IFERROR(VLOOKUP(C560,Insumos!$A$2:$E$999,5,FALSE),"")</f>
        <v/>
      </c>
      <c r="K560" s="3" t="str">
        <f t="shared" si="17"/>
        <v/>
      </c>
    </row>
    <row r="561" spans="1:11" ht="14.25" customHeight="1" x14ac:dyDescent="0.2">
      <c r="A561" s="1"/>
      <c r="B561" s="1"/>
      <c r="C561" s="1"/>
      <c r="D561" s="1" t="str">
        <f>+IFERROR(VLOOKUP($C561,Insumos!$A$2:$C$999,2,FALSE),"")</f>
        <v/>
      </c>
      <c r="E561" s="1" t="str">
        <f>+IFERROR(VLOOKUP($C561,Insumos!$A$2:$C$999,3,FALSE),"")</f>
        <v/>
      </c>
      <c r="F561" s="2"/>
      <c r="G561" s="3"/>
      <c r="H561" s="4">
        <f t="shared" si="16"/>
        <v>0</v>
      </c>
      <c r="I561" s="1" t="str">
        <f>+IFERROR(VLOOKUP(C561,Insumos!$A$2:$E$999,4,FALSE),"")</f>
        <v/>
      </c>
      <c r="J561" s="1" t="str">
        <f>+IFERROR(VLOOKUP(C561,Insumos!$A$2:$E$999,5,FALSE),"")</f>
        <v/>
      </c>
      <c r="K561" s="3" t="str">
        <f t="shared" si="17"/>
        <v/>
      </c>
    </row>
    <row r="562" spans="1:11" ht="14.25" customHeight="1" x14ac:dyDescent="0.2">
      <c r="A562" s="1"/>
      <c r="B562" s="1"/>
      <c r="C562" s="1"/>
      <c r="D562" s="1" t="str">
        <f>+IFERROR(VLOOKUP($C562,Insumos!$A$2:$C$999,2,FALSE),"")</f>
        <v/>
      </c>
      <c r="E562" s="1" t="str">
        <f>+IFERROR(VLOOKUP($C562,Insumos!$A$2:$C$999,3,FALSE),"")</f>
        <v/>
      </c>
      <c r="F562" s="2"/>
      <c r="G562" s="3"/>
      <c r="H562" s="4">
        <f t="shared" si="16"/>
        <v>0</v>
      </c>
      <c r="I562" s="1" t="str">
        <f>+IFERROR(VLOOKUP(C562,Insumos!$A$2:$E$999,4,FALSE),"")</f>
        <v/>
      </c>
      <c r="J562" s="1" t="str">
        <f>+IFERROR(VLOOKUP(C562,Insumos!$A$2:$E$999,5,FALSE),"")</f>
        <v/>
      </c>
      <c r="K562" s="3" t="str">
        <f t="shared" si="17"/>
        <v/>
      </c>
    </row>
    <row r="563" spans="1:11" ht="14.25" customHeight="1" x14ac:dyDescent="0.2">
      <c r="A563" s="1"/>
      <c r="B563" s="1"/>
      <c r="C563" s="1"/>
      <c r="D563" s="1" t="str">
        <f>+IFERROR(VLOOKUP($C563,Insumos!$A$2:$C$999,2,FALSE),"")</f>
        <v/>
      </c>
      <c r="E563" s="1" t="str">
        <f>+IFERROR(VLOOKUP($C563,Insumos!$A$2:$C$999,3,FALSE),"")</f>
        <v/>
      </c>
      <c r="F563" s="2"/>
      <c r="G563" s="3"/>
      <c r="H563" s="4">
        <f t="shared" si="16"/>
        <v>0</v>
      </c>
      <c r="I563" s="1" t="str">
        <f>+IFERROR(VLOOKUP(C563,Insumos!$A$2:$E$999,4,FALSE),"")</f>
        <v/>
      </c>
      <c r="J563" s="1" t="str">
        <f>+IFERROR(VLOOKUP(C563,Insumos!$A$2:$E$999,5,FALSE),"")</f>
        <v/>
      </c>
      <c r="K563" s="3" t="str">
        <f t="shared" si="17"/>
        <v/>
      </c>
    </row>
    <row r="564" spans="1:11" ht="14.25" customHeight="1" x14ac:dyDescent="0.2">
      <c r="A564" s="1"/>
      <c r="B564" s="1"/>
      <c r="C564" s="1"/>
      <c r="D564" s="1" t="str">
        <f>+IFERROR(VLOOKUP($C564,Insumos!$A$2:$C$999,2,FALSE),"")</f>
        <v/>
      </c>
      <c r="E564" s="1" t="str">
        <f>+IFERROR(VLOOKUP($C564,Insumos!$A$2:$C$999,3,FALSE),"")</f>
        <v/>
      </c>
      <c r="F564" s="2"/>
      <c r="G564" s="3"/>
      <c r="H564" s="4">
        <f t="shared" si="16"/>
        <v>0</v>
      </c>
      <c r="I564" s="1" t="str">
        <f>+IFERROR(VLOOKUP(C564,Insumos!$A$2:$E$999,4,FALSE),"")</f>
        <v/>
      </c>
      <c r="J564" s="1" t="str">
        <f>+IFERROR(VLOOKUP(C564,Insumos!$A$2:$E$999,5,FALSE),"")</f>
        <v/>
      </c>
      <c r="K564" s="3" t="str">
        <f t="shared" si="17"/>
        <v/>
      </c>
    </row>
    <row r="565" spans="1:11" ht="14.25" customHeight="1" x14ac:dyDescent="0.2">
      <c r="A565" s="1"/>
      <c r="B565" s="1"/>
      <c r="C565" s="1"/>
      <c r="D565" s="1" t="str">
        <f>+IFERROR(VLOOKUP($C565,Insumos!$A$2:$C$999,2,FALSE),"")</f>
        <v/>
      </c>
      <c r="E565" s="1" t="str">
        <f>+IFERROR(VLOOKUP($C565,Insumos!$A$2:$C$999,3,FALSE),"")</f>
        <v/>
      </c>
      <c r="F565" s="2"/>
      <c r="G565" s="3"/>
      <c r="H565" s="4">
        <f t="shared" si="16"/>
        <v>0</v>
      </c>
      <c r="I565" s="1" t="str">
        <f>+IFERROR(VLOOKUP(C565,Insumos!$A$2:$E$999,4,FALSE),"")</f>
        <v/>
      </c>
      <c r="J565" s="1" t="str">
        <f>+IFERROR(VLOOKUP(C565,Insumos!$A$2:$E$999,5,FALSE),"")</f>
        <v/>
      </c>
      <c r="K565" s="3" t="str">
        <f t="shared" si="17"/>
        <v/>
      </c>
    </row>
    <row r="566" spans="1:11" ht="14.25" customHeight="1" x14ac:dyDescent="0.2">
      <c r="A566" s="1"/>
      <c r="B566" s="1"/>
      <c r="C566" s="1"/>
      <c r="D566" s="1" t="str">
        <f>+IFERROR(VLOOKUP($C566,Insumos!$A$2:$C$999,2,FALSE),"")</f>
        <v/>
      </c>
      <c r="E566" s="1" t="str">
        <f>+IFERROR(VLOOKUP($C566,Insumos!$A$2:$C$999,3,FALSE),"")</f>
        <v/>
      </c>
      <c r="F566" s="2"/>
      <c r="G566" s="3"/>
      <c r="H566" s="4">
        <f t="shared" si="16"/>
        <v>0</v>
      </c>
      <c r="I566" s="1" t="str">
        <f>+IFERROR(VLOOKUP(C566,Insumos!$A$2:$E$999,4,FALSE),"")</f>
        <v/>
      </c>
      <c r="J566" s="1" t="str">
        <f>+IFERROR(VLOOKUP(C566,Insumos!$A$2:$E$999,5,FALSE),"")</f>
        <v/>
      </c>
      <c r="K566" s="3" t="str">
        <f t="shared" si="17"/>
        <v/>
      </c>
    </row>
    <row r="567" spans="1:11" ht="14.25" customHeight="1" x14ac:dyDescent="0.2">
      <c r="A567" s="1"/>
      <c r="B567" s="1"/>
      <c r="C567" s="1"/>
      <c r="D567" s="1" t="str">
        <f>+IFERROR(VLOOKUP($C567,Insumos!$A$2:$C$999,2,FALSE),"")</f>
        <v/>
      </c>
      <c r="E567" s="1" t="str">
        <f>+IFERROR(VLOOKUP($C567,Insumos!$A$2:$C$999,3,FALSE),"")</f>
        <v/>
      </c>
      <c r="F567" s="2"/>
      <c r="G567" s="3"/>
      <c r="H567" s="4">
        <f t="shared" si="16"/>
        <v>0</v>
      </c>
      <c r="I567" s="1" t="str">
        <f>+IFERROR(VLOOKUP(C567,Insumos!$A$2:$E$999,4,FALSE),"")</f>
        <v/>
      </c>
      <c r="J567" s="1" t="str">
        <f>+IFERROR(VLOOKUP(C567,Insumos!$A$2:$E$999,5,FALSE),"")</f>
        <v/>
      </c>
      <c r="K567" s="3" t="str">
        <f t="shared" si="17"/>
        <v/>
      </c>
    </row>
    <row r="568" spans="1:11" ht="14.25" customHeight="1" x14ac:dyDescent="0.2">
      <c r="A568" s="1"/>
      <c r="B568" s="1"/>
      <c r="C568" s="1"/>
      <c r="D568" s="1" t="str">
        <f>+IFERROR(VLOOKUP($C568,Insumos!$A$2:$C$999,2,FALSE),"")</f>
        <v/>
      </c>
      <c r="E568" s="1" t="str">
        <f>+IFERROR(VLOOKUP($C568,Insumos!$A$2:$C$999,3,FALSE),"")</f>
        <v/>
      </c>
      <c r="F568" s="2"/>
      <c r="G568" s="3"/>
      <c r="H568" s="4">
        <f t="shared" si="16"/>
        <v>0</v>
      </c>
      <c r="I568" s="1" t="str">
        <f>+IFERROR(VLOOKUP(C568,Insumos!$A$2:$E$999,4,FALSE),"")</f>
        <v/>
      </c>
      <c r="J568" s="1" t="str">
        <f>+IFERROR(VLOOKUP(C568,Insumos!$A$2:$E$999,5,FALSE),"")</f>
        <v/>
      </c>
      <c r="K568" s="3" t="str">
        <f t="shared" si="17"/>
        <v/>
      </c>
    </row>
    <row r="569" spans="1:11" ht="14.25" customHeight="1" x14ac:dyDescent="0.2">
      <c r="A569" s="1"/>
      <c r="B569" s="1"/>
      <c r="C569" s="1"/>
      <c r="D569" s="1" t="str">
        <f>+IFERROR(VLOOKUP($C569,Insumos!$A$2:$C$999,2,FALSE),"")</f>
        <v/>
      </c>
      <c r="E569" s="1" t="str">
        <f>+IFERROR(VLOOKUP($C569,Insumos!$A$2:$C$999,3,FALSE),"")</f>
        <v/>
      </c>
      <c r="F569" s="2"/>
      <c r="G569" s="3"/>
      <c r="H569" s="4">
        <f t="shared" si="16"/>
        <v>0</v>
      </c>
      <c r="I569" s="1" t="str">
        <f>+IFERROR(VLOOKUP(C569,Insumos!$A$2:$E$999,4,FALSE),"")</f>
        <v/>
      </c>
      <c r="J569" s="1" t="str">
        <f>+IFERROR(VLOOKUP(C569,Insumos!$A$2:$E$999,5,FALSE),"")</f>
        <v/>
      </c>
      <c r="K569" s="3" t="str">
        <f t="shared" si="17"/>
        <v/>
      </c>
    </row>
    <row r="570" spans="1:11" ht="14.25" customHeight="1" x14ac:dyDescent="0.2">
      <c r="A570" s="1"/>
      <c r="B570" s="1"/>
      <c r="C570" s="1"/>
      <c r="D570" s="1" t="str">
        <f>+IFERROR(VLOOKUP($C570,Insumos!$A$2:$C$999,2,FALSE),"")</f>
        <v/>
      </c>
      <c r="E570" s="1" t="str">
        <f>+IFERROR(VLOOKUP($C570,Insumos!$A$2:$C$999,3,FALSE),"")</f>
        <v/>
      </c>
      <c r="F570" s="2"/>
      <c r="G570" s="3"/>
      <c r="H570" s="4">
        <f t="shared" si="16"/>
        <v>0</v>
      </c>
      <c r="I570" s="1" t="str">
        <f>+IFERROR(VLOOKUP(C570,Insumos!$A$2:$E$999,4,FALSE),"")</f>
        <v/>
      </c>
      <c r="J570" s="1" t="str">
        <f>+IFERROR(VLOOKUP(C570,Insumos!$A$2:$E$999,5,FALSE),"")</f>
        <v/>
      </c>
      <c r="K570" s="3" t="str">
        <f t="shared" si="17"/>
        <v/>
      </c>
    </row>
    <row r="571" spans="1:11" ht="14.25" customHeight="1" x14ac:dyDescent="0.2">
      <c r="A571" s="1"/>
      <c r="B571" s="1"/>
      <c r="C571" s="1"/>
      <c r="D571" s="1" t="str">
        <f>+IFERROR(VLOOKUP($C571,Insumos!$A$2:$C$999,2,FALSE),"")</f>
        <v/>
      </c>
      <c r="E571" s="1" t="str">
        <f>+IFERROR(VLOOKUP($C571,Insumos!$A$2:$C$999,3,FALSE),"")</f>
        <v/>
      </c>
      <c r="F571" s="2"/>
      <c r="G571" s="3"/>
      <c r="H571" s="4">
        <f t="shared" si="16"/>
        <v>0</v>
      </c>
      <c r="I571" s="1" t="str">
        <f>+IFERROR(VLOOKUP(C571,Insumos!$A$2:$E$999,4,FALSE),"")</f>
        <v/>
      </c>
      <c r="J571" s="1" t="str">
        <f>+IFERROR(VLOOKUP(C571,Insumos!$A$2:$E$999,5,FALSE),"")</f>
        <v/>
      </c>
      <c r="K571" s="3" t="str">
        <f t="shared" si="17"/>
        <v/>
      </c>
    </row>
    <row r="572" spans="1:11" ht="14.25" customHeight="1" x14ac:dyDescent="0.2">
      <c r="A572" s="1"/>
      <c r="B572" s="1"/>
      <c r="C572" s="1"/>
      <c r="D572" s="1" t="str">
        <f>+IFERROR(VLOOKUP($C572,Insumos!$A$2:$C$999,2,FALSE),"")</f>
        <v/>
      </c>
      <c r="E572" s="1" t="str">
        <f>+IFERROR(VLOOKUP($C572,Insumos!$A$2:$C$999,3,FALSE),"")</f>
        <v/>
      </c>
      <c r="F572" s="2"/>
      <c r="G572" s="3"/>
      <c r="H572" s="4">
        <f t="shared" si="16"/>
        <v>0</v>
      </c>
      <c r="I572" s="1" t="str">
        <f>+IFERROR(VLOOKUP(C572,Insumos!$A$2:$E$999,4,FALSE),"")</f>
        <v/>
      </c>
      <c r="J572" s="1" t="str">
        <f>+IFERROR(VLOOKUP(C572,Insumos!$A$2:$E$999,5,FALSE),"")</f>
        <v/>
      </c>
      <c r="K572" s="3" t="str">
        <f t="shared" si="17"/>
        <v/>
      </c>
    </row>
    <row r="573" spans="1:11" ht="14.25" customHeight="1" x14ac:dyDescent="0.2">
      <c r="A573" s="1"/>
      <c r="B573" s="1"/>
      <c r="C573" s="1"/>
      <c r="D573" s="1" t="str">
        <f>+IFERROR(VLOOKUP($C573,Insumos!$A$2:$C$999,2,FALSE),"")</f>
        <v/>
      </c>
      <c r="E573" s="1" t="str">
        <f>+IFERROR(VLOOKUP($C573,Insumos!$A$2:$C$999,3,FALSE),"")</f>
        <v/>
      </c>
      <c r="F573" s="2"/>
      <c r="G573" s="3"/>
      <c r="H573" s="4">
        <f t="shared" si="16"/>
        <v>0</v>
      </c>
      <c r="I573" s="1" t="str">
        <f>+IFERROR(VLOOKUP(C573,Insumos!$A$2:$E$999,4,FALSE),"")</f>
        <v/>
      </c>
      <c r="J573" s="1" t="str">
        <f>+IFERROR(VLOOKUP(C573,Insumos!$A$2:$E$999,5,FALSE),"")</f>
        <v/>
      </c>
      <c r="K573" s="3" t="str">
        <f t="shared" si="17"/>
        <v/>
      </c>
    </row>
    <row r="574" spans="1:11" ht="14.25" customHeight="1" x14ac:dyDescent="0.2">
      <c r="A574" s="1"/>
      <c r="B574" s="1"/>
      <c r="C574" s="1"/>
      <c r="D574" s="1" t="str">
        <f>+IFERROR(VLOOKUP($C574,Insumos!$A$2:$C$999,2,FALSE),"")</f>
        <v/>
      </c>
      <c r="E574" s="1" t="str">
        <f>+IFERROR(VLOOKUP($C574,Insumos!$A$2:$C$999,3,FALSE),"")</f>
        <v/>
      </c>
      <c r="F574" s="2"/>
      <c r="G574" s="3"/>
      <c r="H574" s="4">
        <f t="shared" si="16"/>
        <v>0</v>
      </c>
      <c r="I574" s="1" t="str">
        <f>+IFERROR(VLOOKUP(C574,Insumos!$A$2:$E$999,4,FALSE),"")</f>
        <v/>
      </c>
      <c r="J574" s="1" t="str">
        <f>+IFERROR(VLOOKUP(C574,Insumos!$A$2:$E$999,5,FALSE),"")</f>
        <v/>
      </c>
      <c r="K574" s="3" t="str">
        <f t="shared" si="17"/>
        <v/>
      </c>
    </row>
    <row r="575" spans="1:11" ht="14.25" customHeight="1" x14ac:dyDescent="0.2">
      <c r="A575" s="1"/>
      <c r="B575" s="1"/>
      <c r="C575" s="1"/>
      <c r="D575" s="1" t="str">
        <f>+IFERROR(VLOOKUP($C575,Insumos!$A$2:$C$999,2,FALSE),"")</f>
        <v/>
      </c>
      <c r="E575" s="1" t="str">
        <f>+IFERROR(VLOOKUP($C575,Insumos!$A$2:$C$999,3,FALSE),"")</f>
        <v/>
      </c>
      <c r="F575" s="2"/>
      <c r="G575" s="3"/>
      <c r="H575" s="4">
        <f t="shared" si="16"/>
        <v>0</v>
      </c>
      <c r="I575" s="1" t="str">
        <f>+IFERROR(VLOOKUP(C575,Insumos!$A$2:$E$999,4,FALSE),"")</f>
        <v/>
      </c>
      <c r="J575" s="1" t="str">
        <f>+IFERROR(VLOOKUP(C575,Insumos!$A$2:$E$999,5,FALSE),"")</f>
        <v/>
      </c>
      <c r="K575" s="3" t="str">
        <f t="shared" si="17"/>
        <v/>
      </c>
    </row>
    <row r="576" spans="1:11" ht="14.25" customHeight="1" x14ac:dyDescent="0.2">
      <c r="A576" s="1"/>
      <c r="B576" s="1"/>
      <c r="C576" s="1"/>
      <c r="D576" s="1" t="str">
        <f>+IFERROR(VLOOKUP($C576,Insumos!$A$2:$C$999,2,FALSE),"")</f>
        <v/>
      </c>
      <c r="E576" s="1" t="str">
        <f>+IFERROR(VLOOKUP($C576,Insumos!$A$2:$C$999,3,FALSE),"")</f>
        <v/>
      </c>
      <c r="F576" s="2"/>
      <c r="G576" s="3"/>
      <c r="H576" s="4">
        <f t="shared" si="16"/>
        <v>0</v>
      </c>
      <c r="I576" s="1" t="str">
        <f>+IFERROR(VLOOKUP(C576,Insumos!$A$2:$E$999,4,FALSE),"")</f>
        <v/>
      </c>
      <c r="J576" s="1" t="str">
        <f>+IFERROR(VLOOKUP(C576,Insumos!$A$2:$E$999,5,FALSE),"")</f>
        <v/>
      </c>
      <c r="K576" s="3" t="str">
        <f t="shared" si="17"/>
        <v/>
      </c>
    </row>
    <row r="577" spans="1:11" ht="14.25" customHeight="1" x14ac:dyDescent="0.2">
      <c r="A577" s="1"/>
      <c r="B577" s="1"/>
      <c r="C577" s="1"/>
      <c r="D577" s="1" t="str">
        <f>+IFERROR(VLOOKUP($C577,Insumos!$A$2:$C$999,2,FALSE),"")</f>
        <v/>
      </c>
      <c r="E577" s="1" t="str">
        <f>+IFERROR(VLOOKUP($C577,Insumos!$A$2:$C$999,3,FALSE),"")</f>
        <v/>
      </c>
      <c r="F577" s="2"/>
      <c r="G577" s="3"/>
      <c r="H577" s="4">
        <f t="shared" si="16"/>
        <v>0</v>
      </c>
      <c r="I577" s="1" t="str">
        <f>+IFERROR(VLOOKUP(C577,Insumos!$A$2:$E$999,4,FALSE),"")</f>
        <v/>
      </c>
      <c r="J577" s="1" t="str">
        <f>+IFERROR(VLOOKUP(C577,Insumos!$A$2:$E$999,5,FALSE),"")</f>
        <v/>
      </c>
      <c r="K577" s="3" t="str">
        <f t="shared" si="17"/>
        <v/>
      </c>
    </row>
    <row r="578" spans="1:11" ht="14.25" customHeight="1" x14ac:dyDescent="0.2">
      <c r="A578" s="1"/>
      <c r="B578" s="1"/>
      <c r="C578" s="1"/>
      <c r="D578" s="1" t="str">
        <f>+IFERROR(VLOOKUP($C578,Insumos!$A$2:$C$999,2,FALSE),"")</f>
        <v/>
      </c>
      <c r="E578" s="1" t="str">
        <f>+IFERROR(VLOOKUP($C578,Insumos!$A$2:$C$999,3,FALSE),"")</f>
        <v/>
      </c>
      <c r="F578" s="2"/>
      <c r="G578" s="3"/>
      <c r="H578" s="4">
        <f t="shared" si="16"/>
        <v>0</v>
      </c>
      <c r="I578" s="1" t="str">
        <f>+IFERROR(VLOOKUP(C578,Insumos!$A$2:$E$999,4,FALSE),"")</f>
        <v/>
      </c>
      <c r="J578" s="1" t="str">
        <f>+IFERROR(VLOOKUP(C578,Insumos!$A$2:$E$999,5,FALSE),"")</f>
        <v/>
      </c>
      <c r="K578" s="3" t="str">
        <f t="shared" si="17"/>
        <v/>
      </c>
    </row>
    <row r="579" spans="1:11" ht="14.25" customHeight="1" x14ac:dyDescent="0.2">
      <c r="A579" s="1"/>
      <c r="B579" s="1"/>
      <c r="C579" s="1"/>
      <c r="D579" s="1" t="str">
        <f>+IFERROR(VLOOKUP($C579,Insumos!$A$2:$C$999,2,FALSE),"")</f>
        <v/>
      </c>
      <c r="E579" s="1" t="str">
        <f>+IFERROR(VLOOKUP($C579,Insumos!$A$2:$C$999,3,FALSE),"")</f>
        <v/>
      </c>
      <c r="F579" s="2"/>
      <c r="G579" s="3"/>
      <c r="H579" s="4">
        <f t="shared" si="16"/>
        <v>0</v>
      </c>
      <c r="I579" s="1" t="str">
        <f>+IFERROR(VLOOKUP(C579,Insumos!$A$2:$E$999,4,FALSE),"")</f>
        <v/>
      </c>
      <c r="J579" s="1" t="str">
        <f>+IFERROR(VLOOKUP(C579,Insumos!$A$2:$E$999,5,FALSE),"")</f>
        <v/>
      </c>
      <c r="K579" s="3" t="str">
        <f t="shared" si="17"/>
        <v/>
      </c>
    </row>
    <row r="580" spans="1:11" ht="14.25" customHeight="1" x14ac:dyDescent="0.2">
      <c r="A580" s="1"/>
      <c r="B580" s="1"/>
      <c r="C580" s="1"/>
      <c r="D580" s="1" t="str">
        <f>+IFERROR(VLOOKUP($C580,Insumos!$A$2:$C$999,2,FALSE),"")</f>
        <v/>
      </c>
      <c r="E580" s="1" t="str">
        <f>+IFERROR(VLOOKUP($C580,Insumos!$A$2:$C$999,3,FALSE),"")</f>
        <v/>
      </c>
      <c r="F580" s="2"/>
      <c r="G580" s="3"/>
      <c r="H580" s="4">
        <f t="shared" si="16"/>
        <v>0</v>
      </c>
      <c r="I580" s="1" t="str">
        <f>+IFERROR(VLOOKUP(C580,Insumos!$A$2:$E$999,4,FALSE),"")</f>
        <v/>
      </c>
      <c r="J580" s="1" t="str">
        <f>+IFERROR(VLOOKUP(C580,Insumos!$A$2:$E$999,5,FALSE),"")</f>
        <v/>
      </c>
      <c r="K580" s="3" t="str">
        <f t="shared" si="17"/>
        <v/>
      </c>
    </row>
    <row r="581" spans="1:11" ht="14.25" customHeight="1" x14ac:dyDescent="0.2">
      <c r="A581" s="1"/>
      <c r="B581" s="1"/>
      <c r="C581" s="1"/>
      <c r="D581" s="1" t="str">
        <f>+IFERROR(VLOOKUP($C581,Insumos!$A$2:$C$999,2,FALSE),"")</f>
        <v/>
      </c>
      <c r="E581" s="1" t="str">
        <f>+IFERROR(VLOOKUP($C581,Insumos!$A$2:$C$999,3,FALSE),"")</f>
        <v/>
      </c>
      <c r="F581" s="2"/>
      <c r="G581" s="3"/>
      <c r="H581" s="4">
        <f t="shared" si="16"/>
        <v>0</v>
      </c>
      <c r="I581" s="1" t="str">
        <f>+IFERROR(VLOOKUP(C581,Insumos!$A$2:$E$999,4,FALSE),"")</f>
        <v/>
      </c>
      <c r="J581" s="1" t="str">
        <f>+IFERROR(VLOOKUP(C581,Insumos!$A$2:$E$999,5,FALSE),"")</f>
        <v/>
      </c>
      <c r="K581" s="3" t="str">
        <f t="shared" si="17"/>
        <v/>
      </c>
    </row>
    <row r="582" spans="1:11" ht="14.25" customHeight="1" x14ac:dyDescent="0.2">
      <c r="A582" s="1"/>
      <c r="B582" s="1"/>
      <c r="C582" s="1"/>
      <c r="D582" s="1" t="str">
        <f>+IFERROR(VLOOKUP($C582,Insumos!$A$2:$C$999,2,FALSE),"")</f>
        <v/>
      </c>
      <c r="E582" s="1" t="str">
        <f>+IFERROR(VLOOKUP($C582,Insumos!$A$2:$C$999,3,FALSE),"")</f>
        <v/>
      </c>
      <c r="F582" s="2"/>
      <c r="G582" s="3"/>
      <c r="H582" s="4">
        <f t="shared" si="16"/>
        <v>0</v>
      </c>
      <c r="I582" s="1" t="str">
        <f>+IFERROR(VLOOKUP(C582,Insumos!$A$2:$E$999,4,FALSE),"")</f>
        <v/>
      </c>
      <c r="J582" s="1" t="str">
        <f>+IFERROR(VLOOKUP(C582,Insumos!$A$2:$E$999,5,FALSE),"")</f>
        <v/>
      </c>
      <c r="K582" s="3" t="str">
        <f t="shared" si="17"/>
        <v/>
      </c>
    </row>
    <row r="583" spans="1:11" ht="14.25" customHeight="1" x14ac:dyDescent="0.2">
      <c r="A583" s="1"/>
      <c r="B583" s="1"/>
      <c r="C583" s="1"/>
      <c r="D583" s="1" t="str">
        <f>+IFERROR(VLOOKUP($C583,Insumos!$A$2:$C$999,2,FALSE),"")</f>
        <v/>
      </c>
      <c r="E583" s="1" t="str">
        <f>+IFERROR(VLOOKUP($C583,Insumos!$A$2:$C$999,3,FALSE),"")</f>
        <v/>
      </c>
      <c r="F583" s="2"/>
      <c r="G583" s="3"/>
      <c r="H583" s="4">
        <f t="shared" si="16"/>
        <v>0</v>
      </c>
      <c r="I583" s="1" t="str">
        <f>+IFERROR(VLOOKUP(C583,Insumos!$A$2:$E$999,4,FALSE),"")</f>
        <v/>
      </c>
      <c r="J583" s="1" t="str">
        <f>+IFERROR(VLOOKUP(C583,Insumos!$A$2:$E$999,5,FALSE),"")</f>
        <v/>
      </c>
      <c r="K583" s="3" t="str">
        <f t="shared" si="17"/>
        <v/>
      </c>
    </row>
    <row r="584" spans="1:11" ht="14.25" customHeight="1" x14ac:dyDescent="0.2">
      <c r="A584" s="1"/>
      <c r="B584" s="1"/>
      <c r="C584" s="1"/>
      <c r="D584" s="1" t="str">
        <f>+IFERROR(VLOOKUP($C584,Insumos!$A$2:$C$999,2,FALSE),"")</f>
        <v/>
      </c>
      <c r="E584" s="1" t="str">
        <f>+IFERROR(VLOOKUP($C584,Insumos!$A$2:$C$999,3,FALSE),"")</f>
        <v/>
      </c>
      <c r="F584" s="2"/>
      <c r="G584" s="3"/>
      <c r="H584" s="4">
        <f t="shared" si="16"/>
        <v>0</v>
      </c>
      <c r="I584" s="1" t="str">
        <f>+IFERROR(VLOOKUP(C584,Insumos!$A$2:$E$999,4,FALSE),"")</f>
        <v/>
      </c>
      <c r="J584" s="1" t="str">
        <f>+IFERROR(VLOOKUP(C584,Insumos!$A$2:$E$999,5,FALSE),"")</f>
        <v/>
      </c>
      <c r="K584" s="3" t="str">
        <f t="shared" si="17"/>
        <v/>
      </c>
    </row>
    <row r="585" spans="1:11" ht="14.25" customHeight="1" x14ac:dyDescent="0.2">
      <c r="A585" s="1"/>
      <c r="B585" s="1"/>
      <c r="C585" s="1"/>
      <c r="D585" s="1" t="str">
        <f>+IFERROR(VLOOKUP($C585,Insumos!$A$2:$C$999,2,FALSE),"")</f>
        <v/>
      </c>
      <c r="E585" s="1" t="str">
        <f>+IFERROR(VLOOKUP($C585,Insumos!$A$2:$C$999,3,FALSE),"")</f>
        <v/>
      </c>
      <c r="F585" s="2"/>
      <c r="G585" s="3"/>
      <c r="H585" s="4">
        <f t="shared" si="16"/>
        <v>0</v>
      </c>
      <c r="I585" s="1" t="str">
        <f>+IFERROR(VLOOKUP(C585,Insumos!$A$2:$E$999,4,FALSE),"")</f>
        <v/>
      </c>
      <c r="J585" s="1" t="str">
        <f>+IFERROR(VLOOKUP(C585,Insumos!$A$2:$E$999,5,FALSE),"")</f>
        <v/>
      </c>
      <c r="K585" s="3" t="str">
        <f t="shared" si="17"/>
        <v/>
      </c>
    </row>
    <row r="586" spans="1:11" ht="14.25" customHeight="1" x14ac:dyDescent="0.2">
      <c r="A586" s="1"/>
      <c r="B586" s="1"/>
      <c r="C586" s="1"/>
      <c r="D586" s="1" t="str">
        <f>+IFERROR(VLOOKUP($C586,Insumos!$A$2:$C$999,2,FALSE),"")</f>
        <v/>
      </c>
      <c r="E586" s="1" t="str">
        <f>+IFERROR(VLOOKUP($C586,Insumos!$A$2:$C$999,3,FALSE),"")</f>
        <v/>
      </c>
      <c r="F586" s="2"/>
      <c r="G586" s="3"/>
      <c r="H586" s="4">
        <f t="shared" si="16"/>
        <v>0</v>
      </c>
      <c r="I586" s="1" t="str">
        <f>+IFERROR(VLOOKUP(C586,Insumos!$A$2:$E$999,4,FALSE),"")</f>
        <v/>
      </c>
      <c r="J586" s="1" t="str">
        <f>+IFERROR(VLOOKUP(C586,Insumos!$A$2:$E$999,5,FALSE),"")</f>
        <v/>
      </c>
      <c r="K586" s="3" t="str">
        <f t="shared" si="17"/>
        <v/>
      </c>
    </row>
    <row r="587" spans="1:11" ht="14.25" customHeight="1" x14ac:dyDescent="0.2">
      <c r="A587" s="1"/>
      <c r="B587" s="1"/>
      <c r="C587" s="1"/>
      <c r="D587" s="1" t="str">
        <f>+IFERROR(VLOOKUP($C587,Insumos!$A$2:$C$999,2,FALSE),"")</f>
        <v/>
      </c>
      <c r="E587" s="1" t="str">
        <f>+IFERROR(VLOOKUP($C587,Insumos!$A$2:$C$999,3,FALSE),"")</f>
        <v/>
      </c>
      <c r="F587" s="2"/>
      <c r="G587" s="3"/>
      <c r="H587" s="4">
        <f t="shared" si="16"/>
        <v>0</v>
      </c>
      <c r="I587" s="1" t="str">
        <f>+IFERROR(VLOOKUP(C587,Insumos!$A$2:$E$999,4,FALSE),"")</f>
        <v/>
      </c>
      <c r="J587" s="1" t="str">
        <f>+IFERROR(VLOOKUP(C587,Insumos!$A$2:$E$999,5,FALSE),"")</f>
        <v/>
      </c>
      <c r="K587" s="3" t="str">
        <f t="shared" si="17"/>
        <v/>
      </c>
    </row>
    <row r="588" spans="1:11" ht="14.25" customHeight="1" x14ac:dyDescent="0.2">
      <c r="A588" s="1"/>
      <c r="B588" s="1"/>
      <c r="C588" s="1"/>
      <c r="D588" s="1" t="str">
        <f>+IFERROR(VLOOKUP($C588,Insumos!$A$2:$C$999,2,FALSE),"")</f>
        <v/>
      </c>
      <c r="E588" s="1" t="str">
        <f>+IFERROR(VLOOKUP($C588,Insumos!$A$2:$C$999,3,FALSE),"")</f>
        <v/>
      </c>
      <c r="F588" s="2"/>
      <c r="G588" s="3"/>
      <c r="H588" s="4">
        <f t="shared" si="16"/>
        <v>0</v>
      </c>
      <c r="I588" s="1" t="str">
        <f>+IFERROR(VLOOKUP(C588,Insumos!$A$2:$E$999,4,FALSE),"")</f>
        <v/>
      </c>
      <c r="J588" s="1" t="str">
        <f>+IFERROR(VLOOKUP(C588,Insumos!$A$2:$E$999,5,FALSE),"")</f>
        <v/>
      </c>
      <c r="K588" s="3" t="str">
        <f t="shared" si="17"/>
        <v/>
      </c>
    </row>
    <row r="589" spans="1:11" ht="14.25" customHeight="1" x14ac:dyDescent="0.2">
      <c r="A589" s="1"/>
      <c r="B589" s="1"/>
      <c r="C589" s="1"/>
      <c r="D589" s="1" t="str">
        <f>+IFERROR(VLOOKUP($C589,Insumos!$A$2:$C$999,2,FALSE),"")</f>
        <v/>
      </c>
      <c r="E589" s="1" t="str">
        <f>+IFERROR(VLOOKUP($C589,Insumos!$A$2:$C$999,3,FALSE),"")</f>
        <v/>
      </c>
      <c r="F589" s="2"/>
      <c r="G589" s="3"/>
      <c r="H589" s="4">
        <f t="shared" si="16"/>
        <v>0</v>
      </c>
      <c r="I589" s="1" t="str">
        <f>+IFERROR(VLOOKUP(C589,Insumos!$A$2:$E$999,4,FALSE),"")</f>
        <v/>
      </c>
      <c r="J589" s="1" t="str">
        <f>+IFERROR(VLOOKUP(C589,Insumos!$A$2:$E$999,5,FALSE),"")</f>
        <v/>
      </c>
      <c r="K589" s="3" t="str">
        <f t="shared" si="17"/>
        <v/>
      </c>
    </row>
    <row r="590" spans="1:11" ht="14.25" customHeight="1" x14ac:dyDescent="0.2">
      <c r="A590" s="1"/>
      <c r="B590" s="1"/>
      <c r="C590" s="1"/>
      <c r="D590" s="1" t="str">
        <f>+IFERROR(VLOOKUP($C590,Insumos!$A$2:$C$999,2,FALSE),"")</f>
        <v/>
      </c>
      <c r="E590" s="1" t="str">
        <f>+IFERROR(VLOOKUP($C590,Insumos!$A$2:$C$999,3,FALSE),"")</f>
        <v/>
      </c>
      <c r="F590" s="2"/>
      <c r="G590" s="3"/>
      <c r="H590" s="4">
        <f t="shared" si="16"/>
        <v>0</v>
      </c>
      <c r="I590" s="1" t="str">
        <f>+IFERROR(VLOOKUP(C590,Insumos!$A$2:$E$999,4,FALSE),"")</f>
        <v/>
      </c>
      <c r="J590" s="1" t="str">
        <f>+IFERROR(VLOOKUP(C590,Insumos!$A$2:$E$999,5,FALSE),"")</f>
        <v/>
      </c>
      <c r="K590" s="3" t="str">
        <f t="shared" si="17"/>
        <v/>
      </c>
    </row>
    <row r="591" spans="1:11" ht="14.25" customHeight="1" x14ac:dyDescent="0.2">
      <c r="A591" s="1"/>
      <c r="B591" s="1"/>
      <c r="C591" s="1"/>
      <c r="D591" s="1" t="str">
        <f>+IFERROR(VLOOKUP($C591,Insumos!$A$2:$C$999,2,FALSE),"")</f>
        <v/>
      </c>
      <c r="E591" s="1" t="str">
        <f>+IFERROR(VLOOKUP($C591,Insumos!$A$2:$C$999,3,FALSE),"")</f>
        <v/>
      </c>
      <c r="F591" s="2"/>
      <c r="G591" s="3"/>
      <c r="H591" s="4">
        <f t="shared" si="16"/>
        <v>0</v>
      </c>
      <c r="I591" s="1" t="str">
        <f>+IFERROR(VLOOKUP(C591,Insumos!$A$2:$E$999,4,FALSE),"")</f>
        <v/>
      </c>
      <c r="J591" s="1" t="str">
        <f>+IFERROR(VLOOKUP(C591,Insumos!$A$2:$E$999,5,FALSE),"")</f>
        <v/>
      </c>
      <c r="K591" s="3" t="str">
        <f t="shared" si="17"/>
        <v/>
      </c>
    </row>
    <row r="592" spans="1:11" ht="14.25" customHeight="1" x14ac:dyDescent="0.2">
      <c r="A592" s="1"/>
      <c r="B592" s="1"/>
      <c r="C592" s="1"/>
      <c r="D592" s="1" t="str">
        <f>+IFERROR(VLOOKUP($C592,Insumos!$A$2:$C$999,2,FALSE),"")</f>
        <v/>
      </c>
      <c r="E592" s="1" t="str">
        <f>+IFERROR(VLOOKUP($C592,Insumos!$A$2:$C$999,3,FALSE),"")</f>
        <v/>
      </c>
      <c r="F592" s="2"/>
      <c r="G592" s="3"/>
      <c r="H592" s="4">
        <f t="shared" si="16"/>
        <v>0</v>
      </c>
      <c r="I592" s="1" t="str">
        <f>+IFERROR(VLOOKUP(C592,Insumos!$A$2:$E$999,4,FALSE),"")</f>
        <v/>
      </c>
      <c r="J592" s="1" t="str">
        <f>+IFERROR(VLOOKUP(C592,Insumos!$A$2:$E$999,5,FALSE),"")</f>
        <v/>
      </c>
      <c r="K592" s="3" t="str">
        <f t="shared" si="17"/>
        <v/>
      </c>
    </row>
    <row r="593" spans="1:11" ht="14.25" customHeight="1" x14ac:dyDescent="0.2">
      <c r="A593" s="1"/>
      <c r="B593" s="1"/>
      <c r="C593" s="1"/>
      <c r="D593" s="1" t="str">
        <f>+IFERROR(VLOOKUP($C593,Insumos!$A$2:$C$999,2,FALSE),"")</f>
        <v/>
      </c>
      <c r="E593" s="1" t="str">
        <f>+IFERROR(VLOOKUP($C593,Insumos!$A$2:$C$999,3,FALSE),"")</f>
        <v/>
      </c>
      <c r="F593" s="2"/>
      <c r="G593" s="3"/>
      <c r="H593" s="4">
        <f t="shared" si="16"/>
        <v>0</v>
      </c>
      <c r="I593" s="1" t="str">
        <f>+IFERROR(VLOOKUP(C593,Insumos!$A$2:$E$999,4,FALSE),"")</f>
        <v/>
      </c>
      <c r="J593" s="1" t="str">
        <f>+IFERROR(VLOOKUP(C593,Insumos!$A$2:$E$999,5,FALSE),"")</f>
        <v/>
      </c>
      <c r="K593" s="3" t="str">
        <f t="shared" si="17"/>
        <v/>
      </c>
    </row>
    <row r="594" spans="1:11" ht="14.25" customHeight="1" x14ac:dyDescent="0.2">
      <c r="A594" s="1"/>
      <c r="B594" s="1"/>
      <c r="C594" s="1"/>
      <c r="D594" s="1" t="str">
        <f>+IFERROR(VLOOKUP($C594,Insumos!$A$2:$C$999,2,FALSE),"")</f>
        <v/>
      </c>
      <c r="E594" s="1" t="str">
        <f>+IFERROR(VLOOKUP($C594,Insumos!$A$2:$C$999,3,FALSE),"")</f>
        <v/>
      </c>
      <c r="F594" s="2"/>
      <c r="G594" s="3"/>
      <c r="H594" s="4">
        <f t="shared" si="16"/>
        <v>0</v>
      </c>
      <c r="I594" s="1" t="str">
        <f>+IFERROR(VLOOKUP(C594,Insumos!$A$2:$E$999,4,FALSE),"")</f>
        <v/>
      </c>
      <c r="J594" s="1" t="str">
        <f>+IFERROR(VLOOKUP(C594,Insumos!$A$2:$E$999,5,FALSE),"")</f>
        <v/>
      </c>
      <c r="K594" s="3" t="str">
        <f t="shared" si="17"/>
        <v/>
      </c>
    </row>
    <row r="595" spans="1:11" ht="14.25" customHeight="1" x14ac:dyDescent="0.2">
      <c r="A595" s="1"/>
      <c r="B595" s="1"/>
      <c r="C595" s="1"/>
      <c r="D595" s="1" t="str">
        <f>+IFERROR(VLOOKUP($C595,Insumos!$A$2:$C$999,2,FALSE),"")</f>
        <v/>
      </c>
      <c r="E595" s="1" t="str">
        <f>+IFERROR(VLOOKUP($C595,Insumos!$A$2:$C$999,3,FALSE),"")</f>
        <v/>
      </c>
      <c r="F595" s="2"/>
      <c r="G595" s="3"/>
      <c r="H595" s="4">
        <f t="shared" si="16"/>
        <v>0</v>
      </c>
      <c r="I595" s="1" t="str">
        <f>+IFERROR(VLOOKUP(C595,Insumos!$A$2:$E$999,4,FALSE),"")</f>
        <v/>
      </c>
      <c r="J595" s="1" t="str">
        <f>+IFERROR(VLOOKUP(C595,Insumos!$A$2:$E$999,5,FALSE),"")</f>
        <v/>
      </c>
      <c r="K595" s="3" t="str">
        <f t="shared" si="17"/>
        <v/>
      </c>
    </row>
    <row r="596" spans="1:11" ht="14.25" customHeight="1" x14ac:dyDescent="0.2">
      <c r="A596" s="1"/>
      <c r="B596" s="1"/>
      <c r="C596" s="1"/>
      <c r="D596" s="1" t="str">
        <f>+IFERROR(VLOOKUP($C596,Insumos!$A$2:$C$999,2,FALSE),"")</f>
        <v/>
      </c>
      <c r="E596" s="1" t="str">
        <f>+IFERROR(VLOOKUP($C596,Insumos!$A$2:$C$999,3,FALSE),"")</f>
        <v/>
      </c>
      <c r="F596" s="2"/>
      <c r="G596" s="3"/>
      <c r="H596" s="4">
        <f t="shared" si="16"/>
        <v>0</v>
      </c>
      <c r="I596" s="1" t="str">
        <f>+IFERROR(VLOOKUP(C596,Insumos!$A$2:$E$999,4,FALSE),"")</f>
        <v/>
      </c>
      <c r="J596" s="1" t="str">
        <f>+IFERROR(VLOOKUP(C596,Insumos!$A$2:$E$999,5,FALSE),"")</f>
        <v/>
      </c>
      <c r="K596" s="3" t="str">
        <f t="shared" si="17"/>
        <v/>
      </c>
    </row>
    <row r="597" spans="1:11" ht="14.25" customHeight="1" x14ac:dyDescent="0.2">
      <c r="A597" s="1"/>
      <c r="B597" s="1"/>
      <c r="C597" s="1"/>
      <c r="D597" s="1" t="str">
        <f>+IFERROR(VLOOKUP($C597,Insumos!$A$2:$C$999,2,FALSE),"")</f>
        <v/>
      </c>
      <c r="E597" s="1" t="str">
        <f>+IFERROR(VLOOKUP($C597,Insumos!$A$2:$C$999,3,FALSE),"")</f>
        <v/>
      </c>
      <c r="F597" s="2"/>
      <c r="G597" s="3"/>
      <c r="H597" s="4">
        <f t="shared" si="16"/>
        <v>0</v>
      </c>
      <c r="I597" s="1" t="str">
        <f>+IFERROR(VLOOKUP(C597,Insumos!$A$2:$E$999,4,FALSE),"")</f>
        <v/>
      </c>
      <c r="J597" s="1" t="str">
        <f>+IFERROR(VLOOKUP(C597,Insumos!$A$2:$E$999,5,FALSE),"")</f>
        <v/>
      </c>
      <c r="K597" s="3" t="str">
        <f t="shared" si="17"/>
        <v/>
      </c>
    </row>
    <row r="598" spans="1:11" ht="14.25" customHeight="1" x14ac:dyDescent="0.2">
      <c r="A598" s="1"/>
      <c r="B598" s="1"/>
      <c r="C598" s="1"/>
      <c r="D598" s="1" t="str">
        <f>+IFERROR(VLOOKUP($C598,Insumos!$A$2:$C$999,2,FALSE),"")</f>
        <v/>
      </c>
      <c r="E598" s="1" t="str">
        <f>+IFERROR(VLOOKUP($C598,Insumos!$A$2:$C$999,3,FALSE),"")</f>
        <v/>
      </c>
      <c r="F598" s="2"/>
      <c r="G598" s="3"/>
      <c r="H598" s="4">
        <f t="shared" si="16"/>
        <v>0</v>
      </c>
      <c r="I598" s="1" t="str">
        <f>+IFERROR(VLOOKUP(C598,Insumos!$A$2:$E$999,4,FALSE),"")</f>
        <v/>
      </c>
      <c r="J598" s="1" t="str">
        <f>+IFERROR(VLOOKUP(C598,Insumos!$A$2:$E$999,5,FALSE),"")</f>
        <v/>
      </c>
      <c r="K598" s="3" t="str">
        <f t="shared" si="17"/>
        <v/>
      </c>
    </row>
    <row r="599" spans="1:11" ht="14.25" customHeight="1" x14ac:dyDescent="0.2">
      <c r="A599" s="1"/>
      <c r="B599" s="1"/>
      <c r="C599" s="1"/>
      <c r="D599" s="1" t="str">
        <f>+IFERROR(VLOOKUP($C599,Insumos!$A$2:$C$999,2,FALSE),"")</f>
        <v/>
      </c>
      <c r="E599" s="1" t="str">
        <f>+IFERROR(VLOOKUP($C599,Insumos!$A$2:$C$999,3,FALSE),"")</f>
        <v/>
      </c>
      <c r="F599" s="2"/>
      <c r="G599" s="3"/>
      <c r="H599" s="4">
        <f t="shared" si="16"/>
        <v>0</v>
      </c>
      <c r="I599" s="1" t="str">
        <f>+IFERROR(VLOOKUP(C599,Insumos!$A$2:$E$999,4,FALSE),"")</f>
        <v/>
      </c>
      <c r="J599" s="1" t="str">
        <f>+IFERROR(VLOOKUP(C599,Insumos!$A$2:$E$999,5,FALSE),"")</f>
        <v/>
      </c>
      <c r="K599" s="3" t="str">
        <f t="shared" si="17"/>
        <v/>
      </c>
    </row>
    <row r="600" spans="1:11" ht="14.25" customHeight="1" x14ac:dyDescent="0.2">
      <c r="A600" s="1"/>
      <c r="B600" s="1"/>
      <c r="C600" s="1"/>
      <c r="D600" s="1" t="str">
        <f>+IFERROR(VLOOKUP($C600,Insumos!$A$2:$C$999,2,FALSE),"")</f>
        <v/>
      </c>
      <c r="E600" s="1" t="str">
        <f>+IFERROR(VLOOKUP($C600,Insumos!$A$2:$C$999,3,FALSE),"")</f>
        <v/>
      </c>
      <c r="F600" s="2"/>
      <c r="G600" s="3"/>
      <c r="H600" s="4">
        <f t="shared" si="16"/>
        <v>0</v>
      </c>
      <c r="I600" s="1" t="str">
        <f>+IFERROR(VLOOKUP(C600,Insumos!$A$2:$E$999,4,FALSE),"")</f>
        <v/>
      </c>
      <c r="J600" s="1" t="str">
        <f>+IFERROR(VLOOKUP(C600,Insumos!$A$2:$E$999,5,FALSE),"")</f>
        <v/>
      </c>
      <c r="K600" s="3" t="str">
        <f t="shared" si="17"/>
        <v/>
      </c>
    </row>
    <row r="601" spans="1:11" ht="14.25" customHeight="1" x14ac:dyDescent="0.2">
      <c r="A601" s="1"/>
      <c r="B601" s="1"/>
      <c r="C601" s="1"/>
      <c r="D601" s="1" t="str">
        <f>+IFERROR(VLOOKUP($C601,Insumos!$A$2:$C$999,2,FALSE),"")</f>
        <v/>
      </c>
      <c r="E601" s="1" t="str">
        <f>+IFERROR(VLOOKUP($C601,Insumos!$A$2:$C$999,3,FALSE),"")</f>
        <v/>
      </c>
      <c r="F601" s="2"/>
      <c r="G601" s="3"/>
      <c r="H601" s="4">
        <f t="shared" si="16"/>
        <v>0</v>
      </c>
      <c r="I601" s="1" t="str">
        <f>+IFERROR(VLOOKUP(C601,Insumos!$A$2:$E$999,4,FALSE),"")</f>
        <v/>
      </c>
      <c r="J601" s="1" t="str">
        <f>+IFERROR(VLOOKUP(C601,Insumos!$A$2:$E$999,5,FALSE),"")</f>
        <v/>
      </c>
      <c r="K601" s="3" t="str">
        <f t="shared" si="17"/>
        <v/>
      </c>
    </row>
    <row r="602" spans="1:11" ht="14.25" customHeight="1" x14ac:dyDescent="0.2">
      <c r="A602" s="1"/>
      <c r="B602" s="1"/>
      <c r="C602" s="1"/>
      <c r="D602" s="1" t="str">
        <f>+IFERROR(VLOOKUP($C602,Insumos!$A$2:$C$999,2,FALSE),"")</f>
        <v/>
      </c>
      <c r="E602" s="1" t="str">
        <f>+IFERROR(VLOOKUP($C602,Insumos!$A$2:$C$999,3,FALSE),"")</f>
        <v/>
      </c>
      <c r="F602" s="2"/>
      <c r="G602" s="3"/>
      <c r="H602" s="4">
        <f t="shared" si="16"/>
        <v>0</v>
      </c>
      <c r="I602" s="1" t="str">
        <f>+IFERROR(VLOOKUP(C602,Insumos!$A$2:$E$999,4,FALSE),"")</f>
        <v/>
      </c>
      <c r="J602" s="1" t="str">
        <f>+IFERROR(VLOOKUP(C602,Insumos!$A$2:$E$999,5,FALSE),"")</f>
        <v/>
      </c>
      <c r="K602" s="3" t="str">
        <f t="shared" si="17"/>
        <v/>
      </c>
    </row>
    <row r="603" spans="1:11" ht="14.25" customHeight="1" x14ac:dyDescent="0.2">
      <c r="A603" s="1"/>
      <c r="B603" s="1"/>
      <c r="C603" s="1"/>
      <c r="D603" s="1" t="str">
        <f>+IFERROR(VLOOKUP($C603,Insumos!$A$2:$C$999,2,FALSE),"")</f>
        <v/>
      </c>
      <c r="E603" s="1" t="str">
        <f>+IFERROR(VLOOKUP($C603,Insumos!$A$2:$C$999,3,FALSE),"")</f>
        <v/>
      </c>
      <c r="F603" s="2"/>
      <c r="G603" s="3"/>
      <c r="H603" s="4">
        <f t="shared" si="16"/>
        <v>0</v>
      </c>
      <c r="I603" s="1" t="str">
        <f>+IFERROR(VLOOKUP(C603,Insumos!$A$2:$E$999,4,FALSE),"")</f>
        <v/>
      </c>
      <c r="J603" s="1" t="str">
        <f>+IFERROR(VLOOKUP(C603,Insumos!$A$2:$E$999,5,FALSE),"")</f>
        <v/>
      </c>
      <c r="K603" s="3" t="str">
        <f t="shared" si="17"/>
        <v/>
      </c>
    </row>
    <row r="604" spans="1:11" ht="14.25" customHeight="1" x14ac:dyDescent="0.2">
      <c r="A604" s="1"/>
      <c r="B604" s="1"/>
      <c r="C604" s="1"/>
      <c r="D604" s="1" t="str">
        <f>+IFERROR(VLOOKUP($C604,Insumos!$A$2:$C$999,2,FALSE),"")</f>
        <v/>
      </c>
      <c r="E604" s="1" t="str">
        <f>+IFERROR(VLOOKUP($C604,Insumos!$A$2:$C$999,3,FALSE),"")</f>
        <v/>
      </c>
      <c r="F604" s="2"/>
      <c r="G604" s="3"/>
      <c r="H604" s="4">
        <f t="shared" si="16"/>
        <v>0</v>
      </c>
      <c r="I604" s="1" t="str">
        <f>+IFERROR(VLOOKUP(C604,Insumos!$A$2:$E$999,4,FALSE),"")</f>
        <v/>
      </c>
      <c r="J604" s="1" t="str">
        <f>+IFERROR(VLOOKUP(C604,Insumos!$A$2:$E$999,5,FALSE),"")</f>
        <v/>
      </c>
      <c r="K604" s="3" t="str">
        <f t="shared" si="17"/>
        <v/>
      </c>
    </row>
    <row r="605" spans="1:11" ht="14.25" customHeight="1" x14ac:dyDescent="0.2">
      <c r="A605" s="1"/>
      <c r="B605" s="1"/>
      <c r="C605" s="1"/>
      <c r="D605" s="1" t="str">
        <f>+IFERROR(VLOOKUP($C605,Insumos!$A$2:$C$999,2,FALSE),"")</f>
        <v/>
      </c>
      <c r="E605" s="1" t="str">
        <f>+IFERROR(VLOOKUP($C605,Insumos!$A$2:$C$999,3,FALSE),"")</f>
        <v/>
      </c>
      <c r="F605" s="2"/>
      <c r="G605" s="3"/>
      <c r="H605" s="4">
        <f t="shared" si="16"/>
        <v>0</v>
      </c>
      <c r="I605" s="1" t="str">
        <f>+IFERROR(VLOOKUP(C605,Insumos!$A$2:$E$999,4,FALSE),"")</f>
        <v/>
      </c>
      <c r="J605" s="1" t="str">
        <f>+IFERROR(VLOOKUP(C605,Insumos!$A$2:$E$999,5,FALSE),"")</f>
        <v/>
      </c>
      <c r="K605" s="3" t="str">
        <f t="shared" si="17"/>
        <v/>
      </c>
    </row>
    <row r="606" spans="1:11" ht="14.25" customHeight="1" x14ac:dyDescent="0.2">
      <c r="A606" s="1"/>
      <c r="B606" s="1"/>
      <c r="C606" s="1"/>
      <c r="D606" s="1" t="str">
        <f>+IFERROR(VLOOKUP($C606,Insumos!$A$2:$C$999,2,FALSE),"")</f>
        <v/>
      </c>
      <c r="E606" s="1" t="str">
        <f>+IFERROR(VLOOKUP($C606,Insumos!$A$2:$C$999,3,FALSE),"")</f>
        <v/>
      </c>
      <c r="F606" s="2"/>
      <c r="G606" s="3"/>
      <c r="H606" s="4">
        <f t="shared" si="16"/>
        <v>0</v>
      </c>
      <c r="I606" s="1" t="str">
        <f>+IFERROR(VLOOKUP(C606,Insumos!$A$2:$E$999,4,FALSE),"")</f>
        <v/>
      </c>
      <c r="J606" s="1" t="str">
        <f>+IFERROR(VLOOKUP(C606,Insumos!$A$2:$E$999,5,FALSE),"")</f>
        <v/>
      </c>
      <c r="K606" s="3" t="str">
        <f t="shared" si="17"/>
        <v/>
      </c>
    </row>
    <row r="607" spans="1:11" ht="14.25" customHeight="1" x14ac:dyDescent="0.2">
      <c r="A607" s="1"/>
      <c r="B607" s="1"/>
      <c r="C607" s="1"/>
      <c r="D607" s="1" t="str">
        <f>+IFERROR(VLOOKUP($C607,Insumos!$A$2:$C$999,2,FALSE),"")</f>
        <v/>
      </c>
      <c r="E607" s="1" t="str">
        <f>+IFERROR(VLOOKUP($C607,Insumos!$A$2:$C$999,3,FALSE),"")</f>
        <v/>
      </c>
      <c r="F607" s="2"/>
      <c r="G607" s="3"/>
      <c r="H607" s="4">
        <f t="shared" si="16"/>
        <v>0</v>
      </c>
      <c r="I607" s="1" t="str">
        <f>+IFERROR(VLOOKUP(C607,Insumos!$A$2:$E$999,4,FALSE),"")</f>
        <v/>
      </c>
      <c r="J607" s="1" t="str">
        <f>+IFERROR(VLOOKUP(C607,Insumos!$A$2:$E$999,5,FALSE),"")</f>
        <v/>
      </c>
      <c r="K607" s="3" t="str">
        <f t="shared" si="17"/>
        <v/>
      </c>
    </row>
    <row r="608" spans="1:11" ht="14.25" customHeight="1" x14ac:dyDescent="0.2">
      <c r="A608" s="1"/>
      <c r="B608" s="1"/>
      <c r="C608" s="1"/>
      <c r="D608" s="1" t="str">
        <f>+IFERROR(VLOOKUP($C608,Insumos!$A$2:$C$999,2,FALSE),"")</f>
        <v/>
      </c>
      <c r="E608" s="1" t="str">
        <f>+IFERROR(VLOOKUP($C608,Insumos!$A$2:$C$999,3,FALSE),"")</f>
        <v/>
      </c>
      <c r="F608" s="2"/>
      <c r="G608" s="3"/>
      <c r="H608" s="4">
        <f t="shared" si="16"/>
        <v>0</v>
      </c>
      <c r="I608" s="1" t="str">
        <f>+IFERROR(VLOOKUP(C608,Insumos!$A$2:$E$999,4,FALSE),"")</f>
        <v/>
      </c>
      <c r="J608" s="1" t="str">
        <f>+IFERROR(VLOOKUP(C608,Insumos!$A$2:$E$999,5,FALSE),"")</f>
        <v/>
      </c>
      <c r="K608" s="3" t="str">
        <f t="shared" si="17"/>
        <v/>
      </c>
    </row>
    <row r="609" spans="1:11" ht="14.25" customHeight="1" x14ac:dyDescent="0.2">
      <c r="A609" s="1"/>
      <c r="B609" s="1"/>
      <c r="C609" s="1"/>
      <c r="D609" s="1" t="str">
        <f>+IFERROR(VLOOKUP($C609,Insumos!$A$2:$C$999,2,FALSE),"")</f>
        <v/>
      </c>
      <c r="E609" s="1" t="str">
        <f>+IFERROR(VLOOKUP($C609,Insumos!$A$2:$C$999,3,FALSE),"")</f>
        <v/>
      </c>
      <c r="F609" s="2"/>
      <c r="G609" s="3"/>
      <c r="H609" s="4">
        <f t="shared" si="16"/>
        <v>0</v>
      </c>
      <c r="I609" s="1" t="str">
        <f>+IFERROR(VLOOKUP(C609,Insumos!$A$2:$E$999,4,FALSE),"")</f>
        <v/>
      </c>
      <c r="J609" s="1" t="str">
        <f>+IFERROR(VLOOKUP(C609,Insumos!$A$2:$E$999,5,FALSE),"")</f>
        <v/>
      </c>
      <c r="K609" s="3" t="str">
        <f t="shared" si="17"/>
        <v/>
      </c>
    </row>
    <row r="610" spans="1:11" ht="14.25" customHeight="1" x14ac:dyDescent="0.2">
      <c r="A610" s="1"/>
      <c r="B610" s="1"/>
      <c r="C610" s="1"/>
      <c r="D610" s="1" t="str">
        <f>+IFERROR(VLOOKUP($C610,Insumos!$A$2:$C$999,2,FALSE),"")</f>
        <v/>
      </c>
      <c r="E610" s="1" t="str">
        <f>+IFERROR(VLOOKUP($C610,Insumos!$A$2:$C$999,3,FALSE),"")</f>
        <v/>
      </c>
      <c r="F610" s="2"/>
      <c r="G610" s="3"/>
      <c r="H610" s="4">
        <f t="shared" si="16"/>
        <v>0</v>
      </c>
      <c r="I610" s="1" t="str">
        <f>+IFERROR(VLOOKUP(C610,Insumos!$A$2:$E$999,4,FALSE),"")</f>
        <v/>
      </c>
      <c r="J610" s="1" t="str">
        <f>+IFERROR(VLOOKUP(C610,Insumos!$A$2:$E$999,5,FALSE),"")</f>
        <v/>
      </c>
      <c r="K610" s="3" t="str">
        <f t="shared" si="17"/>
        <v/>
      </c>
    </row>
    <row r="611" spans="1:11" ht="14.25" customHeight="1" x14ac:dyDescent="0.2">
      <c r="A611" s="1"/>
      <c r="B611" s="1"/>
      <c r="C611" s="1"/>
      <c r="D611" s="1" t="str">
        <f>+IFERROR(VLOOKUP($C611,Insumos!$A$2:$C$999,2,FALSE),"")</f>
        <v/>
      </c>
      <c r="E611" s="1" t="str">
        <f>+IFERROR(VLOOKUP($C611,Insumos!$A$2:$C$999,3,FALSE),"")</f>
        <v/>
      </c>
      <c r="F611" s="2"/>
      <c r="G611" s="3"/>
      <c r="H611" s="4">
        <f t="shared" si="16"/>
        <v>0</v>
      </c>
      <c r="I611" s="1" t="str">
        <f>+IFERROR(VLOOKUP(C611,Insumos!$A$2:$E$999,4,FALSE),"")</f>
        <v/>
      </c>
      <c r="J611" s="1" t="str">
        <f>+IFERROR(VLOOKUP(C611,Insumos!$A$2:$E$999,5,FALSE),"")</f>
        <v/>
      </c>
      <c r="K611" s="3" t="str">
        <f t="shared" si="17"/>
        <v/>
      </c>
    </row>
    <row r="612" spans="1:11" ht="14.25" customHeight="1" x14ac:dyDescent="0.2">
      <c r="A612" s="1"/>
      <c r="B612" s="1"/>
      <c r="C612" s="1"/>
      <c r="D612" s="1" t="str">
        <f>+IFERROR(VLOOKUP($C612,Insumos!$A$2:$C$999,2,FALSE),"")</f>
        <v/>
      </c>
      <c r="E612" s="1" t="str">
        <f>+IFERROR(VLOOKUP($C612,Insumos!$A$2:$C$999,3,FALSE),"")</f>
        <v/>
      </c>
      <c r="F612" s="2"/>
      <c r="G612" s="3"/>
      <c r="H612" s="4">
        <f t="shared" si="16"/>
        <v>0</v>
      </c>
      <c r="I612" s="1" t="str">
        <f>+IFERROR(VLOOKUP(C612,Insumos!$A$2:$E$999,4,FALSE),"")</f>
        <v/>
      </c>
      <c r="J612" s="1" t="str">
        <f>+IFERROR(VLOOKUP(C612,Insumos!$A$2:$E$999,5,FALSE),"")</f>
        <v/>
      </c>
      <c r="K612" s="3" t="str">
        <f t="shared" si="17"/>
        <v/>
      </c>
    </row>
    <row r="613" spans="1:11" ht="14.25" customHeight="1" x14ac:dyDescent="0.2">
      <c r="A613" s="1"/>
      <c r="B613" s="1"/>
      <c r="C613" s="1"/>
      <c r="D613" s="1" t="str">
        <f>+IFERROR(VLOOKUP($C613,Insumos!$A$2:$C$999,2,FALSE),"")</f>
        <v/>
      </c>
      <c r="E613" s="1" t="str">
        <f>+IFERROR(VLOOKUP($C613,Insumos!$A$2:$C$999,3,FALSE),"")</f>
        <v/>
      </c>
      <c r="F613" s="2"/>
      <c r="G613" s="3"/>
      <c r="H613" s="4">
        <f t="shared" si="16"/>
        <v>0</v>
      </c>
      <c r="I613" s="1" t="str">
        <f>+IFERROR(VLOOKUP(C613,Insumos!$A$2:$E$999,4,FALSE),"")</f>
        <v/>
      </c>
      <c r="J613" s="1" t="str">
        <f>+IFERROR(VLOOKUP(C613,Insumos!$A$2:$E$999,5,FALSE),"")</f>
        <v/>
      </c>
      <c r="K613" s="3" t="str">
        <f t="shared" si="17"/>
        <v/>
      </c>
    </row>
    <row r="614" spans="1:11" ht="14.25" customHeight="1" x14ac:dyDescent="0.2">
      <c r="A614" s="1"/>
      <c r="B614" s="1"/>
      <c r="C614" s="1"/>
      <c r="D614" s="1" t="str">
        <f>+IFERROR(VLOOKUP($C614,Insumos!$A$2:$C$999,2,FALSE),"")</f>
        <v/>
      </c>
      <c r="E614" s="1" t="str">
        <f>+IFERROR(VLOOKUP($C614,Insumos!$A$2:$C$999,3,FALSE),"")</f>
        <v/>
      </c>
      <c r="F614" s="2"/>
      <c r="G614" s="3"/>
      <c r="H614" s="4">
        <f t="shared" si="16"/>
        <v>0</v>
      </c>
      <c r="I614" s="1" t="str">
        <f>+IFERROR(VLOOKUP(C614,Insumos!$A$2:$E$999,4,FALSE),"")</f>
        <v/>
      </c>
      <c r="J614" s="1" t="str">
        <f>+IFERROR(VLOOKUP(C614,Insumos!$A$2:$E$999,5,FALSE),"")</f>
        <v/>
      </c>
      <c r="K614" s="3" t="str">
        <f t="shared" si="17"/>
        <v/>
      </c>
    </row>
    <row r="615" spans="1:11" ht="14.25" customHeight="1" x14ac:dyDescent="0.2">
      <c r="A615" s="1"/>
      <c r="B615" s="1"/>
      <c r="C615" s="1"/>
      <c r="D615" s="1" t="str">
        <f>+IFERROR(VLOOKUP($C615,Insumos!$A$2:$C$999,2,FALSE),"")</f>
        <v/>
      </c>
      <c r="E615" s="1" t="str">
        <f>+IFERROR(VLOOKUP($C615,Insumos!$A$2:$C$999,3,FALSE),"")</f>
        <v/>
      </c>
      <c r="F615" s="2"/>
      <c r="G615" s="3"/>
      <c r="H615" s="4">
        <f t="shared" si="16"/>
        <v>0</v>
      </c>
      <c r="I615" s="1" t="str">
        <f>+IFERROR(VLOOKUP(C615,Insumos!$A$2:$E$999,4,FALSE),"")</f>
        <v/>
      </c>
      <c r="J615" s="1" t="str">
        <f>+IFERROR(VLOOKUP(C615,Insumos!$A$2:$E$999,5,FALSE),"")</f>
        <v/>
      </c>
      <c r="K615" s="3" t="str">
        <f t="shared" si="17"/>
        <v/>
      </c>
    </row>
    <row r="616" spans="1:11" ht="14.25" customHeight="1" x14ac:dyDescent="0.2">
      <c r="A616" s="1"/>
      <c r="B616" s="1"/>
      <c r="C616" s="1"/>
      <c r="D616" s="1" t="str">
        <f>+IFERROR(VLOOKUP($C616,Insumos!$A$2:$C$999,2,FALSE),"")</f>
        <v/>
      </c>
      <c r="E616" s="1" t="str">
        <f>+IFERROR(VLOOKUP($C616,Insumos!$A$2:$C$999,3,FALSE),"")</f>
        <v/>
      </c>
      <c r="F616" s="2"/>
      <c r="G616" s="3"/>
      <c r="H616" s="4">
        <f t="shared" si="16"/>
        <v>0</v>
      </c>
      <c r="I616" s="1" t="str">
        <f>+IFERROR(VLOOKUP(C616,Insumos!$A$2:$E$999,4,FALSE),"")</f>
        <v/>
      </c>
      <c r="J616" s="1" t="str">
        <f>+IFERROR(VLOOKUP(C616,Insumos!$A$2:$E$999,5,FALSE),"")</f>
        <v/>
      </c>
      <c r="K616" s="3" t="str">
        <f t="shared" si="17"/>
        <v/>
      </c>
    </row>
    <row r="617" spans="1:11" ht="14.25" customHeight="1" x14ac:dyDescent="0.2">
      <c r="A617" s="1"/>
      <c r="B617" s="1"/>
      <c r="C617" s="1"/>
      <c r="D617" s="1" t="str">
        <f>+IFERROR(VLOOKUP($C617,Insumos!$A$2:$C$999,2,FALSE),"")</f>
        <v/>
      </c>
      <c r="E617" s="1" t="str">
        <f>+IFERROR(VLOOKUP($C617,Insumos!$A$2:$C$999,3,FALSE),"")</f>
        <v/>
      </c>
      <c r="F617" s="2"/>
      <c r="G617" s="3"/>
      <c r="H617" s="4">
        <f t="shared" si="16"/>
        <v>0</v>
      </c>
      <c r="I617" s="1" t="str">
        <f>+IFERROR(VLOOKUP(C617,Insumos!$A$2:$E$999,4,FALSE),"")</f>
        <v/>
      </c>
      <c r="J617" s="1" t="str">
        <f>+IFERROR(VLOOKUP(C617,Insumos!$A$2:$E$999,5,FALSE),"")</f>
        <v/>
      </c>
      <c r="K617" s="3" t="str">
        <f t="shared" si="17"/>
        <v/>
      </c>
    </row>
    <row r="618" spans="1:11" ht="14.25" customHeight="1" x14ac:dyDescent="0.2">
      <c r="A618" s="1"/>
      <c r="B618" s="1"/>
      <c r="C618" s="1"/>
      <c r="D618" s="1" t="str">
        <f>+IFERROR(VLOOKUP($C618,Insumos!$A$2:$C$999,2,FALSE),"")</f>
        <v/>
      </c>
      <c r="E618" s="1" t="str">
        <f>+IFERROR(VLOOKUP($C618,Insumos!$A$2:$C$999,3,FALSE),"")</f>
        <v/>
      </c>
      <c r="F618" s="2"/>
      <c r="G618" s="3"/>
      <c r="H618" s="4">
        <f t="shared" si="16"/>
        <v>0</v>
      </c>
      <c r="I618" s="1" t="str">
        <f>+IFERROR(VLOOKUP(C618,Insumos!$A$2:$E$999,4,FALSE),"")</f>
        <v/>
      </c>
      <c r="J618" s="1" t="str">
        <f>+IFERROR(VLOOKUP(C618,Insumos!$A$2:$E$999,5,FALSE),"")</f>
        <v/>
      </c>
      <c r="K618" s="3" t="str">
        <f t="shared" si="17"/>
        <v/>
      </c>
    </row>
    <row r="619" spans="1:11" ht="14.25" customHeight="1" x14ac:dyDescent="0.2">
      <c r="A619" s="1"/>
      <c r="B619" s="1"/>
      <c r="C619" s="1"/>
      <c r="D619" s="1" t="str">
        <f>+IFERROR(VLOOKUP($C619,Insumos!$A$2:$C$999,2,FALSE),"")</f>
        <v/>
      </c>
      <c r="E619" s="1" t="str">
        <f>+IFERROR(VLOOKUP($C619,Insumos!$A$2:$C$999,3,FALSE),"")</f>
        <v/>
      </c>
      <c r="F619" s="2"/>
      <c r="G619" s="3"/>
      <c r="H619" s="4">
        <f t="shared" si="16"/>
        <v>0</v>
      </c>
      <c r="I619" s="1" t="str">
        <f>+IFERROR(VLOOKUP(C619,Insumos!$A$2:$E$999,4,FALSE),"")</f>
        <v/>
      </c>
      <c r="J619" s="1" t="str">
        <f>+IFERROR(VLOOKUP(C619,Insumos!$A$2:$E$999,5,FALSE),"")</f>
        <v/>
      </c>
      <c r="K619" s="3" t="str">
        <f t="shared" si="17"/>
        <v/>
      </c>
    </row>
    <row r="620" spans="1:11" ht="14.25" customHeight="1" x14ac:dyDescent="0.2">
      <c r="A620" s="1"/>
      <c r="B620" s="1"/>
      <c r="C620" s="1"/>
      <c r="D620" s="1" t="str">
        <f>+IFERROR(VLOOKUP($C620,Insumos!$A$2:$C$999,2,FALSE),"")</f>
        <v/>
      </c>
      <c r="E620" s="1" t="str">
        <f>+IFERROR(VLOOKUP($C620,Insumos!$A$2:$C$999,3,FALSE),"")</f>
        <v/>
      </c>
      <c r="F620" s="2"/>
      <c r="G620" s="3"/>
      <c r="H620" s="4">
        <f t="shared" si="16"/>
        <v>0</v>
      </c>
      <c r="I620" s="1" t="str">
        <f>+IFERROR(VLOOKUP(C620,Insumos!$A$2:$E$999,4,FALSE),"")</f>
        <v/>
      </c>
      <c r="J620" s="1" t="str">
        <f>+IFERROR(VLOOKUP(C620,Insumos!$A$2:$E$999,5,FALSE),"")</f>
        <v/>
      </c>
      <c r="K620" s="3" t="str">
        <f t="shared" si="17"/>
        <v/>
      </c>
    </row>
    <row r="621" spans="1:11" ht="14.25" customHeight="1" x14ac:dyDescent="0.2">
      <c r="A621" s="1"/>
      <c r="B621" s="1"/>
      <c r="C621" s="1"/>
      <c r="D621" s="1" t="str">
        <f>+IFERROR(VLOOKUP($C621,Insumos!$A$2:$C$999,2,FALSE),"")</f>
        <v/>
      </c>
      <c r="E621" s="1" t="str">
        <f>+IFERROR(VLOOKUP($C621,Insumos!$A$2:$C$999,3,FALSE),"")</f>
        <v/>
      </c>
      <c r="F621" s="2"/>
      <c r="G621" s="3"/>
      <c r="H621" s="4">
        <f t="shared" si="16"/>
        <v>0</v>
      </c>
      <c r="I621" s="1" t="str">
        <f>+IFERROR(VLOOKUP(C621,Insumos!$A$2:$E$999,4,FALSE),"")</f>
        <v/>
      </c>
      <c r="J621" s="1" t="str">
        <f>+IFERROR(VLOOKUP(C621,Insumos!$A$2:$E$999,5,FALSE),"")</f>
        <v/>
      </c>
      <c r="K621" s="3" t="str">
        <f t="shared" si="17"/>
        <v/>
      </c>
    </row>
    <row r="622" spans="1:11" ht="14.25" customHeight="1" x14ac:dyDescent="0.2">
      <c r="A622" s="1"/>
      <c r="B622" s="1"/>
      <c r="C622" s="1"/>
      <c r="D622" s="1" t="str">
        <f>+IFERROR(VLOOKUP($C622,Insumos!$A$2:$C$999,2,FALSE),"")</f>
        <v/>
      </c>
      <c r="E622" s="1" t="str">
        <f>+IFERROR(VLOOKUP($C622,Insumos!$A$2:$C$999,3,FALSE),"")</f>
        <v/>
      </c>
      <c r="F622" s="2"/>
      <c r="G622" s="3"/>
      <c r="H622" s="4">
        <f t="shared" si="16"/>
        <v>0</v>
      </c>
      <c r="I622" s="1" t="str">
        <f>+IFERROR(VLOOKUP(C622,Insumos!$A$2:$E$999,4,FALSE),"")</f>
        <v/>
      </c>
      <c r="J622" s="1" t="str">
        <f>+IFERROR(VLOOKUP(C622,Insumos!$A$2:$E$999,5,FALSE),"")</f>
        <v/>
      </c>
      <c r="K622" s="3" t="str">
        <f t="shared" si="17"/>
        <v/>
      </c>
    </row>
    <row r="623" spans="1:11" ht="14.25" customHeight="1" x14ac:dyDescent="0.2">
      <c r="A623" s="1"/>
      <c r="B623" s="1"/>
      <c r="C623" s="1"/>
      <c r="D623" s="1" t="str">
        <f>+IFERROR(VLOOKUP($C623,Insumos!$A$2:$C$999,2,FALSE),"")</f>
        <v/>
      </c>
      <c r="E623" s="1" t="str">
        <f>+IFERROR(VLOOKUP($C623,Insumos!$A$2:$C$999,3,FALSE),"")</f>
        <v/>
      </c>
      <c r="F623" s="2"/>
      <c r="G623" s="3"/>
      <c r="H623" s="4">
        <f t="shared" si="16"/>
        <v>0</v>
      </c>
      <c r="I623" s="1" t="str">
        <f>+IFERROR(VLOOKUP(C623,Insumos!$A$2:$E$999,4,FALSE),"")</f>
        <v/>
      </c>
      <c r="J623" s="1" t="str">
        <f>+IFERROR(VLOOKUP(C623,Insumos!$A$2:$E$999,5,FALSE),"")</f>
        <v/>
      </c>
      <c r="K623" s="3" t="str">
        <f t="shared" si="17"/>
        <v/>
      </c>
    </row>
    <row r="624" spans="1:11" ht="14.25" customHeight="1" x14ac:dyDescent="0.2">
      <c r="A624" s="1"/>
      <c r="B624" s="1"/>
      <c r="C624" s="1"/>
      <c r="D624" s="1" t="str">
        <f>+IFERROR(VLOOKUP($C624,Insumos!$A$2:$C$999,2,FALSE),"")</f>
        <v/>
      </c>
      <c r="E624" s="1" t="str">
        <f>+IFERROR(VLOOKUP($C624,Insumos!$A$2:$C$999,3,FALSE),"")</f>
        <v/>
      </c>
      <c r="F624" s="2"/>
      <c r="G624" s="3"/>
      <c r="H624" s="4">
        <f t="shared" si="16"/>
        <v>0</v>
      </c>
      <c r="I624" s="1" t="str">
        <f>+IFERROR(VLOOKUP(C624,Insumos!$A$2:$E$999,4,FALSE),"")</f>
        <v/>
      </c>
      <c r="J624" s="1" t="str">
        <f>+IFERROR(VLOOKUP(C624,Insumos!$A$2:$E$999,5,FALSE),"")</f>
        <v/>
      </c>
      <c r="K624" s="3" t="str">
        <f t="shared" si="17"/>
        <v/>
      </c>
    </row>
    <row r="625" spans="1:11" ht="14.25" customHeight="1" x14ac:dyDescent="0.2">
      <c r="A625" s="1"/>
      <c r="B625" s="1"/>
      <c r="C625" s="1"/>
      <c r="D625" s="1" t="str">
        <f>+IFERROR(VLOOKUP($C625,Insumos!$A$2:$C$999,2,FALSE),"")</f>
        <v/>
      </c>
      <c r="E625" s="1" t="str">
        <f>+IFERROR(VLOOKUP($C625,Insumos!$A$2:$C$999,3,FALSE),"")</f>
        <v/>
      </c>
      <c r="F625" s="2"/>
      <c r="G625" s="3"/>
      <c r="H625" s="4">
        <f t="shared" si="16"/>
        <v>0</v>
      </c>
      <c r="I625" s="1" t="str">
        <f>+IFERROR(VLOOKUP(C625,Insumos!$A$2:$E$999,4,FALSE),"")</f>
        <v/>
      </c>
      <c r="J625" s="1" t="str">
        <f>+IFERROR(VLOOKUP(C625,Insumos!$A$2:$E$999,5,FALSE),"")</f>
        <v/>
      </c>
      <c r="K625" s="3" t="str">
        <f t="shared" si="17"/>
        <v/>
      </c>
    </row>
    <row r="626" spans="1:11" ht="14.25" customHeight="1" x14ac:dyDescent="0.2">
      <c r="A626" s="1"/>
      <c r="B626" s="1"/>
      <c r="C626" s="1"/>
      <c r="D626" s="1" t="str">
        <f>+IFERROR(VLOOKUP($C626,Insumos!$A$2:$C$999,2,FALSE),"")</f>
        <v/>
      </c>
      <c r="E626" s="1" t="str">
        <f>+IFERROR(VLOOKUP($C626,Insumos!$A$2:$C$999,3,FALSE),"")</f>
        <v/>
      </c>
      <c r="F626" s="2"/>
      <c r="G626" s="3"/>
      <c r="H626" s="4">
        <f t="shared" si="16"/>
        <v>0</v>
      </c>
      <c r="I626" s="1" t="str">
        <f>+IFERROR(VLOOKUP(C626,Insumos!$A$2:$E$999,4,FALSE),"")</f>
        <v/>
      </c>
      <c r="J626" s="1" t="str">
        <f>+IFERROR(VLOOKUP(C626,Insumos!$A$2:$E$999,5,FALSE),"")</f>
        <v/>
      </c>
      <c r="K626" s="3" t="str">
        <f t="shared" si="17"/>
        <v/>
      </c>
    </row>
    <row r="627" spans="1:11" ht="14.25" customHeight="1" x14ac:dyDescent="0.2">
      <c r="A627" s="1"/>
      <c r="B627" s="1"/>
      <c r="C627" s="1"/>
      <c r="D627" s="1" t="str">
        <f>+IFERROR(VLOOKUP($C627,Insumos!$A$2:$C$999,2,FALSE),"")</f>
        <v/>
      </c>
      <c r="E627" s="1" t="str">
        <f>+IFERROR(VLOOKUP($C627,Insumos!$A$2:$C$999,3,FALSE),"")</f>
        <v/>
      </c>
      <c r="F627" s="2"/>
      <c r="G627" s="3"/>
      <c r="H627" s="4">
        <f t="shared" si="16"/>
        <v>0</v>
      </c>
      <c r="I627" s="1" t="str">
        <f>+IFERROR(VLOOKUP(C627,Insumos!$A$2:$E$999,4,FALSE),"")</f>
        <v/>
      </c>
      <c r="J627" s="1" t="str">
        <f>+IFERROR(VLOOKUP(C627,Insumos!$A$2:$E$999,5,FALSE),"")</f>
        <v/>
      </c>
      <c r="K627" s="3" t="str">
        <f t="shared" si="17"/>
        <v/>
      </c>
    </row>
    <row r="628" spans="1:11" ht="14.25" customHeight="1" x14ac:dyDescent="0.2">
      <c r="A628" s="1"/>
      <c r="B628" s="1"/>
      <c r="C628" s="1"/>
      <c r="D628" s="1" t="str">
        <f>+IFERROR(VLOOKUP($C628,Insumos!$A$2:$C$999,2,FALSE),"")</f>
        <v/>
      </c>
      <c r="E628" s="1" t="str">
        <f>+IFERROR(VLOOKUP($C628,Insumos!$A$2:$C$999,3,FALSE),"")</f>
        <v/>
      </c>
      <c r="F628" s="2"/>
      <c r="G628" s="3"/>
      <c r="H628" s="4">
        <f t="shared" si="16"/>
        <v>0</v>
      </c>
      <c r="I628" s="1" t="str">
        <f>+IFERROR(VLOOKUP(C628,Insumos!$A$2:$E$999,4,FALSE),"")</f>
        <v/>
      </c>
      <c r="J628" s="1" t="str">
        <f>+IFERROR(VLOOKUP(C628,Insumos!$A$2:$E$999,5,FALSE),"")</f>
        <v/>
      </c>
      <c r="K628" s="3" t="str">
        <f t="shared" si="17"/>
        <v/>
      </c>
    </row>
    <row r="629" spans="1:11" ht="14.25" customHeight="1" x14ac:dyDescent="0.2">
      <c r="A629" s="1"/>
      <c r="B629" s="1"/>
      <c r="C629" s="1"/>
      <c r="D629" s="1" t="str">
        <f>+IFERROR(VLOOKUP($C629,Insumos!$A$2:$C$999,2,FALSE),"")</f>
        <v/>
      </c>
      <c r="E629" s="1" t="str">
        <f>+IFERROR(VLOOKUP($C629,Insumos!$A$2:$C$999,3,FALSE),"")</f>
        <v/>
      </c>
      <c r="F629" s="2"/>
      <c r="G629" s="3"/>
      <c r="H629" s="4">
        <f t="shared" si="16"/>
        <v>0</v>
      </c>
      <c r="I629" s="1" t="str">
        <f>+IFERROR(VLOOKUP(C629,Insumos!$A$2:$E$999,4,FALSE),"")</f>
        <v/>
      </c>
      <c r="J629" s="1" t="str">
        <f>+IFERROR(VLOOKUP(C629,Insumos!$A$2:$E$999,5,FALSE),"")</f>
        <v/>
      </c>
      <c r="K629" s="3" t="str">
        <f t="shared" si="17"/>
        <v/>
      </c>
    </row>
    <row r="630" spans="1:11" ht="14.25" customHeight="1" x14ac:dyDescent="0.2">
      <c r="A630" s="1"/>
      <c r="B630" s="1"/>
      <c r="C630" s="1"/>
      <c r="D630" s="1" t="str">
        <f>+IFERROR(VLOOKUP($C630,Insumos!$A$2:$C$999,2,FALSE),"")</f>
        <v/>
      </c>
      <c r="E630" s="1" t="str">
        <f>+IFERROR(VLOOKUP($C630,Insumos!$A$2:$C$999,3,FALSE),"")</f>
        <v/>
      </c>
      <c r="F630" s="2"/>
      <c r="G630" s="3"/>
      <c r="H630" s="4">
        <f t="shared" si="16"/>
        <v>0</v>
      </c>
      <c r="I630" s="1" t="str">
        <f>+IFERROR(VLOOKUP(C630,Insumos!$A$2:$E$999,4,FALSE),"")</f>
        <v/>
      </c>
      <c r="J630" s="1" t="str">
        <f>+IFERROR(VLOOKUP(C630,Insumos!$A$2:$E$999,5,FALSE),"")</f>
        <v/>
      </c>
      <c r="K630" s="3" t="str">
        <f t="shared" si="17"/>
        <v/>
      </c>
    </row>
    <row r="631" spans="1:11" ht="14.25" customHeight="1" x14ac:dyDescent="0.2">
      <c r="A631" s="1"/>
      <c r="B631" s="1"/>
      <c r="C631" s="1"/>
      <c r="D631" s="1" t="str">
        <f>+IFERROR(VLOOKUP($C631,Insumos!$A$2:$C$999,2,FALSE),"")</f>
        <v/>
      </c>
      <c r="E631" s="1" t="str">
        <f>+IFERROR(VLOOKUP($C631,Insumos!$A$2:$C$999,3,FALSE),"")</f>
        <v/>
      </c>
      <c r="F631" s="2"/>
      <c r="G631" s="3"/>
      <c r="H631" s="4">
        <f t="shared" si="16"/>
        <v>0</v>
      </c>
      <c r="I631" s="1" t="str">
        <f>+IFERROR(VLOOKUP(C631,Insumos!$A$2:$E$999,4,FALSE),"")</f>
        <v/>
      </c>
      <c r="J631" s="1" t="str">
        <f>+IFERROR(VLOOKUP(C631,Insumos!$A$2:$E$999,5,FALSE),"")</f>
        <v/>
      </c>
      <c r="K631" s="3" t="str">
        <f t="shared" si="17"/>
        <v/>
      </c>
    </row>
    <row r="632" spans="1:11" ht="14.25" customHeight="1" x14ac:dyDescent="0.2">
      <c r="A632" s="1"/>
      <c r="B632" s="1"/>
      <c r="C632" s="1"/>
      <c r="D632" s="1" t="str">
        <f>+IFERROR(VLOOKUP($C632,Insumos!$A$2:$C$999,2,FALSE),"")</f>
        <v/>
      </c>
      <c r="E632" s="1" t="str">
        <f>+IFERROR(VLOOKUP($C632,Insumos!$A$2:$C$999,3,FALSE),"")</f>
        <v/>
      </c>
      <c r="F632" s="2"/>
      <c r="G632" s="3"/>
      <c r="H632" s="4">
        <f t="shared" si="16"/>
        <v>0</v>
      </c>
      <c r="I632" s="1" t="str">
        <f>+IFERROR(VLOOKUP(C632,Insumos!$A$2:$E$999,4,FALSE),"")</f>
        <v/>
      </c>
      <c r="J632" s="1" t="str">
        <f>+IFERROR(VLOOKUP(C632,Insumos!$A$2:$E$999,5,FALSE),"")</f>
        <v/>
      </c>
      <c r="K632" s="3" t="str">
        <f t="shared" si="17"/>
        <v/>
      </c>
    </row>
    <row r="633" spans="1:11" ht="14.25" customHeight="1" x14ac:dyDescent="0.2">
      <c r="A633" s="1"/>
      <c r="B633" s="1"/>
      <c r="C633" s="1"/>
      <c r="D633" s="1" t="str">
        <f>+IFERROR(VLOOKUP($C633,Insumos!$A$2:$C$999,2,FALSE),"")</f>
        <v/>
      </c>
      <c r="E633" s="1" t="str">
        <f>+IFERROR(VLOOKUP($C633,Insumos!$A$2:$C$999,3,FALSE),"")</f>
        <v/>
      </c>
      <c r="F633" s="2"/>
      <c r="G633" s="3"/>
      <c r="H633" s="4">
        <f t="shared" si="16"/>
        <v>0</v>
      </c>
      <c r="I633" s="1" t="str">
        <f>+IFERROR(VLOOKUP(C633,Insumos!$A$2:$E$999,4,FALSE),"")</f>
        <v/>
      </c>
      <c r="J633" s="1" t="str">
        <f>+IFERROR(VLOOKUP(C633,Insumos!$A$2:$E$999,5,FALSE),"")</f>
        <v/>
      </c>
      <c r="K633" s="3" t="str">
        <f t="shared" si="17"/>
        <v/>
      </c>
    </row>
    <row r="634" spans="1:11" ht="14.25" customHeight="1" x14ac:dyDescent="0.2">
      <c r="A634" s="1"/>
      <c r="B634" s="1"/>
      <c r="C634" s="1"/>
      <c r="D634" s="1" t="str">
        <f>+IFERROR(VLOOKUP($C634,Insumos!$A$2:$C$999,2,FALSE),"")</f>
        <v/>
      </c>
      <c r="E634" s="1" t="str">
        <f>+IFERROR(VLOOKUP($C634,Insumos!$A$2:$C$999,3,FALSE),"")</f>
        <v/>
      </c>
      <c r="F634" s="2"/>
      <c r="G634" s="3"/>
      <c r="H634" s="4">
        <f t="shared" si="16"/>
        <v>0</v>
      </c>
      <c r="I634" s="1" t="str">
        <f>+IFERROR(VLOOKUP(C634,Insumos!$A$2:$E$999,4,FALSE),"")</f>
        <v/>
      </c>
      <c r="J634" s="1" t="str">
        <f>+IFERROR(VLOOKUP(C634,Insumos!$A$2:$E$999,5,FALSE),"")</f>
        <v/>
      </c>
      <c r="K634" s="3" t="str">
        <f t="shared" si="17"/>
        <v/>
      </c>
    </row>
    <row r="635" spans="1:11" ht="14.25" customHeight="1" x14ac:dyDescent="0.2">
      <c r="A635" s="1"/>
      <c r="B635" s="1"/>
      <c r="C635" s="1"/>
      <c r="D635" s="1" t="str">
        <f>+IFERROR(VLOOKUP($C635,Insumos!$A$2:$C$999,2,FALSE),"")</f>
        <v/>
      </c>
      <c r="E635" s="1" t="str">
        <f>+IFERROR(VLOOKUP($C635,Insumos!$A$2:$C$999,3,FALSE),"")</f>
        <v/>
      </c>
      <c r="F635" s="2"/>
      <c r="G635" s="3"/>
      <c r="H635" s="4">
        <f t="shared" si="16"/>
        <v>0</v>
      </c>
      <c r="I635" s="1" t="str">
        <f>+IFERROR(VLOOKUP(C635,Insumos!$A$2:$E$999,4,FALSE),"")</f>
        <v/>
      </c>
      <c r="J635" s="1" t="str">
        <f>+IFERROR(VLOOKUP(C635,Insumos!$A$2:$E$999,5,FALSE),"")</f>
        <v/>
      </c>
      <c r="K635" s="3" t="str">
        <f t="shared" si="17"/>
        <v/>
      </c>
    </row>
    <row r="636" spans="1:11" ht="14.25" customHeight="1" x14ac:dyDescent="0.2">
      <c r="A636" s="1"/>
      <c r="B636" s="1"/>
      <c r="C636" s="1"/>
      <c r="D636" s="1" t="str">
        <f>+IFERROR(VLOOKUP($C636,Insumos!$A$2:$C$999,2,FALSE),"")</f>
        <v/>
      </c>
      <c r="E636" s="1" t="str">
        <f>+IFERROR(VLOOKUP($C636,Insumos!$A$2:$C$999,3,FALSE),"")</f>
        <v/>
      </c>
      <c r="F636" s="2"/>
      <c r="G636" s="3"/>
      <c r="H636" s="4">
        <f t="shared" si="16"/>
        <v>0</v>
      </c>
      <c r="I636" s="1" t="str">
        <f>+IFERROR(VLOOKUP(C636,Insumos!$A$2:$E$999,4,FALSE),"")</f>
        <v/>
      </c>
      <c r="J636" s="1" t="str">
        <f>+IFERROR(VLOOKUP(C636,Insumos!$A$2:$E$999,5,FALSE),"")</f>
        <v/>
      </c>
      <c r="K636" s="3" t="str">
        <f t="shared" si="17"/>
        <v/>
      </c>
    </row>
    <row r="637" spans="1:11" ht="14.25" customHeight="1" x14ac:dyDescent="0.2">
      <c r="A637" s="1"/>
      <c r="B637" s="1"/>
      <c r="C637" s="1"/>
      <c r="D637" s="1" t="str">
        <f>+IFERROR(VLOOKUP($C637,Insumos!$A$2:$C$999,2,FALSE),"")</f>
        <v/>
      </c>
      <c r="E637" s="1" t="str">
        <f>+IFERROR(VLOOKUP($C637,Insumos!$A$2:$C$999,3,FALSE),"")</f>
        <v/>
      </c>
      <c r="F637" s="2"/>
      <c r="G637" s="3"/>
      <c r="H637" s="4">
        <f t="shared" si="16"/>
        <v>0</v>
      </c>
      <c r="I637" s="1" t="str">
        <f>+IFERROR(VLOOKUP(C637,Insumos!$A$2:$E$999,4,FALSE),"")</f>
        <v/>
      </c>
      <c r="J637" s="1" t="str">
        <f>+IFERROR(VLOOKUP(C637,Insumos!$A$2:$E$999,5,FALSE),"")</f>
        <v/>
      </c>
      <c r="K637" s="3" t="str">
        <f t="shared" si="17"/>
        <v/>
      </c>
    </row>
    <row r="638" spans="1:11" ht="14.25" customHeight="1" x14ac:dyDescent="0.2">
      <c r="A638" s="1"/>
      <c r="B638" s="1"/>
      <c r="C638" s="1"/>
      <c r="D638" s="1" t="str">
        <f>+IFERROR(VLOOKUP($C638,Insumos!$A$2:$C$999,2,FALSE),"")</f>
        <v/>
      </c>
      <c r="E638" s="1" t="str">
        <f>+IFERROR(VLOOKUP($C638,Insumos!$A$2:$C$999,3,FALSE),"")</f>
        <v/>
      </c>
      <c r="F638" s="2"/>
      <c r="G638" s="3"/>
      <c r="H638" s="4">
        <f t="shared" si="16"/>
        <v>0</v>
      </c>
      <c r="I638" s="1" t="str">
        <f>+IFERROR(VLOOKUP(C638,Insumos!$A$2:$E$999,4,FALSE),"")</f>
        <v/>
      </c>
      <c r="J638" s="1" t="str">
        <f>+IFERROR(VLOOKUP(C638,Insumos!$A$2:$E$999,5,FALSE),"")</f>
        <v/>
      </c>
      <c r="K638" s="3" t="str">
        <f t="shared" si="17"/>
        <v/>
      </c>
    </row>
    <row r="639" spans="1:11" ht="14.25" customHeight="1" x14ac:dyDescent="0.2">
      <c r="A639" s="1"/>
      <c r="B639" s="1"/>
      <c r="C639" s="1"/>
      <c r="D639" s="1" t="str">
        <f>+IFERROR(VLOOKUP($C639,Insumos!$A$2:$C$999,2,FALSE),"")</f>
        <v/>
      </c>
      <c r="E639" s="1" t="str">
        <f>+IFERROR(VLOOKUP($C639,Insumos!$A$2:$C$999,3,FALSE),"")</f>
        <v/>
      </c>
      <c r="F639" s="2"/>
      <c r="G639" s="3"/>
      <c r="H639" s="4">
        <f t="shared" si="16"/>
        <v>0</v>
      </c>
      <c r="I639" s="1" t="str">
        <f>+IFERROR(VLOOKUP(C639,Insumos!$A$2:$E$999,4,FALSE),"")</f>
        <v/>
      </c>
      <c r="J639" s="1" t="str">
        <f>+IFERROR(VLOOKUP(C639,Insumos!$A$2:$E$999,5,FALSE),"")</f>
        <v/>
      </c>
      <c r="K639" s="3" t="str">
        <f t="shared" si="17"/>
        <v/>
      </c>
    </row>
    <row r="640" spans="1:11" ht="14.25" customHeight="1" x14ac:dyDescent="0.2">
      <c r="A640" s="1"/>
      <c r="B640" s="1"/>
      <c r="C640" s="1"/>
      <c r="D640" s="1" t="str">
        <f>+IFERROR(VLOOKUP($C640,Insumos!$A$2:$C$999,2,FALSE),"")</f>
        <v/>
      </c>
      <c r="E640" s="1" t="str">
        <f>+IFERROR(VLOOKUP($C640,Insumos!$A$2:$C$999,3,FALSE),"")</f>
        <v/>
      </c>
      <c r="F640" s="2"/>
      <c r="G640" s="3"/>
      <c r="H640" s="4">
        <f t="shared" si="16"/>
        <v>0</v>
      </c>
      <c r="I640" s="1" t="str">
        <f>+IFERROR(VLOOKUP(C640,Insumos!$A$2:$E$999,4,FALSE),"")</f>
        <v/>
      </c>
      <c r="J640" s="1" t="str">
        <f>+IFERROR(VLOOKUP(C640,Insumos!$A$2:$E$999,5,FALSE),"")</f>
        <v/>
      </c>
      <c r="K640" s="3" t="str">
        <f t="shared" si="17"/>
        <v/>
      </c>
    </row>
    <row r="641" spans="1:11" ht="14.25" customHeight="1" x14ac:dyDescent="0.2">
      <c r="A641" s="1"/>
      <c r="B641" s="1"/>
      <c r="C641" s="1"/>
      <c r="D641" s="1" t="str">
        <f>+IFERROR(VLOOKUP($C641,Insumos!$A$2:$C$999,2,FALSE),"")</f>
        <v/>
      </c>
      <c r="E641" s="1" t="str">
        <f>+IFERROR(VLOOKUP($C641,Insumos!$A$2:$C$999,3,FALSE),"")</f>
        <v/>
      </c>
      <c r="F641" s="2"/>
      <c r="G641" s="3"/>
      <c r="H641" s="4">
        <f t="shared" si="16"/>
        <v>0</v>
      </c>
      <c r="I641" s="1" t="str">
        <f>+IFERROR(VLOOKUP(C641,Insumos!$A$2:$E$999,4,FALSE),"")</f>
        <v/>
      </c>
      <c r="J641" s="1" t="str">
        <f>+IFERROR(VLOOKUP(C641,Insumos!$A$2:$E$999,5,FALSE),"")</f>
        <v/>
      </c>
      <c r="K641" s="3" t="str">
        <f t="shared" si="17"/>
        <v/>
      </c>
    </row>
    <row r="642" spans="1:11" ht="14.25" customHeight="1" x14ac:dyDescent="0.2">
      <c r="A642" s="1"/>
      <c r="B642" s="1"/>
      <c r="C642" s="1"/>
      <c r="D642" s="1" t="str">
        <f>+IFERROR(VLOOKUP($C642,Insumos!$A$2:$C$999,2,FALSE),"")</f>
        <v/>
      </c>
      <c r="E642" s="1" t="str">
        <f>+IFERROR(VLOOKUP($C642,Insumos!$A$2:$C$999,3,FALSE),"")</f>
        <v/>
      </c>
      <c r="F642" s="2"/>
      <c r="G642" s="3"/>
      <c r="H642" s="4">
        <f t="shared" si="16"/>
        <v>0</v>
      </c>
      <c r="I642" s="1" t="str">
        <f>+IFERROR(VLOOKUP(C642,Insumos!$A$2:$E$999,4,FALSE),"")</f>
        <v/>
      </c>
      <c r="J642" s="1" t="str">
        <f>+IFERROR(VLOOKUP(C642,Insumos!$A$2:$E$999,5,FALSE),"")</f>
        <v/>
      </c>
      <c r="K642" s="3" t="str">
        <f t="shared" si="17"/>
        <v/>
      </c>
    </row>
    <row r="643" spans="1:11" ht="14.25" customHeight="1" x14ac:dyDescent="0.2">
      <c r="A643" s="1"/>
      <c r="B643" s="1"/>
      <c r="C643" s="1"/>
      <c r="D643" s="1" t="str">
        <f>+IFERROR(VLOOKUP($C643,Insumos!$A$2:$C$999,2,FALSE),"")</f>
        <v/>
      </c>
      <c r="E643" s="1" t="str">
        <f>+IFERROR(VLOOKUP($C643,Insumos!$A$2:$C$999,3,FALSE),"")</f>
        <v/>
      </c>
      <c r="F643" s="2"/>
      <c r="G643" s="3"/>
      <c r="H643" s="4">
        <f t="shared" si="16"/>
        <v>0</v>
      </c>
      <c r="I643" s="1" t="str">
        <f>+IFERROR(VLOOKUP(C643,Insumos!$A$2:$E$999,4,FALSE),"")</f>
        <v/>
      </c>
      <c r="J643" s="1" t="str">
        <f>+IFERROR(VLOOKUP(C643,Insumos!$A$2:$E$999,5,FALSE),"")</f>
        <v/>
      </c>
      <c r="K643" s="3" t="str">
        <f t="shared" si="17"/>
        <v/>
      </c>
    </row>
    <row r="644" spans="1:11" ht="14.25" customHeight="1" x14ac:dyDescent="0.2">
      <c r="A644" s="1"/>
      <c r="B644" s="1"/>
      <c r="C644" s="1"/>
      <c r="D644" s="1" t="str">
        <f>+IFERROR(VLOOKUP($C644,Insumos!$A$2:$C$999,2,FALSE),"")</f>
        <v/>
      </c>
      <c r="E644" s="1" t="str">
        <f>+IFERROR(VLOOKUP($C644,Insumos!$A$2:$C$999,3,FALSE),"")</f>
        <v/>
      </c>
      <c r="F644" s="2"/>
      <c r="G644" s="3"/>
      <c r="H644" s="4">
        <f t="shared" si="16"/>
        <v>0</v>
      </c>
      <c r="I644" s="1" t="str">
        <f>+IFERROR(VLOOKUP(C644,Insumos!$A$2:$E$999,4,FALSE),"")</f>
        <v/>
      </c>
      <c r="J644" s="1" t="str">
        <f>+IFERROR(VLOOKUP(C644,Insumos!$A$2:$E$999,5,FALSE),"")</f>
        <v/>
      </c>
      <c r="K644" s="3" t="str">
        <f t="shared" si="17"/>
        <v/>
      </c>
    </row>
    <row r="645" spans="1:11" ht="14.25" customHeight="1" x14ac:dyDescent="0.2">
      <c r="A645" s="1"/>
      <c r="B645" s="1"/>
      <c r="C645" s="1"/>
      <c r="D645" s="1" t="str">
        <f>+IFERROR(VLOOKUP($C645,Insumos!$A$2:$C$999,2,FALSE),"")</f>
        <v/>
      </c>
      <c r="E645" s="1" t="str">
        <f>+IFERROR(VLOOKUP($C645,Insumos!$A$2:$C$999,3,FALSE),"")</f>
        <v/>
      </c>
      <c r="F645" s="2"/>
      <c r="G645" s="3"/>
      <c r="H645" s="4">
        <f t="shared" si="16"/>
        <v>0</v>
      </c>
      <c r="I645" s="1" t="str">
        <f>+IFERROR(VLOOKUP(C645,Insumos!$A$2:$E$999,4,FALSE),"")</f>
        <v/>
      </c>
      <c r="J645" s="1" t="str">
        <f>+IFERROR(VLOOKUP(C645,Insumos!$A$2:$E$999,5,FALSE),"")</f>
        <v/>
      </c>
      <c r="K645" s="3" t="str">
        <f t="shared" si="17"/>
        <v/>
      </c>
    </row>
    <row r="646" spans="1:11" ht="14.25" customHeight="1" x14ac:dyDescent="0.2">
      <c r="A646" s="1"/>
      <c r="B646" s="1"/>
      <c r="C646" s="1"/>
      <c r="D646" s="1" t="str">
        <f>+IFERROR(VLOOKUP($C646,Insumos!$A$2:$C$999,2,FALSE),"")</f>
        <v/>
      </c>
      <c r="E646" s="1" t="str">
        <f>+IFERROR(VLOOKUP($C646,Insumos!$A$2:$C$999,3,FALSE),"")</f>
        <v/>
      </c>
      <c r="F646" s="2"/>
      <c r="G646" s="3"/>
      <c r="H646" s="4">
        <f t="shared" si="16"/>
        <v>0</v>
      </c>
      <c r="I646" s="1" t="str">
        <f>+IFERROR(VLOOKUP(C646,Insumos!$A$2:$E$999,4,FALSE),"")</f>
        <v/>
      </c>
      <c r="J646" s="1" t="str">
        <f>+IFERROR(VLOOKUP(C646,Insumos!$A$2:$E$999,5,FALSE),"")</f>
        <v/>
      </c>
      <c r="K646" s="3" t="str">
        <f t="shared" si="17"/>
        <v/>
      </c>
    </row>
    <row r="647" spans="1:11" ht="14.25" customHeight="1" x14ac:dyDescent="0.2">
      <c r="A647" s="1"/>
      <c r="B647" s="1"/>
      <c r="C647" s="1"/>
      <c r="D647" s="1" t="str">
        <f>+IFERROR(VLOOKUP($C647,Insumos!$A$2:$C$999,2,FALSE),"")</f>
        <v/>
      </c>
      <c r="E647" s="1" t="str">
        <f>+IFERROR(VLOOKUP($C647,Insumos!$A$2:$C$999,3,FALSE),"")</f>
        <v/>
      </c>
      <c r="F647" s="2"/>
      <c r="G647" s="3"/>
      <c r="H647" s="4">
        <f t="shared" si="16"/>
        <v>0</v>
      </c>
      <c r="I647" s="1" t="str">
        <f>+IFERROR(VLOOKUP(C647,Insumos!$A$2:$E$999,4,FALSE),"")</f>
        <v/>
      </c>
      <c r="J647" s="1" t="str">
        <f>+IFERROR(VLOOKUP(C647,Insumos!$A$2:$E$999,5,FALSE),"")</f>
        <v/>
      </c>
      <c r="K647" s="3" t="str">
        <f t="shared" si="17"/>
        <v/>
      </c>
    </row>
    <row r="648" spans="1:11" ht="14.25" customHeight="1" x14ac:dyDescent="0.2">
      <c r="A648" s="1"/>
      <c r="B648" s="1"/>
      <c r="C648" s="1"/>
      <c r="D648" s="1" t="str">
        <f>+IFERROR(VLOOKUP($C648,Insumos!$A$2:$C$999,2,FALSE),"")</f>
        <v/>
      </c>
      <c r="E648" s="1" t="str">
        <f>+IFERROR(VLOOKUP($C648,Insumos!$A$2:$C$999,3,FALSE),"")</f>
        <v/>
      </c>
      <c r="F648" s="2"/>
      <c r="G648" s="3"/>
      <c r="H648" s="4">
        <f t="shared" si="16"/>
        <v>0</v>
      </c>
      <c r="I648" s="1" t="str">
        <f>+IFERROR(VLOOKUP(C648,Insumos!$A$2:$E$999,4,FALSE),"")</f>
        <v/>
      </c>
      <c r="J648" s="1" t="str">
        <f>+IFERROR(VLOOKUP(C648,Insumos!$A$2:$E$999,5,FALSE),"")</f>
        <v/>
      </c>
      <c r="K648" s="3" t="str">
        <f t="shared" si="17"/>
        <v/>
      </c>
    </row>
    <row r="649" spans="1:11" ht="14.25" customHeight="1" x14ac:dyDescent="0.2">
      <c r="A649" s="1"/>
      <c r="B649" s="1"/>
      <c r="C649" s="1"/>
      <c r="D649" s="1" t="str">
        <f>+IFERROR(VLOOKUP($C649,Insumos!$A$2:$C$999,2,FALSE),"")</f>
        <v/>
      </c>
      <c r="E649" s="1" t="str">
        <f>+IFERROR(VLOOKUP($C649,Insumos!$A$2:$C$999,3,FALSE),"")</f>
        <v/>
      </c>
      <c r="F649" s="2"/>
      <c r="G649" s="3"/>
      <c r="H649" s="4">
        <f t="shared" si="16"/>
        <v>0</v>
      </c>
      <c r="I649" s="1" t="str">
        <f>+IFERROR(VLOOKUP(C649,Insumos!$A$2:$E$999,4,FALSE),"")</f>
        <v/>
      </c>
      <c r="J649" s="1" t="str">
        <f>+IFERROR(VLOOKUP(C649,Insumos!$A$2:$E$999,5,FALSE),"")</f>
        <v/>
      </c>
      <c r="K649" s="3" t="str">
        <f t="shared" si="17"/>
        <v/>
      </c>
    </row>
    <row r="650" spans="1:11" ht="14.25" customHeight="1" x14ac:dyDescent="0.2">
      <c r="A650" s="1"/>
      <c r="B650" s="1"/>
      <c r="C650" s="1"/>
      <c r="D650" s="1" t="str">
        <f>+IFERROR(VLOOKUP($C650,Insumos!$A$2:$C$999,2,FALSE),"")</f>
        <v/>
      </c>
      <c r="E650" s="1" t="str">
        <f>+IFERROR(VLOOKUP($C650,Insumos!$A$2:$C$999,3,FALSE),"")</f>
        <v/>
      </c>
      <c r="F650" s="2"/>
      <c r="G650" s="3"/>
      <c r="H650" s="4">
        <f t="shared" si="16"/>
        <v>0</v>
      </c>
      <c r="I650" s="1" t="str">
        <f>+IFERROR(VLOOKUP(C650,Insumos!$A$2:$E$999,4,FALSE),"")</f>
        <v/>
      </c>
      <c r="J650" s="1" t="str">
        <f>+IFERROR(VLOOKUP(C650,Insumos!$A$2:$E$999,5,FALSE),"")</f>
        <v/>
      </c>
      <c r="K650" s="3" t="str">
        <f t="shared" si="17"/>
        <v/>
      </c>
    </row>
    <row r="651" spans="1:11" ht="14.25" customHeight="1" x14ac:dyDescent="0.2">
      <c r="A651" s="1"/>
      <c r="B651" s="1"/>
      <c r="C651" s="1"/>
      <c r="D651" s="1" t="str">
        <f>+IFERROR(VLOOKUP($C651,Insumos!$A$2:$C$999,2,FALSE),"")</f>
        <v/>
      </c>
      <c r="E651" s="1" t="str">
        <f>+IFERROR(VLOOKUP($C651,Insumos!$A$2:$C$999,3,FALSE),"")</f>
        <v/>
      </c>
      <c r="F651" s="2"/>
      <c r="G651" s="3"/>
      <c r="H651" s="4">
        <f t="shared" si="16"/>
        <v>0</v>
      </c>
      <c r="I651" s="1" t="str">
        <f>+IFERROR(VLOOKUP(C651,Insumos!$A$2:$E$999,4,FALSE),"")</f>
        <v/>
      </c>
      <c r="J651" s="1" t="str">
        <f>+IFERROR(VLOOKUP(C651,Insumos!$A$2:$E$999,5,FALSE),"")</f>
        <v/>
      </c>
      <c r="K651" s="3" t="str">
        <f t="shared" si="17"/>
        <v/>
      </c>
    </row>
    <row r="652" spans="1:11" ht="14.25" customHeight="1" x14ac:dyDescent="0.2">
      <c r="A652" s="1"/>
      <c r="B652" s="1"/>
      <c r="C652" s="1"/>
      <c r="D652" s="1" t="str">
        <f>+IFERROR(VLOOKUP($C652,Insumos!$A$2:$C$999,2,FALSE),"")</f>
        <v/>
      </c>
      <c r="E652" s="1" t="str">
        <f>+IFERROR(VLOOKUP($C652,Insumos!$A$2:$C$999,3,FALSE),"")</f>
        <v/>
      </c>
      <c r="F652" s="2"/>
      <c r="G652" s="3"/>
      <c r="H652" s="4">
        <f t="shared" si="16"/>
        <v>0</v>
      </c>
      <c r="I652" s="1" t="str">
        <f>+IFERROR(VLOOKUP(C652,Insumos!$A$2:$E$999,4,FALSE),"")</f>
        <v/>
      </c>
      <c r="J652" s="1" t="str">
        <f>+IFERROR(VLOOKUP(C652,Insumos!$A$2:$E$999,5,FALSE),"")</f>
        <v/>
      </c>
      <c r="K652" s="3" t="str">
        <f t="shared" si="17"/>
        <v/>
      </c>
    </row>
    <row r="653" spans="1:11" ht="14.25" customHeight="1" x14ac:dyDescent="0.2">
      <c r="A653" s="1"/>
      <c r="B653" s="1"/>
      <c r="C653" s="1"/>
      <c r="D653" s="1" t="str">
        <f>+IFERROR(VLOOKUP($C653,Insumos!$A$2:$C$999,2,FALSE),"")</f>
        <v/>
      </c>
      <c r="E653" s="1" t="str">
        <f>+IFERROR(VLOOKUP($C653,Insumos!$A$2:$C$999,3,FALSE),"")</f>
        <v/>
      </c>
      <c r="F653" s="2"/>
      <c r="G653" s="3"/>
      <c r="H653" s="4">
        <f t="shared" si="16"/>
        <v>0</v>
      </c>
      <c r="I653" s="1" t="str">
        <f>+IFERROR(VLOOKUP(C653,Insumos!$A$2:$E$999,4,FALSE),"")</f>
        <v/>
      </c>
      <c r="J653" s="1" t="str">
        <f>+IFERROR(VLOOKUP(C653,Insumos!$A$2:$E$999,5,FALSE),"")</f>
        <v/>
      </c>
      <c r="K653" s="3" t="str">
        <f t="shared" si="17"/>
        <v/>
      </c>
    </row>
    <row r="654" spans="1:11" ht="14.25" customHeight="1" x14ac:dyDescent="0.2">
      <c r="A654" s="1"/>
      <c r="B654" s="1"/>
      <c r="C654" s="1"/>
      <c r="D654" s="1" t="str">
        <f>+IFERROR(VLOOKUP($C654,Insumos!$A$2:$C$999,2,FALSE),"")</f>
        <v/>
      </c>
      <c r="E654" s="1" t="str">
        <f>+IFERROR(VLOOKUP($C654,Insumos!$A$2:$C$999,3,FALSE),"")</f>
        <v/>
      </c>
      <c r="F654" s="2"/>
      <c r="G654" s="3"/>
      <c r="H654" s="4">
        <f t="shared" si="16"/>
        <v>0</v>
      </c>
      <c r="I654" s="1" t="str">
        <f>+IFERROR(VLOOKUP(C654,Insumos!$A$2:$E$999,4,FALSE),"")</f>
        <v/>
      </c>
      <c r="J654" s="1" t="str">
        <f>+IFERROR(VLOOKUP(C654,Insumos!$A$2:$E$999,5,FALSE),"")</f>
        <v/>
      </c>
      <c r="K654" s="3" t="str">
        <f t="shared" si="17"/>
        <v/>
      </c>
    </row>
    <row r="655" spans="1:11" ht="14.25" customHeight="1" x14ac:dyDescent="0.2">
      <c r="A655" s="1"/>
      <c r="B655" s="1"/>
      <c r="C655" s="1"/>
      <c r="D655" s="1" t="str">
        <f>+IFERROR(VLOOKUP($C655,Insumos!$A$2:$C$999,2,FALSE),"")</f>
        <v/>
      </c>
      <c r="E655" s="1" t="str">
        <f>+IFERROR(VLOOKUP($C655,Insumos!$A$2:$C$999,3,FALSE),"")</f>
        <v/>
      </c>
      <c r="F655" s="2"/>
      <c r="G655" s="3"/>
      <c r="H655" s="4">
        <f t="shared" si="16"/>
        <v>0</v>
      </c>
      <c r="I655" s="1" t="str">
        <f>+IFERROR(VLOOKUP(C655,Insumos!$A$2:$E$999,4,FALSE),"")</f>
        <v/>
      </c>
      <c r="J655" s="1" t="str">
        <f>+IFERROR(VLOOKUP(C655,Insumos!$A$2:$E$999,5,FALSE),"")</f>
        <v/>
      </c>
      <c r="K655" s="3" t="str">
        <f t="shared" si="17"/>
        <v/>
      </c>
    </row>
    <row r="656" spans="1:11" ht="14.25" customHeight="1" x14ac:dyDescent="0.2">
      <c r="A656" s="1"/>
      <c r="B656" s="1"/>
      <c r="C656" s="1"/>
      <c r="D656" s="1" t="str">
        <f>+IFERROR(VLOOKUP($C656,Insumos!$A$2:$C$999,2,FALSE),"")</f>
        <v/>
      </c>
      <c r="E656" s="1" t="str">
        <f>+IFERROR(VLOOKUP($C656,Insumos!$A$2:$C$999,3,FALSE),"")</f>
        <v/>
      </c>
      <c r="F656" s="2"/>
      <c r="G656" s="3"/>
      <c r="H656" s="4">
        <f t="shared" si="16"/>
        <v>0</v>
      </c>
      <c r="I656" s="1" t="str">
        <f>+IFERROR(VLOOKUP(C656,Insumos!$A$2:$E$999,4,FALSE),"")</f>
        <v/>
      </c>
      <c r="J656" s="1" t="str">
        <f>+IFERROR(VLOOKUP(C656,Insumos!$A$2:$E$999,5,FALSE),"")</f>
        <v/>
      </c>
      <c r="K656" s="3" t="str">
        <f t="shared" si="17"/>
        <v/>
      </c>
    </row>
    <row r="657" spans="1:11" ht="14.25" customHeight="1" x14ac:dyDescent="0.2">
      <c r="A657" s="1"/>
      <c r="B657" s="1"/>
      <c r="C657" s="1"/>
      <c r="D657" s="1" t="str">
        <f>+IFERROR(VLOOKUP($C657,Insumos!$A$2:$C$999,2,FALSE),"")</f>
        <v/>
      </c>
      <c r="E657" s="1" t="str">
        <f>+IFERROR(VLOOKUP($C657,Insumos!$A$2:$C$999,3,FALSE),"")</f>
        <v/>
      </c>
      <c r="F657" s="2"/>
      <c r="G657" s="3"/>
      <c r="H657" s="4">
        <f t="shared" si="16"/>
        <v>0</v>
      </c>
      <c r="I657" s="1" t="str">
        <f>+IFERROR(VLOOKUP(C657,Insumos!$A$2:$E$999,4,FALSE),"")</f>
        <v/>
      </c>
      <c r="J657" s="1" t="str">
        <f>+IFERROR(VLOOKUP(C657,Insumos!$A$2:$E$999,5,FALSE),"")</f>
        <v/>
      </c>
      <c r="K657" s="3" t="str">
        <f t="shared" si="17"/>
        <v/>
      </c>
    </row>
    <row r="658" spans="1:11" ht="14.25" customHeight="1" x14ac:dyDescent="0.2">
      <c r="A658" s="1"/>
      <c r="B658" s="1"/>
      <c r="C658" s="1"/>
      <c r="D658" s="1" t="str">
        <f>+IFERROR(VLOOKUP($C658,Insumos!$A$2:$C$999,2,FALSE),"")</f>
        <v/>
      </c>
      <c r="E658" s="1" t="str">
        <f>+IFERROR(VLOOKUP($C658,Insumos!$A$2:$C$999,3,FALSE),"")</f>
        <v/>
      </c>
      <c r="F658" s="2"/>
      <c r="G658" s="3"/>
      <c r="H658" s="4">
        <f t="shared" si="16"/>
        <v>0</v>
      </c>
      <c r="I658" s="1" t="str">
        <f>+IFERROR(VLOOKUP(C658,Insumos!$A$2:$E$999,4,FALSE),"")</f>
        <v/>
      </c>
      <c r="J658" s="1" t="str">
        <f>+IFERROR(VLOOKUP(C658,Insumos!$A$2:$E$999,5,FALSE),"")</f>
        <v/>
      </c>
      <c r="K658" s="3" t="str">
        <f t="shared" si="17"/>
        <v/>
      </c>
    </row>
    <row r="659" spans="1:11" ht="14.25" customHeight="1" x14ac:dyDescent="0.2">
      <c r="A659" s="1"/>
      <c r="B659" s="1"/>
      <c r="C659" s="1"/>
      <c r="D659" s="1" t="str">
        <f>+IFERROR(VLOOKUP($C659,Insumos!$A$2:$C$999,2,FALSE),"")</f>
        <v/>
      </c>
      <c r="E659" s="1" t="str">
        <f>+IFERROR(VLOOKUP($C659,Insumos!$A$2:$C$999,3,FALSE),"")</f>
        <v/>
      </c>
      <c r="F659" s="2"/>
      <c r="G659" s="3"/>
      <c r="H659" s="4">
        <f t="shared" si="16"/>
        <v>0</v>
      </c>
      <c r="I659" s="1" t="str">
        <f>+IFERROR(VLOOKUP(C659,Insumos!$A$2:$E$999,4,FALSE),"")</f>
        <v/>
      </c>
      <c r="J659" s="1" t="str">
        <f>+IFERROR(VLOOKUP(C659,Insumos!$A$2:$E$999,5,FALSE),"")</f>
        <v/>
      </c>
      <c r="K659" s="3" t="str">
        <f t="shared" si="17"/>
        <v/>
      </c>
    </row>
    <row r="660" spans="1:11" ht="14.25" customHeight="1" x14ac:dyDescent="0.2">
      <c r="A660" s="1"/>
      <c r="B660" s="1"/>
      <c r="C660" s="1"/>
      <c r="D660" s="1" t="str">
        <f>+IFERROR(VLOOKUP($C660,Insumos!$A$2:$C$999,2,FALSE),"")</f>
        <v/>
      </c>
      <c r="E660" s="1" t="str">
        <f>+IFERROR(VLOOKUP($C660,Insumos!$A$2:$C$999,3,FALSE),"")</f>
        <v/>
      </c>
      <c r="F660" s="2"/>
      <c r="G660" s="3"/>
      <c r="H660" s="4">
        <f t="shared" si="16"/>
        <v>0</v>
      </c>
      <c r="I660" s="1" t="str">
        <f>+IFERROR(VLOOKUP(C660,Insumos!$A$2:$E$999,4,FALSE),"")</f>
        <v/>
      </c>
      <c r="J660" s="1" t="str">
        <f>+IFERROR(VLOOKUP(C660,Insumos!$A$2:$E$999,5,FALSE),"")</f>
        <v/>
      </c>
      <c r="K660" s="3" t="str">
        <f t="shared" si="17"/>
        <v/>
      </c>
    </row>
    <row r="661" spans="1:11" ht="14.25" customHeight="1" x14ac:dyDescent="0.2">
      <c r="A661" s="1"/>
      <c r="B661" s="1"/>
      <c r="C661" s="1"/>
      <c r="D661" s="1" t="str">
        <f>+IFERROR(VLOOKUP($C661,Insumos!$A$2:$C$999,2,FALSE),"")</f>
        <v/>
      </c>
      <c r="E661" s="1" t="str">
        <f>+IFERROR(VLOOKUP($C661,Insumos!$A$2:$C$999,3,FALSE),"")</f>
        <v/>
      </c>
      <c r="F661" s="2"/>
      <c r="G661" s="3"/>
      <c r="H661" s="4">
        <f t="shared" si="16"/>
        <v>0</v>
      </c>
      <c r="I661" s="1" t="str">
        <f>+IFERROR(VLOOKUP(C661,Insumos!$A$2:$E$999,4,FALSE),"")</f>
        <v/>
      </c>
      <c r="J661" s="1" t="str">
        <f>+IFERROR(VLOOKUP(C661,Insumos!$A$2:$E$999,5,FALSE),"")</f>
        <v/>
      </c>
      <c r="K661" s="3" t="str">
        <f t="shared" si="17"/>
        <v/>
      </c>
    </row>
    <row r="662" spans="1:11" ht="14.25" customHeight="1" x14ac:dyDescent="0.2">
      <c r="A662" s="1"/>
      <c r="B662" s="1"/>
      <c r="C662" s="1"/>
      <c r="D662" s="1" t="str">
        <f>+IFERROR(VLOOKUP($C662,Insumos!$A$2:$C$999,2,FALSE),"")</f>
        <v/>
      </c>
      <c r="E662" s="1" t="str">
        <f>+IFERROR(VLOOKUP($C662,Insumos!$A$2:$C$999,3,FALSE),"")</f>
        <v/>
      </c>
      <c r="F662" s="2"/>
      <c r="G662" s="3"/>
      <c r="H662" s="4">
        <f t="shared" si="16"/>
        <v>0</v>
      </c>
      <c r="I662" s="1" t="str">
        <f>+IFERROR(VLOOKUP(C662,Insumos!$A$2:$E$999,4,FALSE),"")</f>
        <v/>
      </c>
      <c r="J662" s="1" t="str">
        <f>+IFERROR(VLOOKUP(C662,Insumos!$A$2:$E$999,5,FALSE),"")</f>
        <v/>
      </c>
      <c r="K662" s="3" t="str">
        <f t="shared" si="17"/>
        <v/>
      </c>
    </row>
    <row r="663" spans="1:11" ht="14.25" customHeight="1" x14ac:dyDescent="0.2">
      <c r="A663" s="1"/>
      <c r="B663" s="1"/>
      <c r="C663" s="1"/>
      <c r="D663" s="1" t="str">
        <f>+IFERROR(VLOOKUP($C663,Insumos!$A$2:$C$999,2,FALSE),"")</f>
        <v/>
      </c>
      <c r="E663" s="1" t="str">
        <f>+IFERROR(VLOOKUP($C663,Insumos!$A$2:$C$999,3,FALSE),"")</f>
        <v/>
      </c>
      <c r="F663" s="2"/>
      <c r="G663" s="3"/>
      <c r="H663" s="4">
        <f t="shared" si="16"/>
        <v>0</v>
      </c>
      <c r="I663" s="1" t="str">
        <f>+IFERROR(VLOOKUP(C663,Insumos!$A$2:$E$999,4,FALSE),"")</f>
        <v/>
      </c>
      <c r="J663" s="1" t="str">
        <f>+IFERROR(VLOOKUP(C663,Insumos!$A$2:$E$999,5,FALSE),"")</f>
        <v/>
      </c>
      <c r="K663" s="3" t="str">
        <f t="shared" si="17"/>
        <v/>
      </c>
    </row>
    <row r="664" spans="1:11" ht="14.25" customHeight="1" x14ac:dyDescent="0.2">
      <c r="A664" s="1"/>
      <c r="B664" s="1"/>
      <c r="C664" s="1"/>
      <c r="D664" s="1" t="str">
        <f>+IFERROR(VLOOKUP($C664,Insumos!$A$2:$C$999,2,FALSE),"")</f>
        <v/>
      </c>
      <c r="E664" s="1" t="str">
        <f>+IFERROR(VLOOKUP($C664,Insumos!$A$2:$C$999,3,FALSE),"")</f>
        <v/>
      </c>
      <c r="F664" s="2"/>
      <c r="G664" s="3"/>
      <c r="H664" s="4">
        <f t="shared" si="16"/>
        <v>0</v>
      </c>
      <c r="I664" s="1" t="str">
        <f>+IFERROR(VLOOKUP(C664,Insumos!$A$2:$E$999,4,FALSE),"")</f>
        <v/>
      </c>
      <c r="J664" s="1" t="str">
        <f>+IFERROR(VLOOKUP(C664,Insumos!$A$2:$E$999,5,FALSE),"")</f>
        <v/>
      </c>
      <c r="K664" s="3" t="str">
        <f t="shared" si="17"/>
        <v/>
      </c>
    </row>
    <row r="665" spans="1:11" ht="14.25" customHeight="1" x14ac:dyDescent="0.2">
      <c r="A665" s="1"/>
      <c r="B665" s="1"/>
      <c r="C665" s="1"/>
      <c r="D665" s="1" t="str">
        <f>+IFERROR(VLOOKUP($C665,Insumos!$A$2:$C$999,2,FALSE),"")</f>
        <v/>
      </c>
      <c r="E665" s="1" t="str">
        <f>+IFERROR(VLOOKUP($C665,Insumos!$A$2:$C$999,3,FALSE),"")</f>
        <v/>
      </c>
      <c r="F665" s="2"/>
      <c r="G665" s="3"/>
      <c r="H665" s="4">
        <f t="shared" si="16"/>
        <v>0</v>
      </c>
      <c r="I665" s="1" t="str">
        <f>+IFERROR(VLOOKUP(C665,Insumos!$A$2:$E$999,4,FALSE),"")</f>
        <v/>
      </c>
      <c r="J665" s="1" t="str">
        <f>+IFERROR(VLOOKUP(C665,Insumos!$A$2:$E$999,5,FALSE),"")</f>
        <v/>
      </c>
      <c r="K665" s="3" t="str">
        <f t="shared" si="17"/>
        <v/>
      </c>
    </row>
    <row r="666" spans="1:11" ht="14.25" customHeight="1" x14ac:dyDescent="0.2">
      <c r="A666" s="1"/>
      <c r="B666" s="1"/>
      <c r="C666" s="1"/>
      <c r="D666" s="1" t="str">
        <f>+IFERROR(VLOOKUP($C666,Insumos!$A$2:$C$999,2,FALSE),"")</f>
        <v/>
      </c>
      <c r="E666" s="1" t="str">
        <f>+IFERROR(VLOOKUP($C666,Insumos!$A$2:$C$999,3,FALSE),"")</f>
        <v/>
      </c>
      <c r="F666" s="2"/>
      <c r="G666" s="3"/>
      <c r="H666" s="4">
        <f t="shared" si="16"/>
        <v>0</v>
      </c>
      <c r="I666" s="1" t="str">
        <f>+IFERROR(VLOOKUP(C666,Insumos!$A$2:$E$999,4,FALSE),"")</f>
        <v/>
      </c>
      <c r="J666" s="1" t="str">
        <f>+IFERROR(VLOOKUP(C666,Insumos!$A$2:$E$999,5,FALSE),"")</f>
        <v/>
      </c>
      <c r="K666" s="3" t="str">
        <f t="shared" si="17"/>
        <v/>
      </c>
    </row>
    <row r="667" spans="1:11" ht="14.25" customHeight="1" x14ac:dyDescent="0.2">
      <c r="A667" s="1"/>
      <c r="B667" s="1"/>
      <c r="C667" s="1"/>
      <c r="D667" s="1" t="str">
        <f>+IFERROR(VLOOKUP($C667,Insumos!$A$2:$C$999,2,FALSE),"")</f>
        <v/>
      </c>
      <c r="E667" s="1" t="str">
        <f>+IFERROR(VLOOKUP($C667,Insumos!$A$2:$C$999,3,FALSE),"")</f>
        <v/>
      </c>
      <c r="F667" s="2"/>
      <c r="G667" s="3"/>
      <c r="H667" s="4">
        <f t="shared" si="16"/>
        <v>0</v>
      </c>
      <c r="I667" s="1" t="str">
        <f>+IFERROR(VLOOKUP(C667,Insumos!$A$2:$E$999,4,FALSE),"")</f>
        <v/>
      </c>
      <c r="J667" s="1" t="str">
        <f>+IFERROR(VLOOKUP(C667,Insumos!$A$2:$E$999,5,FALSE),"")</f>
        <v/>
      </c>
      <c r="K667" s="3" t="str">
        <f t="shared" si="17"/>
        <v/>
      </c>
    </row>
    <row r="668" spans="1:11" ht="14.25" customHeight="1" x14ac:dyDescent="0.2">
      <c r="A668" s="1"/>
      <c r="B668" s="1"/>
      <c r="C668" s="1"/>
      <c r="D668" s="1" t="str">
        <f>+IFERROR(VLOOKUP($C668,Insumos!$A$2:$C$999,2,FALSE),"")</f>
        <v/>
      </c>
      <c r="E668" s="1" t="str">
        <f>+IFERROR(VLOOKUP($C668,Insumos!$A$2:$C$999,3,FALSE),"")</f>
        <v/>
      </c>
      <c r="F668" s="2"/>
      <c r="G668" s="3"/>
      <c r="H668" s="4">
        <f t="shared" si="16"/>
        <v>0</v>
      </c>
      <c r="I668" s="1" t="str">
        <f>+IFERROR(VLOOKUP(C668,Insumos!$A$2:$E$999,4,FALSE),"")</f>
        <v/>
      </c>
      <c r="J668" s="1" t="str">
        <f>+IFERROR(VLOOKUP(C668,Insumos!$A$2:$E$999,5,FALSE),"")</f>
        <v/>
      </c>
      <c r="K668" s="3" t="str">
        <f t="shared" si="17"/>
        <v/>
      </c>
    </row>
    <row r="669" spans="1:11" ht="14.25" customHeight="1" x14ac:dyDescent="0.2">
      <c r="A669" s="1"/>
      <c r="B669" s="1"/>
      <c r="C669" s="1"/>
      <c r="D669" s="1" t="str">
        <f>+IFERROR(VLOOKUP($C669,Insumos!$A$2:$C$999,2,FALSE),"")</f>
        <v/>
      </c>
      <c r="E669" s="1" t="str">
        <f>+IFERROR(VLOOKUP($C669,Insumos!$A$2:$C$999,3,FALSE),"")</f>
        <v/>
      </c>
      <c r="F669" s="2"/>
      <c r="G669" s="3"/>
      <c r="H669" s="4">
        <f t="shared" si="16"/>
        <v>0</v>
      </c>
      <c r="I669" s="1" t="str">
        <f>+IFERROR(VLOOKUP(C669,Insumos!$A$2:$E$999,4,FALSE),"")</f>
        <v/>
      </c>
      <c r="J669" s="1" t="str">
        <f>+IFERROR(VLOOKUP(C669,Insumos!$A$2:$E$999,5,FALSE),"")</f>
        <v/>
      </c>
      <c r="K669" s="3" t="str">
        <f t="shared" si="17"/>
        <v/>
      </c>
    </row>
    <row r="670" spans="1:11" ht="14.25" customHeight="1" x14ac:dyDescent="0.2">
      <c r="A670" s="1"/>
      <c r="B670" s="1"/>
      <c r="C670" s="1"/>
      <c r="D670" s="1" t="str">
        <f>+IFERROR(VLOOKUP($C670,Insumos!$A$2:$C$999,2,FALSE),"")</f>
        <v/>
      </c>
      <c r="E670" s="1" t="str">
        <f>+IFERROR(VLOOKUP($C670,Insumos!$A$2:$C$999,3,FALSE),"")</f>
        <v/>
      </c>
      <c r="F670" s="2"/>
      <c r="G670" s="3"/>
      <c r="H670" s="4">
        <f t="shared" si="16"/>
        <v>0</v>
      </c>
      <c r="I670" s="1" t="str">
        <f>+IFERROR(VLOOKUP(C670,Insumos!$A$2:$E$999,4,FALSE),"")</f>
        <v/>
      </c>
      <c r="J670" s="1" t="str">
        <f>+IFERROR(VLOOKUP(C670,Insumos!$A$2:$E$999,5,FALSE),"")</f>
        <v/>
      </c>
      <c r="K670" s="3" t="str">
        <f t="shared" si="17"/>
        <v/>
      </c>
    </row>
    <row r="671" spans="1:11" ht="14.25" customHeight="1" x14ac:dyDescent="0.2">
      <c r="A671" s="1"/>
      <c r="B671" s="1"/>
      <c r="C671" s="1"/>
      <c r="D671" s="1" t="str">
        <f>+IFERROR(VLOOKUP($C671,Insumos!$A$2:$C$999,2,FALSE),"")</f>
        <v/>
      </c>
      <c r="E671" s="1" t="str">
        <f>+IFERROR(VLOOKUP($C671,Insumos!$A$2:$C$999,3,FALSE),"")</f>
        <v/>
      </c>
      <c r="F671" s="2"/>
      <c r="G671" s="3"/>
      <c r="H671" s="4">
        <f t="shared" si="16"/>
        <v>0</v>
      </c>
      <c r="I671" s="1" t="str">
        <f>+IFERROR(VLOOKUP(C671,Insumos!$A$2:$E$999,4,FALSE),"")</f>
        <v/>
      </c>
      <c r="J671" s="1" t="str">
        <f>+IFERROR(VLOOKUP(C671,Insumos!$A$2:$E$999,5,FALSE),"")</f>
        <v/>
      </c>
      <c r="K671" s="3" t="str">
        <f t="shared" si="17"/>
        <v/>
      </c>
    </row>
    <row r="672" spans="1:11" ht="14.25" customHeight="1" x14ac:dyDescent="0.2">
      <c r="A672" s="1"/>
      <c r="B672" s="1"/>
      <c r="C672" s="1"/>
      <c r="D672" s="1" t="str">
        <f>+IFERROR(VLOOKUP($C672,Insumos!$A$2:$C$999,2,FALSE),"")</f>
        <v/>
      </c>
      <c r="E672" s="1" t="str">
        <f>+IFERROR(VLOOKUP($C672,Insumos!$A$2:$C$999,3,FALSE),"")</f>
        <v/>
      </c>
      <c r="F672" s="2"/>
      <c r="G672" s="3"/>
      <c r="H672" s="4">
        <f t="shared" si="16"/>
        <v>0</v>
      </c>
      <c r="I672" s="1" t="str">
        <f>+IFERROR(VLOOKUP(C672,Insumos!$A$2:$E$999,4,FALSE),"")</f>
        <v/>
      </c>
      <c r="J672" s="1" t="str">
        <f>+IFERROR(VLOOKUP(C672,Insumos!$A$2:$E$999,5,FALSE),"")</f>
        <v/>
      </c>
      <c r="K672" s="3" t="str">
        <f t="shared" si="17"/>
        <v/>
      </c>
    </row>
    <row r="673" spans="1:11" ht="14.25" customHeight="1" x14ac:dyDescent="0.2">
      <c r="A673" s="1"/>
      <c r="B673" s="1"/>
      <c r="C673" s="1"/>
      <c r="D673" s="1" t="str">
        <f>+IFERROR(VLOOKUP($C673,Insumos!$A$2:$C$999,2,FALSE),"")</f>
        <v/>
      </c>
      <c r="E673" s="1" t="str">
        <f>+IFERROR(VLOOKUP($C673,Insumos!$A$2:$C$999,3,FALSE),"")</f>
        <v/>
      </c>
      <c r="F673" s="2"/>
      <c r="G673" s="3"/>
      <c r="H673" s="4">
        <f t="shared" si="16"/>
        <v>0</v>
      </c>
      <c r="I673" s="1" t="str">
        <f>+IFERROR(VLOOKUP(C673,Insumos!$A$2:$E$999,4,FALSE),"")</f>
        <v/>
      </c>
      <c r="J673" s="1" t="str">
        <f>+IFERROR(VLOOKUP(C673,Insumos!$A$2:$E$999,5,FALSE),"")</f>
        <v/>
      </c>
      <c r="K673" s="3" t="str">
        <f t="shared" si="17"/>
        <v/>
      </c>
    </row>
    <row r="674" spans="1:11" ht="14.25" customHeight="1" x14ac:dyDescent="0.2">
      <c r="A674" s="1"/>
      <c r="B674" s="1"/>
      <c r="C674" s="1"/>
      <c r="D674" s="1" t="str">
        <f>+IFERROR(VLOOKUP($C674,Insumos!$A$2:$C$999,2,FALSE),"")</f>
        <v/>
      </c>
      <c r="E674" s="1" t="str">
        <f>+IFERROR(VLOOKUP($C674,Insumos!$A$2:$C$999,3,FALSE),"")</f>
        <v/>
      </c>
      <c r="F674" s="2"/>
      <c r="G674" s="3"/>
      <c r="H674" s="4">
        <f t="shared" si="16"/>
        <v>0</v>
      </c>
      <c r="I674" s="1" t="str">
        <f>+IFERROR(VLOOKUP(C674,Insumos!$A$2:$E$999,4,FALSE),"")</f>
        <v/>
      </c>
      <c r="J674" s="1" t="str">
        <f>+IFERROR(VLOOKUP(C674,Insumos!$A$2:$E$999,5,FALSE),"")</f>
        <v/>
      </c>
      <c r="K674" s="3" t="str">
        <f t="shared" si="17"/>
        <v/>
      </c>
    </row>
    <row r="675" spans="1:11" ht="14.25" customHeight="1" x14ac:dyDescent="0.2">
      <c r="A675" s="1"/>
      <c r="B675" s="1"/>
      <c r="C675" s="1"/>
      <c r="D675" s="1" t="str">
        <f>+IFERROR(VLOOKUP($C675,Insumos!$A$2:$C$999,2,FALSE),"")</f>
        <v/>
      </c>
      <c r="E675" s="1" t="str">
        <f>+IFERROR(VLOOKUP($C675,Insumos!$A$2:$C$999,3,FALSE),"")</f>
        <v/>
      </c>
      <c r="F675" s="2"/>
      <c r="G675" s="3"/>
      <c r="H675" s="4">
        <f t="shared" si="16"/>
        <v>0</v>
      </c>
      <c r="I675" s="1" t="str">
        <f>+IFERROR(VLOOKUP(C675,Insumos!$A$2:$E$999,4,FALSE),"")</f>
        <v/>
      </c>
      <c r="J675" s="1" t="str">
        <f>+IFERROR(VLOOKUP(C675,Insumos!$A$2:$E$999,5,FALSE),"")</f>
        <v/>
      </c>
      <c r="K675" s="3" t="str">
        <f t="shared" si="17"/>
        <v/>
      </c>
    </row>
    <row r="676" spans="1:11" ht="14.25" customHeight="1" x14ac:dyDescent="0.2">
      <c r="A676" s="1"/>
      <c r="B676" s="1"/>
      <c r="C676" s="1"/>
      <c r="D676" s="1" t="str">
        <f>+IFERROR(VLOOKUP($C676,Insumos!$A$2:$C$999,2,FALSE),"")</f>
        <v/>
      </c>
      <c r="E676" s="1" t="str">
        <f>+IFERROR(VLOOKUP($C676,Insumos!$A$2:$C$999,3,FALSE),"")</f>
        <v/>
      </c>
      <c r="F676" s="2"/>
      <c r="G676" s="3"/>
      <c r="H676" s="4">
        <f t="shared" si="16"/>
        <v>0</v>
      </c>
      <c r="I676" s="1" t="str">
        <f>+IFERROR(VLOOKUP(C676,Insumos!$A$2:$E$999,4,FALSE),"")</f>
        <v/>
      </c>
      <c r="J676" s="1" t="str">
        <f>+IFERROR(VLOOKUP(C676,Insumos!$A$2:$E$999,5,FALSE),"")</f>
        <v/>
      </c>
      <c r="K676" s="3" t="str">
        <f t="shared" si="17"/>
        <v/>
      </c>
    </row>
    <row r="677" spans="1:11" ht="14.25" customHeight="1" x14ac:dyDescent="0.2">
      <c r="A677" s="1"/>
      <c r="B677" s="1"/>
      <c r="C677" s="1"/>
      <c r="D677" s="1" t="str">
        <f>+IFERROR(VLOOKUP($C677,Insumos!$A$2:$C$999,2,FALSE),"")</f>
        <v/>
      </c>
      <c r="E677" s="1" t="str">
        <f>+IFERROR(VLOOKUP($C677,Insumos!$A$2:$C$999,3,FALSE),"")</f>
        <v/>
      </c>
      <c r="F677" s="2"/>
      <c r="G677" s="3"/>
      <c r="H677" s="4">
        <f t="shared" si="16"/>
        <v>0</v>
      </c>
      <c r="I677" s="1" t="str">
        <f>+IFERROR(VLOOKUP(C677,Insumos!$A$2:$E$999,4,FALSE),"")</f>
        <v/>
      </c>
      <c r="J677" s="1" t="str">
        <f>+IFERROR(VLOOKUP(C677,Insumos!$A$2:$E$999,5,FALSE),"")</f>
        <v/>
      </c>
      <c r="K677" s="3" t="str">
        <f t="shared" si="17"/>
        <v/>
      </c>
    </row>
    <row r="678" spans="1:11" ht="14.25" customHeight="1" x14ac:dyDescent="0.2">
      <c r="A678" s="1"/>
      <c r="B678" s="1"/>
      <c r="C678" s="1"/>
      <c r="D678" s="1" t="str">
        <f>+IFERROR(VLOOKUP($C678,Insumos!$A$2:$C$999,2,FALSE),"")</f>
        <v/>
      </c>
      <c r="E678" s="1" t="str">
        <f>+IFERROR(VLOOKUP($C678,Insumos!$A$2:$C$999,3,FALSE),"")</f>
        <v/>
      </c>
      <c r="F678" s="2"/>
      <c r="G678" s="3"/>
      <c r="H678" s="4">
        <f t="shared" si="16"/>
        <v>0</v>
      </c>
      <c r="I678" s="1" t="str">
        <f>+IFERROR(VLOOKUP(C678,Insumos!$A$2:$E$999,4,FALSE),"")</f>
        <v/>
      </c>
      <c r="J678" s="1" t="str">
        <f>+IFERROR(VLOOKUP(C678,Insumos!$A$2:$E$999,5,FALSE),"")</f>
        <v/>
      </c>
      <c r="K678" s="3" t="str">
        <f t="shared" si="17"/>
        <v/>
      </c>
    </row>
    <row r="679" spans="1:11" ht="14.25" customHeight="1" x14ac:dyDescent="0.2">
      <c r="A679" s="1"/>
      <c r="B679" s="1"/>
      <c r="C679" s="1"/>
      <c r="D679" s="1" t="str">
        <f>+IFERROR(VLOOKUP($C679,Insumos!$A$2:$C$999,2,FALSE),"")</f>
        <v/>
      </c>
      <c r="E679" s="1" t="str">
        <f>+IFERROR(VLOOKUP($C679,Insumos!$A$2:$C$999,3,FALSE),"")</f>
        <v/>
      </c>
      <c r="F679" s="2"/>
      <c r="G679" s="3"/>
      <c r="H679" s="4">
        <f t="shared" si="16"/>
        <v>0</v>
      </c>
      <c r="I679" s="1" t="str">
        <f>+IFERROR(VLOOKUP(C679,Insumos!$A$2:$E$999,4,FALSE),"")</f>
        <v/>
      </c>
      <c r="J679" s="1" t="str">
        <f>+IFERROR(VLOOKUP(C679,Insumos!$A$2:$E$999,5,FALSE),"")</f>
        <v/>
      </c>
      <c r="K679" s="3" t="str">
        <f t="shared" si="17"/>
        <v/>
      </c>
    </row>
    <row r="680" spans="1:11" ht="14.25" customHeight="1" x14ac:dyDescent="0.2">
      <c r="A680" s="1"/>
      <c r="B680" s="1"/>
      <c r="C680" s="1"/>
      <c r="D680" s="1" t="str">
        <f>+IFERROR(VLOOKUP($C680,Insumos!$A$2:$C$999,2,FALSE),"")</f>
        <v/>
      </c>
      <c r="E680" s="1" t="str">
        <f>+IFERROR(VLOOKUP($C680,Insumos!$A$2:$C$999,3,FALSE),"")</f>
        <v/>
      </c>
      <c r="F680" s="2"/>
      <c r="G680" s="3"/>
      <c r="H680" s="4">
        <f t="shared" si="16"/>
        <v>0</v>
      </c>
      <c r="I680" s="1" t="str">
        <f>+IFERROR(VLOOKUP(C680,Insumos!$A$2:$E$999,4,FALSE),"")</f>
        <v/>
      </c>
      <c r="J680" s="1" t="str">
        <f>+IFERROR(VLOOKUP(C680,Insumos!$A$2:$E$999,5,FALSE),"")</f>
        <v/>
      </c>
      <c r="K680" s="3" t="str">
        <f t="shared" si="17"/>
        <v/>
      </c>
    </row>
    <row r="681" spans="1:11" ht="14.25" customHeight="1" x14ac:dyDescent="0.2">
      <c r="A681" s="1"/>
      <c r="B681" s="1"/>
      <c r="C681" s="1"/>
      <c r="D681" s="1" t="str">
        <f>+IFERROR(VLOOKUP($C681,Insumos!$A$2:$C$999,2,FALSE),"")</f>
        <v/>
      </c>
      <c r="E681" s="1" t="str">
        <f>+IFERROR(VLOOKUP($C681,Insumos!$A$2:$C$999,3,FALSE),"")</f>
        <v/>
      </c>
      <c r="F681" s="2"/>
      <c r="G681" s="3"/>
      <c r="H681" s="4">
        <f t="shared" si="16"/>
        <v>0</v>
      </c>
      <c r="I681" s="1" t="str">
        <f>+IFERROR(VLOOKUP(C681,Insumos!$A$2:$E$999,4,FALSE),"")</f>
        <v/>
      </c>
      <c r="J681" s="1" t="str">
        <f>+IFERROR(VLOOKUP(C681,Insumos!$A$2:$E$999,5,FALSE),"")</f>
        <v/>
      </c>
      <c r="K681" s="3" t="str">
        <f t="shared" si="17"/>
        <v/>
      </c>
    </row>
    <row r="682" spans="1:11" ht="14.25" customHeight="1" x14ac:dyDescent="0.2">
      <c r="A682" s="1"/>
      <c r="B682" s="1"/>
      <c r="C682" s="1"/>
      <c r="D682" s="1" t="str">
        <f>+IFERROR(VLOOKUP($C682,Insumos!$A$2:$C$999,2,FALSE),"")</f>
        <v/>
      </c>
      <c r="E682" s="1" t="str">
        <f>+IFERROR(VLOOKUP($C682,Insumos!$A$2:$C$999,3,FALSE),"")</f>
        <v/>
      </c>
      <c r="F682" s="2"/>
      <c r="G682" s="3"/>
      <c r="H682" s="4">
        <f t="shared" si="16"/>
        <v>0</v>
      </c>
      <c r="I682" s="1" t="str">
        <f>+IFERROR(VLOOKUP(C682,Insumos!$A$2:$E$999,4,FALSE),"")</f>
        <v/>
      </c>
      <c r="J682" s="1" t="str">
        <f>+IFERROR(VLOOKUP(C682,Insumos!$A$2:$E$999,5,FALSE),"")</f>
        <v/>
      </c>
      <c r="K682" s="3" t="str">
        <f t="shared" si="17"/>
        <v/>
      </c>
    </row>
    <row r="683" spans="1:11" ht="14.25" customHeight="1" x14ac:dyDescent="0.2">
      <c r="A683" s="1"/>
      <c r="B683" s="1"/>
      <c r="C683" s="1"/>
      <c r="D683" s="1" t="str">
        <f>+IFERROR(VLOOKUP($C683,Insumos!$A$2:$C$999,2,FALSE),"")</f>
        <v/>
      </c>
      <c r="E683" s="1" t="str">
        <f>+IFERROR(VLOOKUP($C683,Insumos!$A$2:$C$999,3,FALSE),"")</f>
        <v/>
      </c>
      <c r="F683" s="2"/>
      <c r="G683" s="3"/>
      <c r="H683" s="4">
        <f t="shared" si="16"/>
        <v>0</v>
      </c>
      <c r="I683" s="1" t="str">
        <f>+IFERROR(VLOOKUP(C683,Insumos!$A$2:$E$999,4,FALSE),"")</f>
        <v/>
      </c>
      <c r="J683" s="1" t="str">
        <f>+IFERROR(VLOOKUP(C683,Insumos!$A$2:$E$999,5,FALSE),"")</f>
        <v/>
      </c>
      <c r="K683" s="3" t="str">
        <f t="shared" si="17"/>
        <v/>
      </c>
    </row>
    <row r="684" spans="1:11" ht="14.25" customHeight="1" x14ac:dyDescent="0.2">
      <c r="A684" s="1"/>
      <c r="B684" s="1"/>
      <c r="C684" s="1"/>
      <c r="D684" s="1" t="str">
        <f>+IFERROR(VLOOKUP($C684,Insumos!$A$2:$C$999,2,FALSE),"")</f>
        <v/>
      </c>
      <c r="E684" s="1" t="str">
        <f>+IFERROR(VLOOKUP($C684,Insumos!$A$2:$C$999,3,FALSE),"")</f>
        <v/>
      </c>
      <c r="F684" s="2"/>
      <c r="G684" s="3"/>
      <c r="H684" s="4">
        <f t="shared" si="16"/>
        <v>0</v>
      </c>
      <c r="I684" s="1" t="str">
        <f>+IFERROR(VLOOKUP(C684,Insumos!$A$2:$E$999,4,FALSE),"")</f>
        <v/>
      </c>
      <c r="J684" s="1" t="str">
        <f>+IFERROR(VLOOKUP(C684,Insumos!$A$2:$E$999,5,FALSE),"")</f>
        <v/>
      </c>
      <c r="K684" s="3" t="str">
        <f t="shared" si="17"/>
        <v/>
      </c>
    </row>
    <row r="685" spans="1:11" ht="14.25" customHeight="1" x14ac:dyDescent="0.2">
      <c r="A685" s="1"/>
      <c r="B685" s="1"/>
      <c r="C685" s="1"/>
      <c r="D685" s="1" t="str">
        <f>+IFERROR(VLOOKUP($C685,Insumos!$A$2:$C$999,2,FALSE),"")</f>
        <v/>
      </c>
      <c r="E685" s="1" t="str">
        <f>+IFERROR(VLOOKUP($C685,Insumos!$A$2:$C$999,3,FALSE),"")</f>
        <v/>
      </c>
      <c r="F685" s="2"/>
      <c r="G685" s="3"/>
      <c r="H685" s="4">
        <f t="shared" si="16"/>
        <v>0</v>
      </c>
      <c r="I685" s="1" t="str">
        <f>+IFERROR(VLOOKUP(C685,Insumos!$A$2:$E$999,4,FALSE),"")</f>
        <v/>
      </c>
      <c r="J685" s="1" t="str">
        <f>+IFERROR(VLOOKUP(C685,Insumos!$A$2:$E$999,5,FALSE),"")</f>
        <v/>
      </c>
      <c r="K685" s="3" t="str">
        <f t="shared" si="17"/>
        <v/>
      </c>
    </row>
    <row r="686" spans="1:11" ht="14.25" customHeight="1" x14ac:dyDescent="0.2">
      <c r="A686" s="1"/>
      <c r="B686" s="1"/>
      <c r="C686" s="1"/>
      <c r="D686" s="1" t="str">
        <f>+IFERROR(VLOOKUP($C686,Insumos!$A$2:$C$999,2,FALSE),"")</f>
        <v/>
      </c>
      <c r="E686" s="1" t="str">
        <f>+IFERROR(VLOOKUP($C686,Insumos!$A$2:$C$999,3,FALSE),"")</f>
        <v/>
      </c>
      <c r="F686" s="2"/>
      <c r="G686" s="3"/>
      <c r="H686" s="4">
        <f t="shared" si="16"/>
        <v>0</v>
      </c>
      <c r="I686" s="1" t="str">
        <f>+IFERROR(VLOOKUP(C686,Insumos!$A$2:$E$999,4,FALSE),"")</f>
        <v/>
      </c>
      <c r="J686" s="1" t="str">
        <f>+IFERROR(VLOOKUP(C686,Insumos!$A$2:$E$999,5,FALSE),"")</f>
        <v/>
      </c>
      <c r="K686" s="3" t="str">
        <f t="shared" si="17"/>
        <v/>
      </c>
    </row>
    <row r="687" spans="1:11" ht="14.25" customHeight="1" x14ac:dyDescent="0.2">
      <c r="A687" s="1"/>
      <c r="B687" s="1"/>
      <c r="C687" s="1"/>
      <c r="D687" s="1" t="str">
        <f>+IFERROR(VLOOKUP($C687,Insumos!$A$2:$C$999,2,FALSE),"")</f>
        <v/>
      </c>
      <c r="E687" s="1" t="str">
        <f>+IFERROR(VLOOKUP($C687,Insumos!$A$2:$C$999,3,FALSE),"")</f>
        <v/>
      </c>
      <c r="F687" s="2"/>
      <c r="G687" s="3"/>
      <c r="H687" s="4">
        <f t="shared" si="16"/>
        <v>0</v>
      </c>
      <c r="I687" s="1" t="str">
        <f>+IFERROR(VLOOKUP(C687,Insumos!$A$2:$E$999,4,FALSE),"")</f>
        <v/>
      </c>
      <c r="J687" s="1" t="str">
        <f>+IFERROR(VLOOKUP(C687,Insumos!$A$2:$E$999,5,FALSE),"")</f>
        <v/>
      </c>
      <c r="K687" s="3" t="str">
        <f t="shared" si="17"/>
        <v/>
      </c>
    </row>
    <row r="688" spans="1:11" ht="14.25" customHeight="1" x14ac:dyDescent="0.2">
      <c r="A688" s="1"/>
      <c r="B688" s="1"/>
      <c r="C688" s="1"/>
      <c r="D688" s="1" t="str">
        <f>+IFERROR(VLOOKUP($C688,Insumos!$A$2:$C$999,2,FALSE),"")</f>
        <v/>
      </c>
      <c r="E688" s="1" t="str">
        <f>+IFERROR(VLOOKUP($C688,Insumos!$A$2:$C$999,3,FALSE),"")</f>
        <v/>
      </c>
      <c r="F688" s="2"/>
      <c r="G688" s="3"/>
      <c r="H688" s="4">
        <f t="shared" si="16"/>
        <v>0</v>
      </c>
      <c r="I688" s="1" t="str">
        <f>+IFERROR(VLOOKUP(C688,Insumos!$A$2:$E$999,4,FALSE),"")</f>
        <v/>
      </c>
      <c r="J688" s="1" t="str">
        <f>+IFERROR(VLOOKUP(C688,Insumos!$A$2:$E$999,5,FALSE),"")</f>
        <v/>
      </c>
      <c r="K688" s="3" t="str">
        <f t="shared" si="17"/>
        <v/>
      </c>
    </row>
    <row r="689" spans="1:11" ht="14.25" customHeight="1" x14ac:dyDescent="0.2">
      <c r="A689" s="1"/>
      <c r="B689" s="1"/>
      <c r="C689" s="1"/>
      <c r="D689" s="1" t="str">
        <f>+IFERROR(VLOOKUP($C689,Insumos!$A$2:$C$999,2,FALSE),"")</f>
        <v/>
      </c>
      <c r="E689" s="1" t="str">
        <f>+IFERROR(VLOOKUP($C689,Insumos!$A$2:$C$999,3,FALSE),"")</f>
        <v/>
      </c>
      <c r="F689" s="2"/>
      <c r="G689" s="3"/>
      <c r="H689" s="4">
        <f t="shared" si="16"/>
        <v>0</v>
      </c>
      <c r="I689" s="1" t="str">
        <f>+IFERROR(VLOOKUP(C689,Insumos!$A$2:$E$999,4,FALSE),"")</f>
        <v/>
      </c>
      <c r="J689" s="1" t="str">
        <f>+IFERROR(VLOOKUP(C689,Insumos!$A$2:$E$999,5,FALSE),"")</f>
        <v/>
      </c>
      <c r="K689" s="3" t="str">
        <f t="shared" si="17"/>
        <v/>
      </c>
    </row>
    <row r="690" spans="1:11" ht="14.25" customHeight="1" x14ac:dyDescent="0.2">
      <c r="A690" s="1"/>
      <c r="B690" s="1"/>
      <c r="C690" s="1"/>
      <c r="D690" s="1" t="str">
        <f>+IFERROR(VLOOKUP($C690,Insumos!$A$2:$C$999,2,FALSE),"")</f>
        <v/>
      </c>
      <c r="E690" s="1" t="str">
        <f>+IFERROR(VLOOKUP($C690,Insumos!$A$2:$C$999,3,FALSE),"")</f>
        <v/>
      </c>
      <c r="F690" s="2"/>
      <c r="G690" s="3"/>
      <c r="H690" s="4">
        <f t="shared" si="16"/>
        <v>0</v>
      </c>
      <c r="I690" s="1" t="str">
        <f>+IFERROR(VLOOKUP(C690,Insumos!$A$2:$E$999,4,FALSE),"")</f>
        <v/>
      </c>
      <c r="J690" s="1" t="str">
        <f>+IFERROR(VLOOKUP(C690,Insumos!$A$2:$E$999,5,FALSE),"")</f>
        <v/>
      </c>
      <c r="K690" s="3" t="str">
        <f t="shared" si="17"/>
        <v/>
      </c>
    </row>
    <row r="691" spans="1:11" ht="14.25" customHeight="1" x14ac:dyDescent="0.2">
      <c r="A691" s="1"/>
      <c r="B691" s="1"/>
      <c r="C691" s="1"/>
      <c r="D691" s="1" t="str">
        <f>+IFERROR(VLOOKUP($C691,Insumos!$A$2:$C$999,2,FALSE),"")</f>
        <v/>
      </c>
      <c r="E691" s="1" t="str">
        <f>+IFERROR(VLOOKUP($C691,Insumos!$A$2:$C$999,3,FALSE),"")</f>
        <v/>
      </c>
      <c r="F691" s="2"/>
      <c r="G691" s="3"/>
      <c r="H691" s="4">
        <f t="shared" si="16"/>
        <v>0</v>
      </c>
      <c r="I691" s="1" t="str">
        <f>+IFERROR(VLOOKUP(C691,Insumos!$A$2:$E$999,4,FALSE),"")</f>
        <v/>
      </c>
      <c r="J691" s="1" t="str">
        <f>+IFERROR(VLOOKUP(C691,Insumos!$A$2:$E$999,5,FALSE),"")</f>
        <v/>
      </c>
      <c r="K691" s="3" t="str">
        <f t="shared" si="17"/>
        <v/>
      </c>
    </row>
    <row r="692" spans="1:11" ht="14.25" customHeight="1" x14ac:dyDescent="0.2">
      <c r="A692" s="1"/>
      <c r="B692" s="1"/>
      <c r="C692" s="1"/>
      <c r="D692" s="1" t="str">
        <f>+IFERROR(VLOOKUP($C692,Insumos!$A$2:$C$999,2,FALSE),"")</f>
        <v/>
      </c>
      <c r="E692" s="1" t="str">
        <f>+IFERROR(VLOOKUP($C692,Insumos!$A$2:$C$999,3,FALSE),"")</f>
        <v/>
      </c>
      <c r="F692" s="2"/>
      <c r="G692" s="3"/>
      <c r="H692" s="4">
        <f t="shared" si="16"/>
        <v>0</v>
      </c>
      <c r="I692" s="1" t="str">
        <f>+IFERROR(VLOOKUP(C692,Insumos!$A$2:$E$999,4,FALSE),"")</f>
        <v/>
      </c>
      <c r="J692" s="1" t="str">
        <f>+IFERROR(VLOOKUP(C692,Insumos!$A$2:$E$999,5,FALSE),"")</f>
        <v/>
      </c>
      <c r="K692" s="3" t="str">
        <f t="shared" si="17"/>
        <v/>
      </c>
    </row>
    <row r="693" spans="1:11" ht="14.25" customHeight="1" x14ac:dyDescent="0.2">
      <c r="A693" s="1"/>
      <c r="B693" s="1"/>
      <c r="C693" s="1"/>
      <c r="D693" s="1" t="str">
        <f>+IFERROR(VLOOKUP($C693,Insumos!$A$2:$C$999,2,FALSE),"")</f>
        <v/>
      </c>
      <c r="E693" s="1" t="str">
        <f>+IFERROR(VLOOKUP($C693,Insumos!$A$2:$C$999,3,FALSE),"")</f>
        <v/>
      </c>
      <c r="F693" s="2"/>
      <c r="G693" s="3"/>
      <c r="H693" s="4">
        <f t="shared" si="16"/>
        <v>0</v>
      </c>
      <c r="I693" s="1" t="str">
        <f>+IFERROR(VLOOKUP(C693,Insumos!$A$2:$E$999,4,FALSE),"")</f>
        <v/>
      </c>
      <c r="J693" s="1" t="str">
        <f>+IFERROR(VLOOKUP(C693,Insumos!$A$2:$E$999,5,FALSE),"")</f>
        <v/>
      </c>
      <c r="K693" s="3" t="str">
        <f t="shared" si="17"/>
        <v/>
      </c>
    </row>
    <row r="694" spans="1:11" ht="14.25" customHeight="1" x14ac:dyDescent="0.2">
      <c r="A694" s="1"/>
      <c r="B694" s="1"/>
      <c r="C694" s="1"/>
      <c r="D694" s="1" t="str">
        <f>+IFERROR(VLOOKUP($C694,Insumos!$A$2:$C$999,2,FALSE),"")</f>
        <v/>
      </c>
      <c r="E694" s="1" t="str">
        <f>+IFERROR(VLOOKUP($C694,Insumos!$A$2:$C$999,3,FALSE),"")</f>
        <v/>
      </c>
      <c r="F694" s="2"/>
      <c r="G694" s="3"/>
      <c r="H694" s="4">
        <f t="shared" si="16"/>
        <v>0</v>
      </c>
      <c r="I694" s="1" t="str">
        <f>+IFERROR(VLOOKUP(C694,Insumos!$A$2:$E$999,4,FALSE),"")</f>
        <v/>
      </c>
      <c r="J694" s="1" t="str">
        <f>+IFERROR(VLOOKUP(C694,Insumos!$A$2:$E$999,5,FALSE),"")</f>
        <v/>
      </c>
      <c r="K694" s="3" t="str">
        <f t="shared" si="17"/>
        <v/>
      </c>
    </row>
    <row r="695" spans="1:11" ht="14.25" customHeight="1" x14ac:dyDescent="0.2">
      <c r="A695" s="1"/>
      <c r="B695" s="1"/>
      <c r="C695" s="1"/>
      <c r="D695" s="1" t="str">
        <f>+IFERROR(VLOOKUP($C695,Insumos!$A$2:$C$999,2,FALSE),"")</f>
        <v/>
      </c>
      <c r="E695" s="1" t="str">
        <f>+IFERROR(VLOOKUP($C695,Insumos!$A$2:$C$999,3,FALSE),"")</f>
        <v/>
      </c>
      <c r="F695" s="2"/>
      <c r="G695" s="3"/>
      <c r="H695" s="4">
        <f t="shared" si="16"/>
        <v>0</v>
      </c>
      <c r="I695" s="1" t="str">
        <f>+IFERROR(VLOOKUP(C695,Insumos!$A$2:$E$999,4,FALSE),"")</f>
        <v/>
      </c>
      <c r="J695" s="1" t="str">
        <f>+IFERROR(VLOOKUP(C695,Insumos!$A$2:$E$999,5,FALSE),"")</f>
        <v/>
      </c>
      <c r="K695" s="3" t="str">
        <f t="shared" si="17"/>
        <v/>
      </c>
    </row>
    <row r="696" spans="1:11" ht="14.25" customHeight="1" x14ac:dyDescent="0.2">
      <c r="A696" s="1"/>
      <c r="B696" s="1"/>
      <c r="C696" s="1"/>
      <c r="D696" s="1" t="str">
        <f>+IFERROR(VLOOKUP($C696,Insumos!$A$2:$C$999,2,FALSE),"")</f>
        <v/>
      </c>
      <c r="E696" s="1" t="str">
        <f>+IFERROR(VLOOKUP($C696,Insumos!$A$2:$C$999,3,FALSE),"")</f>
        <v/>
      </c>
      <c r="F696" s="2"/>
      <c r="G696" s="3"/>
      <c r="H696" s="4">
        <f t="shared" si="16"/>
        <v>0</v>
      </c>
      <c r="I696" s="1" t="str">
        <f>+IFERROR(VLOOKUP(C696,Insumos!$A$2:$E$999,4,FALSE),"")</f>
        <v/>
      </c>
      <c r="J696" s="1" t="str">
        <f>+IFERROR(VLOOKUP(C696,Insumos!$A$2:$E$999,5,FALSE),"")</f>
        <v/>
      </c>
      <c r="K696" s="3" t="str">
        <f t="shared" si="17"/>
        <v/>
      </c>
    </row>
    <row r="697" spans="1:11" ht="14.25" customHeight="1" x14ac:dyDescent="0.2">
      <c r="A697" s="1"/>
      <c r="B697" s="1"/>
      <c r="C697" s="1"/>
      <c r="D697" s="1" t="str">
        <f>+IFERROR(VLOOKUP($C697,Insumos!$A$2:$C$999,2,FALSE),"")</f>
        <v/>
      </c>
      <c r="E697" s="1" t="str">
        <f>+IFERROR(VLOOKUP($C697,Insumos!$A$2:$C$999,3,FALSE),"")</f>
        <v/>
      </c>
      <c r="F697" s="2"/>
      <c r="G697" s="3"/>
      <c r="H697" s="4">
        <f t="shared" si="16"/>
        <v>0</v>
      </c>
      <c r="I697" s="1" t="str">
        <f>+IFERROR(VLOOKUP(C697,Insumos!$A$2:$E$999,4,FALSE),"")</f>
        <v/>
      </c>
      <c r="J697" s="1" t="str">
        <f>+IFERROR(VLOOKUP(C697,Insumos!$A$2:$E$999,5,FALSE),"")</f>
        <v/>
      </c>
      <c r="K697" s="3" t="str">
        <f t="shared" si="17"/>
        <v/>
      </c>
    </row>
    <row r="698" spans="1:11" ht="14.25" customHeight="1" x14ac:dyDescent="0.2">
      <c r="A698" s="1"/>
      <c r="B698" s="1"/>
      <c r="C698" s="1"/>
      <c r="D698" s="1" t="str">
        <f>+IFERROR(VLOOKUP($C698,Insumos!$A$2:$C$999,2,FALSE),"")</f>
        <v/>
      </c>
      <c r="E698" s="1" t="str">
        <f>+IFERROR(VLOOKUP($C698,Insumos!$A$2:$C$999,3,FALSE),"")</f>
        <v/>
      </c>
      <c r="F698" s="2"/>
      <c r="G698" s="3"/>
      <c r="H698" s="4">
        <f t="shared" si="16"/>
        <v>0</v>
      </c>
      <c r="I698" s="1" t="str">
        <f>+IFERROR(VLOOKUP(C698,Insumos!$A$2:$E$999,4,FALSE),"")</f>
        <v/>
      </c>
      <c r="J698" s="1" t="str">
        <f>+IFERROR(VLOOKUP(C698,Insumos!$A$2:$E$999,5,FALSE),"")</f>
        <v/>
      </c>
      <c r="K698" s="3" t="str">
        <f t="shared" si="17"/>
        <v/>
      </c>
    </row>
    <row r="699" spans="1:11" ht="14.25" customHeight="1" x14ac:dyDescent="0.2">
      <c r="A699" s="1"/>
      <c r="B699" s="1"/>
      <c r="C699" s="1"/>
      <c r="D699" s="1" t="str">
        <f>+IFERROR(VLOOKUP($C699,Insumos!$A$2:$C$999,2,FALSE),"")</f>
        <v/>
      </c>
      <c r="E699" s="1" t="str">
        <f>+IFERROR(VLOOKUP($C699,Insumos!$A$2:$C$999,3,FALSE),"")</f>
        <v/>
      </c>
      <c r="F699" s="2"/>
      <c r="G699" s="3"/>
      <c r="H699" s="4">
        <f t="shared" si="16"/>
        <v>0</v>
      </c>
      <c r="I699" s="1" t="str">
        <f>+IFERROR(VLOOKUP(C699,Insumos!$A$2:$E$999,4,FALSE),"")</f>
        <v/>
      </c>
      <c r="J699" s="1" t="str">
        <f>+IFERROR(VLOOKUP(C699,Insumos!$A$2:$E$999,5,FALSE),"")</f>
        <v/>
      </c>
      <c r="K699" s="3" t="str">
        <f t="shared" si="17"/>
        <v/>
      </c>
    </row>
    <row r="700" spans="1:11" ht="14.25" customHeight="1" x14ac:dyDescent="0.2">
      <c r="A700" s="1"/>
      <c r="B700" s="1"/>
      <c r="C700" s="1"/>
      <c r="D700" s="1" t="str">
        <f>+IFERROR(VLOOKUP($C700,Insumos!$A$2:$C$999,2,FALSE),"")</f>
        <v/>
      </c>
      <c r="E700" s="1" t="str">
        <f>+IFERROR(VLOOKUP($C700,Insumos!$A$2:$C$999,3,FALSE),"")</f>
        <v/>
      </c>
      <c r="F700" s="2"/>
      <c r="G700" s="3"/>
      <c r="H700" s="4">
        <f t="shared" si="16"/>
        <v>0</v>
      </c>
      <c r="I700" s="1" t="str">
        <f>+IFERROR(VLOOKUP(C700,Insumos!$A$2:$E$999,4,FALSE),"")</f>
        <v/>
      </c>
      <c r="J700" s="1" t="str">
        <f>+IFERROR(VLOOKUP(C700,Insumos!$A$2:$E$999,5,FALSE),"")</f>
        <v/>
      </c>
      <c r="K700" s="3" t="str">
        <f t="shared" si="17"/>
        <v/>
      </c>
    </row>
    <row r="701" spans="1:11" ht="14.25" customHeight="1" x14ac:dyDescent="0.2">
      <c r="A701" s="1"/>
      <c r="B701" s="1"/>
      <c r="C701" s="1"/>
      <c r="D701" s="1" t="str">
        <f>+IFERROR(VLOOKUP($C701,Insumos!$A$2:$C$999,2,FALSE),"")</f>
        <v/>
      </c>
      <c r="E701" s="1" t="str">
        <f>+IFERROR(VLOOKUP($C701,Insumos!$A$2:$C$999,3,FALSE),"")</f>
        <v/>
      </c>
      <c r="F701" s="2"/>
      <c r="G701" s="3"/>
      <c r="H701" s="4">
        <f t="shared" si="16"/>
        <v>0</v>
      </c>
      <c r="I701" s="1" t="str">
        <f>+IFERROR(VLOOKUP(C701,Insumos!$A$2:$E$999,4,FALSE),"")</f>
        <v/>
      </c>
      <c r="J701" s="1" t="str">
        <f>+IFERROR(VLOOKUP(C701,Insumos!$A$2:$E$999,5,FALSE),"")</f>
        <v/>
      </c>
      <c r="K701" s="3" t="str">
        <f t="shared" si="17"/>
        <v/>
      </c>
    </row>
    <row r="702" spans="1:11" ht="14.25" customHeight="1" x14ac:dyDescent="0.2">
      <c r="A702" s="1"/>
      <c r="B702" s="1"/>
      <c r="C702" s="1"/>
      <c r="D702" s="1" t="str">
        <f>+IFERROR(VLOOKUP($C702,Insumos!$A$2:$C$999,2,FALSE),"")</f>
        <v/>
      </c>
      <c r="E702" s="1" t="str">
        <f>+IFERROR(VLOOKUP($C702,Insumos!$A$2:$C$999,3,FALSE),"")</f>
        <v/>
      </c>
      <c r="F702" s="2"/>
      <c r="G702" s="3"/>
      <c r="H702" s="4">
        <f t="shared" si="16"/>
        <v>0</v>
      </c>
      <c r="I702" s="1" t="str">
        <f>+IFERROR(VLOOKUP(C702,Insumos!$A$2:$E$999,4,FALSE),"")</f>
        <v/>
      </c>
      <c r="J702" s="1" t="str">
        <f>+IFERROR(VLOOKUP(C702,Insumos!$A$2:$E$999,5,FALSE),"")</f>
        <v/>
      </c>
      <c r="K702" s="3" t="str">
        <f t="shared" si="17"/>
        <v/>
      </c>
    </row>
    <row r="703" spans="1:11" ht="14.25" customHeight="1" x14ac:dyDescent="0.2">
      <c r="A703" s="1"/>
      <c r="B703" s="1"/>
      <c r="C703" s="1"/>
      <c r="D703" s="1" t="str">
        <f>+IFERROR(VLOOKUP($C703,Insumos!$A$2:$C$999,2,FALSE),"")</f>
        <v/>
      </c>
      <c r="E703" s="1" t="str">
        <f>+IFERROR(VLOOKUP($C703,Insumos!$A$2:$C$999,3,FALSE),"")</f>
        <v/>
      </c>
      <c r="F703" s="2"/>
      <c r="G703" s="3"/>
      <c r="H703" s="4">
        <f t="shared" si="16"/>
        <v>0</v>
      </c>
      <c r="I703" s="1" t="str">
        <f>+IFERROR(VLOOKUP(C703,Insumos!$A$2:$E$999,4,FALSE),"")</f>
        <v/>
      </c>
      <c r="J703" s="1" t="str">
        <f>+IFERROR(VLOOKUP(C703,Insumos!$A$2:$E$999,5,FALSE),"")</f>
        <v/>
      </c>
      <c r="K703" s="3" t="str">
        <f t="shared" si="17"/>
        <v/>
      </c>
    </row>
    <row r="704" spans="1:11" ht="14.25" customHeight="1" x14ac:dyDescent="0.2">
      <c r="A704" s="1"/>
      <c r="B704" s="1"/>
      <c r="C704" s="1"/>
      <c r="D704" s="1" t="str">
        <f>+IFERROR(VLOOKUP($C704,Insumos!$A$2:$C$999,2,FALSE),"")</f>
        <v/>
      </c>
      <c r="E704" s="1" t="str">
        <f>+IFERROR(VLOOKUP($C704,Insumos!$A$2:$C$999,3,FALSE),"")</f>
        <v/>
      </c>
      <c r="F704" s="2"/>
      <c r="G704" s="3"/>
      <c r="H704" s="4">
        <f t="shared" si="16"/>
        <v>0</v>
      </c>
      <c r="I704" s="1" t="str">
        <f>+IFERROR(VLOOKUP(C704,Insumos!$A$2:$E$999,4,FALSE),"")</f>
        <v/>
      </c>
      <c r="J704" s="1" t="str">
        <f>+IFERROR(VLOOKUP(C704,Insumos!$A$2:$E$999,5,FALSE),"")</f>
        <v/>
      </c>
      <c r="K704" s="3" t="str">
        <f t="shared" si="17"/>
        <v/>
      </c>
    </row>
    <row r="705" spans="1:11" ht="14.25" customHeight="1" x14ac:dyDescent="0.2">
      <c r="A705" s="1"/>
      <c r="B705" s="1"/>
      <c r="C705" s="1"/>
      <c r="D705" s="1" t="str">
        <f>+IFERROR(VLOOKUP($C705,Insumos!$A$2:$C$999,2,FALSE),"")</f>
        <v/>
      </c>
      <c r="E705" s="1" t="str">
        <f>+IFERROR(VLOOKUP($C705,Insumos!$A$2:$C$999,3,FALSE),"")</f>
        <v/>
      </c>
      <c r="F705" s="2"/>
      <c r="G705" s="3"/>
      <c r="H705" s="4">
        <f t="shared" si="16"/>
        <v>0</v>
      </c>
      <c r="I705" s="1" t="str">
        <f>+IFERROR(VLOOKUP(C705,Insumos!$A$2:$E$999,4,FALSE),"")</f>
        <v/>
      </c>
      <c r="J705" s="1" t="str">
        <f>+IFERROR(VLOOKUP(C705,Insumos!$A$2:$E$999,5,FALSE),"")</f>
        <v/>
      </c>
      <c r="K705" s="3" t="str">
        <f t="shared" si="17"/>
        <v/>
      </c>
    </row>
    <row r="706" spans="1:11" ht="14.25" customHeight="1" x14ac:dyDescent="0.2">
      <c r="A706" s="1"/>
      <c r="B706" s="1"/>
      <c r="C706" s="1"/>
      <c r="D706" s="1" t="str">
        <f>+IFERROR(VLOOKUP($C706,Insumos!$A$2:$C$999,2,FALSE),"")</f>
        <v/>
      </c>
      <c r="E706" s="1" t="str">
        <f>+IFERROR(VLOOKUP($C706,Insumos!$A$2:$C$999,3,FALSE),"")</f>
        <v/>
      </c>
      <c r="F706" s="2"/>
      <c r="G706" s="3"/>
      <c r="H706" s="4">
        <f t="shared" si="16"/>
        <v>0</v>
      </c>
      <c r="I706" s="1" t="str">
        <f>+IFERROR(VLOOKUP(C706,Insumos!$A$2:$E$999,4,FALSE),"")</f>
        <v/>
      </c>
      <c r="J706" s="1" t="str">
        <f>+IFERROR(VLOOKUP(C706,Insumos!$A$2:$E$999,5,FALSE),"")</f>
        <v/>
      </c>
      <c r="K706" s="3" t="str">
        <f t="shared" si="17"/>
        <v/>
      </c>
    </row>
    <row r="707" spans="1:11" ht="14.25" customHeight="1" x14ac:dyDescent="0.2">
      <c r="A707" s="1"/>
      <c r="B707" s="1"/>
      <c r="C707" s="1"/>
      <c r="D707" s="1" t="str">
        <f>+IFERROR(VLOOKUP($C707,Insumos!$A$2:$C$999,2,FALSE),"")</f>
        <v/>
      </c>
      <c r="E707" s="1" t="str">
        <f>+IFERROR(VLOOKUP($C707,Insumos!$A$2:$C$999,3,FALSE),"")</f>
        <v/>
      </c>
      <c r="F707" s="2"/>
      <c r="G707" s="3"/>
      <c r="H707" s="4">
        <f t="shared" si="16"/>
        <v>0</v>
      </c>
      <c r="I707" s="1" t="str">
        <f>+IFERROR(VLOOKUP(C707,Insumos!$A$2:$E$999,4,FALSE),"")</f>
        <v/>
      </c>
      <c r="J707" s="1" t="str">
        <f>+IFERROR(VLOOKUP(C707,Insumos!$A$2:$E$999,5,FALSE),"")</f>
        <v/>
      </c>
      <c r="K707" s="3" t="str">
        <f t="shared" si="17"/>
        <v/>
      </c>
    </row>
    <row r="708" spans="1:11" ht="14.25" customHeight="1" x14ac:dyDescent="0.2">
      <c r="A708" s="1"/>
      <c r="B708" s="1"/>
      <c r="C708" s="1"/>
      <c r="D708" s="1" t="str">
        <f>+IFERROR(VLOOKUP($C708,Insumos!$A$2:$C$999,2,FALSE),"")</f>
        <v/>
      </c>
      <c r="E708" s="1" t="str">
        <f>+IFERROR(VLOOKUP($C708,Insumos!$A$2:$C$999,3,FALSE),"")</f>
        <v/>
      </c>
      <c r="F708" s="2"/>
      <c r="G708" s="3"/>
      <c r="H708" s="4">
        <f t="shared" si="16"/>
        <v>0</v>
      </c>
      <c r="I708" s="1" t="str">
        <f>+IFERROR(VLOOKUP(C708,Insumos!$A$2:$E$999,4,FALSE),"")</f>
        <v/>
      </c>
      <c r="J708" s="1" t="str">
        <f>+IFERROR(VLOOKUP(C708,Insumos!$A$2:$E$999,5,FALSE),"")</f>
        <v/>
      </c>
      <c r="K708" s="3" t="str">
        <f t="shared" si="17"/>
        <v/>
      </c>
    </row>
    <row r="709" spans="1:11" ht="14.25" customHeight="1" x14ac:dyDescent="0.2">
      <c r="A709" s="1"/>
      <c r="B709" s="1"/>
      <c r="C709" s="1"/>
      <c r="D709" s="1" t="str">
        <f>+IFERROR(VLOOKUP($C709,Insumos!$A$2:$C$999,2,FALSE),"")</f>
        <v/>
      </c>
      <c r="E709" s="1" t="str">
        <f>+IFERROR(VLOOKUP($C709,Insumos!$A$2:$C$999,3,FALSE),"")</f>
        <v/>
      </c>
      <c r="F709" s="2"/>
      <c r="G709" s="3"/>
      <c r="H709" s="4">
        <f t="shared" si="16"/>
        <v>0</v>
      </c>
      <c r="I709" s="1" t="str">
        <f>+IFERROR(VLOOKUP(C709,Insumos!$A$2:$E$999,4,FALSE),"")</f>
        <v/>
      </c>
      <c r="J709" s="1" t="str">
        <f>+IFERROR(VLOOKUP(C709,Insumos!$A$2:$E$999,5,FALSE),"")</f>
        <v/>
      </c>
      <c r="K709" s="3" t="str">
        <f t="shared" si="17"/>
        <v/>
      </c>
    </row>
    <row r="710" spans="1:11" ht="14.25" customHeight="1" x14ac:dyDescent="0.2">
      <c r="A710" s="1"/>
      <c r="B710" s="1"/>
      <c r="C710" s="1"/>
      <c r="D710" s="1" t="str">
        <f>+IFERROR(VLOOKUP($C710,Insumos!$A$2:$C$999,2,FALSE),"")</f>
        <v/>
      </c>
      <c r="E710" s="1" t="str">
        <f>+IFERROR(VLOOKUP($C710,Insumos!$A$2:$C$999,3,FALSE),"")</f>
        <v/>
      </c>
      <c r="F710" s="2"/>
      <c r="G710" s="3"/>
      <c r="H710" s="4">
        <f t="shared" si="16"/>
        <v>0</v>
      </c>
      <c r="I710" s="1" t="str">
        <f>+IFERROR(VLOOKUP(C710,Insumos!$A$2:$E$999,4,FALSE),"")</f>
        <v/>
      </c>
      <c r="J710" s="1" t="str">
        <f>+IFERROR(VLOOKUP(C710,Insumos!$A$2:$E$999,5,FALSE),"")</f>
        <v/>
      </c>
      <c r="K710" s="3" t="str">
        <f t="shared" si="17"/>
        <v/>
      </c>
    </row>
    <row r="711" spans="1:11" ht="14.25" customHeight="1" x14ac:dyDescent="0.2">
      <c r="A711" s="1"/>
      <c r="B711" s="1"/>
      <c r="C711" s="1"/>
      <c r="D711" s="1" t="str">
        <f>+IFERROR(VLOOKUP($C711,Insumos!$A$2:$C$999,2,FALSE),"")</f>
        <v/>
      </c>
      <c r="E711" s="1" t="str">
        <f>+IFERROR(VLOOKUP($C711,Insumos!$A$2:$C$999,3,FALSE),"")</f>
        <v/>
      </c>
      <c r="F711" s="2"/>
      <c r="G711" s="3"/>
      <c r="H711" s="4">
        <f t="shared" si="16"/>
        <v>0</v>
      </c>
      <c r="I711" s="1" t="str">
        <f>+IFERROR(VLOOKUP(C711,Insumos!$A$2:$E$999,4,FALSE),"")</f>
        <v/>
      </c>
      <c r="J711" s="1" t="str">
        <f>+IFERROR(VLOOKUP(C711,Insumos!$A$2:$E$999,5,FALSE),"")</f>
        <v/>
      </c>
      <c r="K711" s="3" t="str">
        <f t="shared" si="17"/>
        <v/>
      </c>
    </row>
    <row r="712" spans="1:11" ht="14.25" customHeight="1" x14ac:dyDescent="0.2">
      <c r="A712" s="1"/>
      <c r="B712" s="1"/>
      <c r="C712" s="1"/>
      <c r="D712" s="1" t="str">
        <f>+IFERROR(VLOOKUP($C712,Insumos!$A$2:$C$999,2,FALSE),"")</f>
        <v/>
      </c>
      <c r="E712" s="1" t="str">
        <f>+IFERROR(VLOOKUP($C712,Insumos!$A$2:$C$999,3,FALSE),"")</f>
        <v/>
      </c>
      <c r="F712" s="2"/>
      <c r="G712" s="3"/>
      <c r="H712" s="4">
        <f t="shared" si="16"/>
        <v>0</v>
      </c>
      <c r="I712" s="1" t="str">
        <f>+IFERROR(VLOOKUP(C712,Insumos!$A$2:$E$999,4,FALSE),"")</f>
        <v/>
      </c>
      <c r="J712" s="1" t="str">
        <f>+IFERROR(VLOOKUP(C712,Insumos!$A$2:$E$999,5,FALSE),"")</f>
        <v/>
      </c>
      <c r="K712" s="3" t="str">
        <f t="shared" si="17"/>
        <v/>
      </c>
    </row>
    <row r="713" spans="1:11" ht="14.25" customHeight="1" x14ac:dyDescent="0.2">
      <c r="A713" s="1"/>
      <c r="B713" s="1"/>
      <c r="C713" s="1"/>
      <c r="D713" s="1" t="str">
        <f>+IFERROR(VLOOKUP($C713,Insumos!$A$2:$C$999,2,FALSE),"")</f>
        <v/>
      </c>
      <c r="E713" s="1" t="str">
        <f>+IFERROR(VLOOKUP($C713,Insumos!$A$2:$C$999,3,FALSE),"")</f>
        <v/>
      </c>
      <c r="F713" s="2"/>
      <c r="G713" s="3"/>
      <c r="H713" s="4">
        <f t="shared" si="16"/>
        <v>0</v>
      </c>
      <c r="I713" s="1" t="str">
        <f>+IFERROR(VLOOKUP(C713,Insumos!$A$2:$E$999,4,FALSE),"")</f>
        <v/>
      </c>
      <c r="J713" s="1" t="str">
        <f>+IFERROR(VLOOKUP(C713,Insumos!$A$2:$E$999,5,FALSE),"")</f>
        <v/>
      </c>
      <c r="K713" s="3" t="str">
        <f t="shared" si="17"/>
        <v/>
      </c>
    </row>
    <row r="714" spans="1:11" ht="14.25" customHeight="1" x14ac:dyDescent="0.2">
      <c r="A714" s="1"/>
      <c r="B714" s="1"/>
      <c r="C714" s="1"/>
      <c r="D714" s="1" t="str">
        <f>+IFERROR(VLOOKUP($C714,Insumos!$A$2:$C$999,2,FALSE),"")</f>
        <v/>
      </c>
      <c r="E714" s="1" t="str">
        <f>+IFERROR(VLOOKUP($C714,Insumos!$A$2:$C$999,3,FALSE),"")</f>
        <v/>
      </c>
      <c r="F714" s="2"/>
      <c r="G714" s="3"/>
      <c r="H714" s="4">
        <f t="shared" si="16"/>
        <v>0</v>
      </c>
      <c r="I714" s="1" t="str">
        <f>+IFERROR(VLOOKUP(C714,Insumos!$A$2:$E$999,4,FALSE),"")</f>
        <v/>
      </c>
      <c r="J714" s="1" t="str">
        <f>+IFERROR(VLOOKUP(C714,Insumos!$A$2:$E$999,5,FALSE),"")</f>
        <v/>
      </c>
      <c r="K714" s="3" t="str">
        <f t="shared" si="17"/>
        <v/>
      </c>
    </row>
    <row r="715" spans="1:11" ht="14.25" customHeight="1" x14ac:dyDescent="0.2">
      <c r="A715" s="1"/>
      <c r="B715" s="1"/>
      <c r="C715" s="1"/>
      <c r="D715" s="1" t="str">
        <f>+IFERROR(VLOOKUP($C715,Insumos!$A$2:$C$999,2,FALSE),"")</f>
        <v/>
      </c>
      <c r="E715" s="1" t="str">
        <f>+IFERROR(VLOOKUP($C715,Insumos!$A$2:$C$999,3,FALSE),"")</f>
        <v/>
      </c>
      <c r="F715" s="2"/>
      <c r="G715" s="3"/>
      <c r="H715" s="4">
        <f t="shared" si="16"/>
        <v>0</v>
      </c>
      <c r="I715" s="1" t="str">
        <f>+IFERROR(VLOOKUP(C715,Insumos!$A$2:$E$999,4,FALSE),"")</f>
        <v/>
      </c>
      <c r="J715" s="1" t="str">
        <f>+IFERROR(VLOOKUP(C715,Insumos!$A$2:$E$999,5,FALSE),"")</f>
        <v/>
      </c>
      <c r="K715" s="3" t="str">
        <f t="shared" si="17"/>
        <v/>
      </c>
    </row>
    <row r="716" spans="1:11" ht="14.25" customHeight="1" x14ac:dyDescent="0.2">
      <c r="A716" s="1"/>
      <c r="B716" s="1"/>
      <c r="C716" s="1"/>
      <c r="D716" s="1" t="str">
        <f>+IFERROR(VLOOKUP($C716,Insumos!$A$2:$C$999,2,FALSE),"")</f>
        <v/>
      </c>
      <c r="E716" s="1" t="str">
        <f>+IFERROR(VLOOKUP($C716,Insumos!$A$2:$C$999,3,FALSE),"")</f>
        <v/>
      </c>
      <c r="F716" s="2"/>
      <c r="G716" s="3"/>
      <c r="H716" s="4">
        <f t="shared" si="16"/>
        <v>0</v>
      </c>
      <c r="I716" s="1" t="str">
        <f>+IFERROR(VLOOKUP(C716,Insumos!$A$2:$E$999,4,FALSE),"")</f>
        <v/>
      </c>
      <c r="J716" s="1" t="str">
        <f>+IFERROR(VLOOKUP(C716,Insumos!$A$2:$E$999,5,FALSE),"")</f>
        <v/>
      </c>
      <c r="K716" s="3" t="str">
        <f t="shared" si="17"/>
        <v/>
      </c>
    </row>
    <row r="717" spans="1:11" ht="14.25" customHeight="1" x14ac:dyDescent="0.2">
      <c r="A717" s="1"/>
      <c r="B717" s="1"/>
      <c r="C717" s="1"/>
      <c r="D717" s="1" t="str">
        <f>+IFERROR(VLOOKUP($C717,Insumos!$A$2:$C$999,2,FALSE),"")</f>
        <v/>
      </c>
      <c r="E717" s="1" t="str">
        <f>+IFERROR(VLOOKUP($C717,Insumos!$A$2:$C$999,3,FALSE),"")</f>
        <v/>
      </c>
      <c r="F717" s="2"/>
      <c r="G717" s="3"/>
      <c r="H717" s="4">
        <f t="shared" si="16"/>
        <v>0</v>
      </c>
      <c r="I717" s="1" t="str">
        <f>+IFERROR(VLOOKUP(C717,Insumos!$A$2:$E$999,4,FALSE),"")</f>
        <v/>
      </c>
      <c r="J717" s="1" t="str">
        <f>+IFERROR(VLOOKUP(C717,Insumos!$A$2:$E$999,5,FALSE),"")</f>
        <v/>
      </c>
      <c r="K717" s="3" t="str">
        <f t="shared" si="17"/>
        <v/>
      </c>
    </row>
    <row r="718" spans="1:11" ht="14.25" customHeight="1" x14ac:dyDescent="0.2">
      <c r="A718" s="1"/>
      <c r="B718" s="1"/>
      <c r="C718" s="1"/>
      <c r="D718" s="1" t="str">
        <f>+IFERROR(VLOOKUP($C718,Insumos!$A$2:$C$999,2,FALSE),"")</f>
        <v/>
      </c>
      <c r="E718" s="1" t="str">
        <f>+IFERROR(VLOOKUP($C718,Insumos!$A$2:$C$999,3,FALSE),"")</f>
        <v/>
      </c>
      <c r="F718" s="2"/>
      <c r="G718" s="3"/>
      <c r="H718" s="4">
        <f t="shared" si="16"/>
        <v>0</v>
      </c>
      <c r="I718" s="1" t="str">
        <f>+IFERROR(VLOOKUP(C718,Insumos!$A$2:$E$999,4,FALSE),"")</f>
        <v/>
      </c>
      <c r="J718" s="1" t="str">
        <f>+IFERROR(VLOOKUP(C718,Insumos!$A$2:$E$999,5,FALSE),"")</f>
        <v/>
      </c>
      <c r="K718" s="3" t="str">
        <f t="shared" si="17"/>
        <v/>
      </c>
    </row>
    <row r="719" spans="1:11" ht="14.25" customHeight="1" x14ac:dyDescent="0.2">
      <c r="A719" s="1"/>
      <c r="B719" s="1"/>
      <c r="C719" s="1"/>
      <c r="D719" s="1" t="str">
        <f>+IFERROR(VLOOKUP($C719,Insumos!$A$2:$C$999,2,FALSE),"")</f>
        <v/>
      </c>
      <c r="E719" s="1" t="str">
        <f>+IFERROR(VLOOKUP($C719,Insumos!$A$2:$C$999,3,FALSE),"")</f>
        <v/>
      </c>
      <c r="F719" s="2"/>
      <c r="G719" s="3"/>
      <c r="H719" s="4">
        <f t="shared" si="16"/>
        <v>0</v>
      </c>
      <c r="I719" s="1" t="str">
        <f>+IFERROR(VLOOKUP(C719,Insumos!$A$2:$E$999,4,FALSE),"")</f>
        <v/>
      </c>
      <c r="J719" s="1" t="str">
        <f>+IFERROR(VLOOKUP(C719,Insumos!$A$2:$E$999,5,FALSE),"")</f>
        <v/>
      </c>
      <c r="K719" s="3" t="str">
        <f t="shared" si="17"/>
        <v/>
      </c>
    </row>
    <row r="720" spans="1:11" ht="14.25" customHeight="1" x14ac:dyDescent="0.2">
      <c r="A720" s="1"/>
      <c r="B720" s="1"/>
      <c r="C720" s="1"/>
      <c r="D720" s="1" t="str">
        <f>+IFERROR(VLOOKUP($C720,Insumos!$A$2:$C$999,2,FALSE),"")</f>
        <v/>
      </c>
      <c r="E720" s="1" t="str">
        <f>+IFERROR(VLOOKUP($C720,Insumos!$A$2:$C$999,3,FALSE),"")</f>
        <v/>
      </c>
      <c r="F720" s="2"/>
      <c r="G720" s="3"/>
      <c r="H720" s="4">
        <f t="shared" si="16"/>
        <v>0</v>
      </c>
      <c r="I720" s="1" t="str">
        <f>+IFERROR(VLOOKUP(C720,Insumos!$A$2:$E$999,4,FALSE),"")</f>
        <v/>
      </c>
      <c r="J720" s="1" t="str">
        <f>+IFERROR(VLOOKUP(C720,Insumos!$A$2:$E$999,5,FALSE),"")</f>
        <v/>
      </c>
      <c r="K720" s="3" t="str">
        <f t="shared" si="17"/>
        <v/>
      </c>
    </row>
    <row r="721" spans="1:11" ht="14.25" customHeight="1" x14ac:dyDescent="0.2">
      <c r="A721" s="1"/>
      <c r="B721" s="1"/>
      <c r="C721" s="1"/>
      <c r="D721" s="1" t="str">
        <f>+IFERROR(VLOOKUP($C721,Insumos!$A$2:$C$999,2,FALSE),"")</f>
        <v/>
      </c>
      <c r="E721" s="1" t="str">
        <f>+IFERROR(VLOOKUP($C721,Insumos!$A$2:$C$999,3,FALSE),"")</f>
        <v/>
      </c>
      <c r="F721" s="2"/>
      <c r="G721" s="3"/>
      <c r="H721" s="4">
        <f t="shared" si="16"/>
        <v>0</v>
      </c>
      <c r="I721" s="1" t="str">
        <f>+IFERROR(VLOOKUP(C721,Insumos!$A$2:$E$999,4,FALSE),"")</f>
        <v/>
      </c>
      <c r="J721" s="1" t="str">
        <f>+IFERROR(VLOOKUP(C721,Insumos!$A$2:$E$999,5,FALSE),"")</f>
        <v/>
      </c>
      <c r="K721" s="3" t="str">
        <f t="shared" si="17"/>
        <v/>
      </c>
    </row>
    <row r="722" spans="1:11" ht="14.25" customHeight="1" x14ac:dyDescent="0.2">
      <c r="A722" s="1"/>
      <c r="B722" s="1"/>
      <c r="C722" s="1"/>
      <c r="D722" s="1" t="str">
        <f>+IFERROR(VLOOKUP($C722,Insumos!$A$2:$C$999,2,FALSE),"")</f>
        <v/>
      </c>
      <c r="E722" s="1" t="str">
        <f>+IFERROR(VLOOKUP($C722,Insumos!$A$2:$C$999,3,FALSE),"")</f>
        <v/>
      </c>
      <c r="F722" s="2"/>
      <c r="G722" s="3"/>
      <c r="H722" s="4">
        <f t="shared" si="16"/>
        <v>0</v>
      </c>
      <c r="I722" s="1" t="str">
        <f>+IFERROR(VLOOKUP(C722,Insumos!$A$2:$E$999,4,FALSE),"")</f>
        <v/>
      </c>
      <c r="J722" s="1" t="str">
        <f>+IFERROR(VLOOKUP(C722,Insumos!$A$2:$E$999,5,FALSE),"")</f>
        <v/>
      </c>
      <c r="K722" s="3" t="str">
        <f t="shared" si="17"/>
        <v/>
      </c>
    </row>
    <row r="723" spans="1:11" ht="14.25" customHeight="1" x14ac:dyDescent="0.2">
      <c r="A723" s="1"/>
      <c r="B723" s="1"/>
      <c r="C723" s="1"/>
      <c r="D723" s="1" t="str">
        <f>+IFERROR(VLOOKUP($C723,Insumos!$A$2:$C$999,2,FALSE),"")</f>
        <v/>
      </c>
      <c r="E723" s="1" t="str">
        <f>+IFERROR(VLOOKUP($C723,Insumos!$A$2:$C$999,3,FALSE),"")</f>
        <v/>
      </c>
      <c r="F723" s="2"/>
      <c r="G723" s="3"/>
      <c r="H723" s="4">
        <f t="shared" si="16"/>
        <v>0</v>
      </c>
      <c r="I723" s="1" t="str">
        <f>+IFERROR(VLOOKUP(C723,Insumos!$A$2:$E$999,4,FALSE),"")</f>
        <v/>
      </c>
      <c r="J723" s="1" t="str">
        <f>+IFERROR(VLOOKUP(C723,Insumos!$A$2:$E$999,5,FALSE),"")</f>
        <v/>
      </c>
      <c r="K723" s="3" t="str">
        <f t="shared" si="17"/>
        <v/>
      </c>
    </row>
    <row r="724" spans="1:11" ht="14.25" customHeight="1" x14ac:dyDescent="0.2">
      <c r="A724" s="1"/>
      <c r="B724" s="1"/>
      <c r="C724" s="1"/>
      <c r="D724" s="1" t="str">
        <f>+IFERROR(VLOOKUP($C724,Insumos!$A$2:$C$999,2,FALSE),"")</f>
        <v/>
      </c>
      <c r="E724" s="1" t="str">
        <f>+IFERROR(VLOOKUP($C724,Insumos!$A$2:$C$999,3,FALSE),"")</f>
        <v/>
      </c>
      <c r="F724" s="2"/>
      <c r="G724" s="3"/>
      <c r="H724" s="4">
        <f t="shared" si="16"/>
        <v>0</v>
      </c>
      <c r="I724" s="1" t="str">
        <f>+IFERROR(VLOOKUP(C724,Insumos!$A$2:$E$999,4,FALSE),"")</f>
        <v/>
      </c>
      <c r="J724" s="1" t="str">
        <f>+IFERROR(VLOOKUP(C724,Insumos!$A$2:$E$999,5,FALSE),"")</f>
        <v/>
      </c>
      <c r="K724" s="3" t="str">
        <f t="shared" si="17"/>
        <v/>
      </c>
    </row>
    <row r="725" spans="1:11" ht="14.25" customHeight="1" x14ac:dyDescent="0.2">
      <c r="A725" s="1"/>
      <c r="B725" s="1"/>
      <c r="C725" s="1"/>
      <c r="D725" s="1" t="str">
        <f>+IFERROR(VLOOKUP($C725,Insumos!$A$2:$C$999,2,FALSE),"")</f>
        <v/>
      </c>
      <c r="E725" s="1" t="str">
        <f>+IFERROR(VLOOKUP($C725,Insumos!$A$2:$C$999,3,FALSE),"")</f>
        <v/>
      </c>
      <c r="F725" s="2"/>
      <c r="G725" s="3"/>
      <c r="H725" s="4">
        <f t="shared" si="16"/>
        <v>0</v>
      </c>
      <c r="I725" s="1" t="str">
        <f>+IFERROR(VLOOKUP(C725,Insumos!$A$2:$E$999,4,FALSE),"")</f>
        <v/>
      </c>
      <c r="J725" s="1" t="str">
        <f>+IFERROR(VLOOKUP(C725,Insumos!$A$2:$E$999,5,FALSE),"")</f>
        <v/>
      </c>
      <c r="K725" s="3" t="str">
        <f t="shared" si="17"/>
        <v/>
      </c>
    </row>
    <row r="726" spans="1:11" ht="14.25" customHeight="1" x14ac:dyDescent="0.2">
      <c r="A726" s="1"/>
      <c r="B726" s="1"/>
      <c r="C726" s="1"/>
      <c r="D726" s="1" t="str">
        <f>+IFERROR(VLOOKUP($C726,Insumos!$A$2:$C$999,2,FALSE),"")</f>
        <v/>
      </c>
      <c r="E726" s="1" t="str">
        <f>+IFERROR(VLOOKUP($C726,Insumos!$A$2:$C$999,3,FALSE),"")</f>
        <v/>
      </c>
      <c r="F726" s="2"/>
      <c r="G726" s="3"/>
      <c r="H726" s="4">
        <f t="shared" si="16"/>
        <v>0</v>
      </c>
      <c r="I726" s="1" t="str">
        <f>+IFERROR(VLOOKUP(C726,Insumos!$A$2:$E$999,4,FALSE),"")</f>
        <v/>
      </c>
      <c r="J726" s="1" t="str">
        <f>+IFERROR(VLOOKUP(C726,Insumos!$A$2:$E$999,5,FALSE),"")</f>
        <v/>
      </c>
      <c r="K726" s="3" t="str">
        <f t="shared" si="17"/>
        <v/>
      </c>
    </row>
    <row r="727" spans="1:11" ht="14.25" customHeight="1" x14ac:dyDescent="0.2">
      <c r="A727" s="1"/>
      <c r="B727" s="1"/>
      <c r="C727" s="1"/>
      <c r="D727" s="1" t="str">
        <f>+IFERROR(VLOOKUP($C727,Insumos!$A$2:$C$999,2,FALSE),"")</f>
        <v/>
      </c>
      <c r="E727" s="1" t="str">
        <f>+IFERROR(VLOOKUP($C727,Insumos!$A$2:$C$999,3,FALSE),"")</f>
        <v/>
      </c>
      <c r="F727" s="2"/>
      <c r="G727" s="3"/>
      <c r="H727" s="4">
        <f t="shared" si="16"/>
        <v>0</v>
      </c>
      <c r="I727" s="1" t="str">
        <f>+IFERROR(VLOOKUP(C727,Insumos!$A$2:$E$999,4,FALSE),"")</f>
        <v/>
      </c>
      <c r="J727" s="1" t="str">
        <f>+IFERROR(VLOOKUP(C727,Insumos!$A$2:$E$999,5,FALSE),"")</f>
        <v/>
      </c>
      <c r="K727" s="3" t="str">
        <f t="shared" si="17"/>
        <v/>
      </c>
    </row>
    <row r="728" spans="1:11" ht="14.25" customHeight="1" x14ac:dyDescent="0.2">
      <c r="A728" s="1"/>
      <c r="B728" s="1"/>
      <c r="C728" s="1"/>
      <c r="D728" s="1" t="str">
        <f>+IFERROR(VLOOKUP($C728,Insumos!$A$2:$C$999,2,FALSE),"")</f>
        <v/>
      </c>
      <c r="E728" s="1" t="str">
        <f>+IFERROR(VLOOKUP($C728,Insumos!$A$2:$C$999,3,FALSE),"")</f>
        <v/>
      </c>
      <c r="F728" s="2"/>
      <c r="G728" s="3"/>
      <c r="H728" s="4">
        <f t="shared" si="16"/>
        <v>0</v>
      </c>
      <c r="I728" s="1" t="str">
        <f>+IFERROR(VLOOKUP(C728,Insumos!$A$2:$E$999,4,FALSE),"")</f>
        <v/>
      </c>
      <c r="J728" s="1" t="str">
        <f>+IFERROR(VLOOKUP(C728,Insumos!$A$2:$E$999,5,FALSE),"")</f>
        <v/>
      </c>
      <c r="K728" s="3" t="str">
        <f t="shared" si="17"/>
        <v/>
      </c>
    </row>
    <row r="729" spans="1:11" ht="14.25" customHeight="1" x14ac:dyDescent="0.2">
      <c r="A729" s="1"/>
      <c r="B729" s="1"/>
      <c r="C729" s="1"/>
      <c r="D729" s="1" t="str">
        <f>+IFERROR(VLOOKUP($C729,Insumos!$A$2:$C$999,2,FALSE),"")</f>
        <v/>
      </c>
      <c r="E729" s="1" t="str">
        <f>+IFERROR(VLOOKUP($C729,Insumos!$A$2:$C$999,3,FALSE),"")</f>
        <v/>
      </c>
      <c r="F729" s="2"/>
      <c r="G729" s="3"/>
      <c r="H729" s="4">
        <f t="shared" si="16"/>
        <v>0</v>
      </c>
      <c r="I729" s="1" t="str">
        <f>+IFERROR(VLOOKUP(C729,Insumos!$A$2:$E$999,4,FALSE),"")</f>
        <v/>
      </c>
      <c r="J729" s="1" t="str">
        <f>+IFERROR(VLOOKUP(C729,Insumos!$A$2:$E$999,5,FALSE),"")</f>
        <v/>
      </c>
      <c r="K729" s="3" t="str">
        <f t="shared" si="17"/>
        <v/>
      </c>
    </row>
    <row r="730" spans="1:11" ht="14.25" customHeight="1" x14ac:dyDescent="0.2">
      <c r="A730" s="1"/>
      <c r="B730" s="1"/>
      <c r="C730" s="1"/>
      <c r="D730" s="1" t="str">
        <f>+IFERROR(VLOOKUP($C730,Insumos!$A$2:$C$999,2,FALSE),"")</f>
        <v/>
      </c>
      <c r="E730" s="1" t="str">
        <f>+IFERROR(VLOOKUP($C730,Insumos!$A$2:$C$999,3,FALSE),"")</f>
        <v/>
      </c>
      <c r="F730" s="2"/>
      <c r="G730" s="3"/>
      <c r="H730" s="4">
        <f t="shared" si="16"/>
        <v>0</v>
      </c>
      <c r="I730" s="1" t="str">
        <f>+IFERROR(VLOOKUP(C730,Insumos!$A$2:$E$999,4,FALSE),"")</f>
        <v/>
      </c>
      <c r="J730" s="1" t="str">
        <f>+IFERROR(VLOOKUP(C730,Insumos!$A$2:$E$999,5,FALSE),"")</f>
        <v/>
      </c>
      <c r="K730" s="3" t="str">
        <f t="shared" si="17"/>
        <v/>
      </c>
    </row>
    <row r="731" spans="1:11" ht="14.25" customHeight="1" x14ac:dyDescent="0.2">
      <c r="A731" s="1"/>
      <c r="B731" s="1"/>
      <c r="C731" s="1"/>
      <c r="D731" s="1" t="str">
        <f>+IFERROR(VLOOKUP($C731,Insumos!$A$2:$C$999,2,FALSE),"")</f>
        <v/>
      </c>
      <c r="E731" s="1" t="str">
        <f>+IFERROR(VLOOKUP($C731,Insumos!$A$2:$C$999,3,FALSE),"")</f>
        <v/>
      </c>
      <c r="F731" s="2"/>
      <c r="G731" s="3"/>
      <c r="H731" s="4">
        <f t="shared" si="16"/>
        <v>0</v>
      </c>
      <c r="I731" s="1" t="str">
        <f>+IFERROR(VLOOKUP(C731,Insumos!$A$2:$E$999,4,FALSE),"")</f>
        <v/>
      </c>
      <c r="J731" s="1" t="str">
        <f>+IFERROR(VLOOKUP(C731,Insumos!$A$2:$E$999,5,FALSE),"")</f>
        <v/>
      </c>
      <c r="K731" s="3" t="str">
        <f t="shared" si="17"/>
        <v/>
      </c>
    </row>
    <row r="732" spans="1:11" ht="14.25" customHeight="1" x14ac:dyDescent="0.2">
      <c r="A732" s="1"/>
      <c r="B732" s="1"/>
      <c r="C732" s="1"/>
      <c r="D732" s="1" t="str">
        <f>+IFERROR(VLOOKUP($C732,Insumos!$A$2:$C$999,2,FALSE),"")</f>
        <v/>
      </c>
      <c r="E732" s="1" t="str">
        <f>+IFERROR(VLOOKUP($C732,Insumos!$A$2:$C$999,3,FALSE),"")</f>
        <v/>
      </c>
      <c r="F732" s="2"/>
      <c r="G732" s="3"/>
      <c r="H732" s="4">
        <f t="shared" si="16"/>
        <v>0</v>
      </c>
      <c r="I732" s="1" t="str">
        <f>+IFERROR(VLOOKUP(C732,Insumos!$A$2:$E$999,4,FALSE),"")</f>
        <v/>
      </c>
      <c r="J732" s="1" t="str">
        <f>+IFERROR(VLOOKUP(C732,Insumos!$A$2:$E$999,5,FALSE),"")</f>
        <v/>
      </c>
      <c r="K732" s="3" t="str">
        <f t="shared" si="17"/>
        <v/>
      </c>
    </row>
    <row r="733" spans="1:11" ht="14.25" customHeight="1" x14ac:dyDescent="0.2">
      <c r="A733" s="1"/>
      <c r="B733" s="1"/>
      <c r="C733" s="1"/>
      <c r="D733" s="1" t="str">
        <f>+IFERROR(VLOOKUP($C733,Insumos!$A$2:$C$999,2,FALSE),"")</f>
        <v/>
      </c>
      <c r="E733" s="1" t="str">
        <f>+IFERROR(VLOOKUP($C733,Insumos!$A$2:$C$999,3,FALSE),"")</f>
        <v/>
      </c>
      <c r="F733" s="2"/>
      <c r="G733" s="3"/>
      <c r="H733" s="4">
        <f t="shared" si="16"/>
        <v>0</v>
      </c>
      <c r="I733" s="1" t="str">
        <f>+IFERROR(VLOOKUP(C733,Insumos!$A$2:$E$999,4,FALSE),"")</f>
        <v/>
      </c>
      <c r="J733" s="1" t="str">
        <f>+IFERROR(VLOOKUP(C733,Insumos!$A$2:$E$999,5,FALSE),"")</f>
        <v/>
      </c>
      <c r="K733" s="3" t="str">
        <f t="shared" si="17"/>
        <v/>
      </c>
    </row>
    <row r="734" spans="1:11" ht="14.25" customHeight="1" x14ac:dyDescent="0.2">
      <c r="A734" s="1"/>
      <c r="B734" s="1"/>
      <c r="C734" s="1"/>
      <c r="D734" s="1" t="str">
        <f>+IFERROR(VLOOKUP($C734,Insumos!$A$2:$C$999,2,FALSE),"")</f>
        <v/>
      </c>
      <c r="E734" s="1" t="str">
        <f>+IFERROR(VLOOKUP($C734,Insumos!$A$2:$C$999,3,FALSE),"")</f>
        <v/>
      </c>
      <c r="F734" s="2"/>
      <c r="G734" s="3"/>
      <c r="H734" s="4">
        <f t="shared" si="16"/>
        <v>0</v>
      </c>
      <c r="I734" s="1" t="str">
        <f>+IFERROR(VLOOKUP(C734,Insumos!$A$2:$E$999,4,FALSE),"")</f>
        <v/>
      </c>
      <c r="J734" s="1" t="str">
        <f>+IFERROR(VLOOKUP(C734,Insumos!$A$2:$E$999,5,FALSE),"")</f>
        <v/>
      </c>
      <c r="K734" s="3" t="str">
        <f t="shared" si="17"/>
        <v/>
      </c>
    </row>
    <row r="735" spans="1:11" ht="14.25" customHeight="1" x14ac:dyDescent="0.2">
      <c r="A735" s="1"/>
      <c r="B735" s="1"/>
      <c r="C735" s="1"/>
      <c r="D735" s="1" t="str">
        <f>+IFERROR(VLOOKUP($C735,Insumos!$A$2:$C$999,2,FALSE),"")</f>
        <v/>
      </c>
      <c r="E735" s="1" t="str">
        <f>+IFERROR(VLOOKUP($C735,Insumos!$A$2:$C$999,3,FALSE),"")</f>
        <v/>
      </c>
      <c r="F735" s="2"/>
      <c r="G735" s="3"/>
      <c r="H735" s="4">
        <f t="shared" si="16"/>
        <v>0</v>
      </c>
      <c r="I735" s="1" t="str">
        <f>+IFERROR(VLOOKUP(C735,Insumos!$A$2:$E$999,4,FALSE),"")</f>
        <v/>
      </c>
      <c r="J735" s="1" t="str">
        <f>+IFERROR(VLOOKUP(C735,Insumos!$A$2:$E$999,5,FALSE),"")</f>
        <v/>
      </c>
      <c r="K735" s="3" t="str">
        <f t="shared" si="17"/>
        <v/>
      </c>
    </row>
    <row r="736" spans="1:11" ht="14.25" customHeight="1" x14ac:dyDescent="0.2">
      <c r="A736" s="1"/>
      <c r="B736" s="1"/>
      <c r="C736" s="1"/>
      <c r="D736" s="1" t="str">
        <f>+IFERROR(VLOOKUP($C736,Insumos!$A$2:$C$999,2,FALSE),"")</f>
        <v/>
      </c>
      <c r="E736" s="1" t="str">
        <f>+IFERROR(VLOOKUP($C736,Insumos!$A$2:$C$999,3,FALSE),"")</f>
        <v/>
      </c>
      <c r="F736" s="2"/>
      <c r="G736" s="3"/>
      <c r="H736" s="4">
        <f t="shared" si="16"/>
        <v>0</v>
      </c>
      <c r="I736" s="1" t="str">
        <f>+IFERROR(VLOOKUP(C736,Insumos!$A$2:$E$999,4,FALSE),"")</f>
        <v/>
      </c>
      <c r="J736" s="1" t="str">
        <f>+IFERROR(VLOOKUP(C736,Insumos!$A$2:$E$999,5,FALSE),"")</f>
        <v/>
      </c>
      <c r="K736" s="3" t="str">
        <f t="shared" si="17"/>
        <v/>
      </c>
    </row>
    <row r="737" spans="1:11" ht="14.25" customHeight="1" x14ac:dyDescent="0.2">
      <c r="A737" s="1"/>
      <c r="B737" s="1"/>
      <c r="C737" s="1"/>
      <c r="D737" s="1" t="str">
        <f>+IFERROR(VLOOKUP($C737,Insumos!$A$2:$C$999,2,FALSE),"")</f>
        <v/>
      </c>
      <c r="E737" s="1" t="str">
        <f>+IFERROR(VLOOKUP($C737,Insumos!$A$2:$C$999,3,FALSE),"")</f>
        <v/>
      </c>
      <c r="F737" s="2"/>
      <c r="G737" s="3"/>
      <c r="H737" s="4">
        <f t="shared" si="16"/>
        <v>0</v>
      </c>
      <c r="I737" s="1" t="str">
        <f>+IFERROR(VLOOKUP(C737,Insumos!$A$2:$E$999,4,FALSE),"")</f>
        <v/>
      </c>
      <c r="J737" s="1" t="str">
        <f>+IFERROR(VLOOKUP(C737,Insumos!$A$2:$E$999,5,FALSE),"")</f>
        <v/>
      </c>
      <c r="K737" s="3" t="str">
        <f t="shared" si="17"/>
        <v/>
      </c>
    </row>
    <row r="738" spans="1:11" ht="14.25" customHeight="1" x14ac:dyDescent="0.2">
      <c r="A738" s="1"/>
      <c r="B738" s="1"/>
      <c r="C738" s="1"/>
      <c r="D738" s="1" t="str">
        <f>+IFERROR(VLOOKUP($C738,Insumos!$A$2:$C$999,2,FALSE),"")</f>
        <v/>
      </c>
      <c r="E738" s="1" t="str">
        <f>+IFERROR(VLOOKUP($C738,Insumos!$A$2:$C$999,3,FALSE),"")</f>
        <v/>
      </c>
      <c r="F738" s="2"/>
      <c r="G738" s="3"/>
      <c r="H738" s="4">
        <f t="shared" si="16"/>
        <v>0</v>
      </c>
      <c r="I738" s="1" t="str">
        <f>+IFERROR(VLOOKUP(C738,Insumos!$A$2:$E$999,4,FALSE),"")</f>
        <v/>
      </c>
      <c r="J738" s="1" t="str">
        <f>+IFERROR(VLOOKUP(C738,Insumos!$A$2:$E$999,5,FALSE),"")</f>
        <v/>
      </c>
      <c r="K738" s="3" t="str">
        <f t="shared" si="17"/>
        <v/>
      </c>
    </row>
    <row r="739" spans="1:11" ht="14.25" customHeight="1" x14ac:dyDescent="0.2">
      <c r="A739" s="1"/>
      <c r="B739" s="1"/>
      <c r="C739" s="1"/>
      <c r="D739" s="1" t="str">
        <f>+IFERROR(VLOOKUP($C739,Insumos!$A$2:$C$999,2,FALSE),"")</f>
        <v/>
      </c>
      <c r="E739" s="1" t="str">
        <f>+IFERROR(VLOOKUP($C739,Insumos!$A$2:$C$999,3,FALSE),"")</f>
        <v/>
      </c>
      <c r="F739" s="2"/>
      <c r="G739" s="3"/>
      <c r="H739" s="4">
        <f t="shared" si="16"/>
        <v>0</v>
      </c>
      <c r="I739" s="1" t="str">
        <f>+IFERROR(VLOOKUP(C739,Insumos!$A$2:$E$999,4,FALSE),"")</f>
        <v/>
      </c>
      <c r="J739" s="1" t="str">
        <f>+IFERROR(VLOOKUP(C739,Insumos!$A$2:$E$999,5,FALSE),"")</f>
        <v/>
      </c>
      <c r="K739" s="3" t="str">
        <f t="shared" si="17"/>
        <v/>
      </c>
    </row>
    <row r="740" spans="1:11" ht="14.25" customHeight="1" x14ac:dyDescent="0.2">
      <c r="A740" s="1"/>
      <c r="B740" s="1"/>
      <c r="C740" s="1"/>
      <c r="D740" s="1" t="str">
        <f>+IFERROR(VLOOKUP($C740,Insumos!$A$2:$C$999,2,FALSE),"")</f>
        <v/>
      </c>
      <c r="E740" s="1" t="str">
        <f>+IFERROR(VLOOKUP($C740,Insumos!$A$2:$C$999,3,FALSE),"")</f>
        <v/>
      </c>
      <c r="F740" s="2"/>
      <c r="G740" s="3"/>
      <c r="H740" s="4">
        <f t="shared" si="16"/>
        <v>0</v>
      </c>
      <c r="I740" s="1" t="str">
        <f>+IFERROR(VLOOKUP(C740,Insumos!$A$2:$E$999,4,FALSE),"")</f>
        <v/>
      </c>
      <c r="J740" s="1" t="str">
        <f>+IFERROR(VLOOKUP(C740,Insumos!$A$2:$E$999,5,FALSE),"")</f>
        <v/>
      </c>
      <c r="K740" s="3" t="str">
        <f t="shared" si="17"/>
        <v/>
      </c>
    </row>
    <row r="741" spans="1:11" ht="14.25" customHeight="1" x14ac:dyDescent="0.2">
      <c r="A741" s="1"/>
      <c r="B741" s="1"/>
      <c r="C741" s="1"/>
      <c r="D741" s="1" t="str">
        <f>+IFERROR(VLOOKUP($C741,Insumos!$A$2:$C$999,2,FALSE),"")</f>
        <v/>
      </c>
      <c r="E741" s="1" t="str">
        <f>+IFERROR(VLOOKUP($C741,Insumos!$A$2:$C$999,3,FALSE),"")</f>
        <v/>
      </c>
      <c r="F741" s="2"/>
      <c r="G741" s="3"/>
      <c r="H741" s="4">
        <f t="shared" si="16"/>
        <v>0</v>
      </c>
      <c r="I741" s="1" t="str">
        <f>+IFERROR(VLOOKUP(C741,Insumos!$A$2:$E$999,4,FALSE),"")</f>
        <v/>
      </c>
      <c r="J741" s="1" t="str">
        <f>+IFERROR(VLOOKUP(C741,Insumos!$A$2:$E$999,5,FALSE),"")</f>
        <v/>
      </c>
      <c r="K741" s="3" t="str">
        <f t="shared" si="17"/>
        <v/>
      </c>
    </row>
    <row r="742" spans="1:11" ht="14.25" customHeight="1" x14ac:dyDescent="0.2">
      <c r="A742" s="1"/>
      <c r="B742" s="1"/>
      <c r="C742" s="1"/>
      <c r="D742" s="1" t="str">
        <f>+IFERROR(VLOOKUP($C742,Insumos!$A$2:$C$999,2,FALSE),"")</f>
        <v/>
      </c>
      <c r="E742" s="1" t="str">
        <f>+IFERROR(VLOOKUP($C742,Insumos!$A$2:$C$999,3,FALSE),"")</f>
        <v/>
      </c>
      <c r="F742" s="2"/>
      <c r="G742" s="3"/>
      <c r="H742" s="4">
        <f t="shared" si="16"/>
        <v>0</v>
      </c>
      <c r="I742" s="1" t="str">
        <f>+IFERROR(VLOOKUP(C742,Insumos!$A$2:$E$999,4,FALSE),"")</f>
        <v/>
      </c>
      <c r="J742" s="1" t="str">
        <f>+IFERROR(VLOOKUP(C742,Insumos!$A$2:$E$999,5,FALSE),"")</f>
        <v/>
      </c>
      <c r="K742" s="3" t="str">
        <f t="shared" si="17"/>
        <v/>
      </c>
    </row>
    <row r="743" spans="1:11" ht="14.25" customHeight="1" x14ac:dyDescent="0.2">
      <c r="A743" s="1"/>
      <c r="B743" s="1"/>
      <c r="C743" s="1"/>
      <c r="D743" s="1" t="str">
        <f>+IFERROR(VLOOKUP($C743,Insumos!$A$2:$C$999,2,FALSE),"")</f>
        <v/>
      </c>
      <c r="E743" s="1" t="str">
        <f>+IFERROR(VLOOKUP($C743,Insumos!$A$2:$C$999,3,FALSE),"")</f>
        <v/>
      </c>
      <c r="F743" s="2"/>
      <c r="G743" s="3"/>
      <c r="H743" s="4">
        <f t="shared" si="16"/>
        <v>0</v>
      </c>
      <c r="I743" s="1" t="str">
        <f>+IFERROR(VLOOKUP(C743,Insumos!$A$2:$E$999,4,FALSE),"")</f>
        <v/>
      </c>
      <c r="J743" s="1" t="str">
        <f>+IFERROR(VLOOKUP(C743,Insumos!$A$2:$E$999,5,FALSE),"")</f>
        <v/>
      </c>
      <c r="K743" s="3" t="str">
        <f t="shared" si="17"/>
        <v/>
      </c>
    </row>
    <row r="744" spans="1:11" ht="14.25" customHeight="1" x14ac:dyDescent="0.2">
      <c r="A744" s="1"/>
      <c r="B744" s="1"/>
      <c r="C744" s="1"/>
      <c r="D744" s="1" t="str">
        <f>+IFERROR(VLOOKUP($C744,Insumos!$A$2:$C$999,2,FALSE),"")</f>
        <v/>
      </c>
      <c r="E744" s="1" t="str">
        <f>+IFERROR(VLOOKUP($C744,Insumos!$A$2:$C$999,3,FALSE),"")</f>
        <v/>
      </c>
      <c r="F744" s="2"/>
      <c r="G744" s="3"/>
      <c r="H744" s="4">
        <f t="shared" si="16"/>
        <v>0</v>
      </c>
      <c r="I744" s="1" t="str">
        <f>+IFERROR(VLOOKUP(C744,Insumos!$A$2:$E$999,4,FALSE),"")</f>
        <v/>
      </c>
      <c r="J744" s="1" t="str">
        <f>+IFERROR(VLOOKUP(C744,Insumos!$A$2:$E$999,5,FALSE),"")</f>
        <v/>
      </c>
      <c r="K744" s="3" t="str">
        <f t="shared" si="17"/>
        <v/>
      </c>
    </row>
    <row r="745" spans="1:11" ht="14.25" customHeight="1" x14ac:dyDescent="0.2">
      <c r="A745" s="1"/>
      <c r="B745" s="1"/>
      <c r="C745" s="1"/>
      <c r="D745" s="1" t="str">
        <f>+IFERROR(VLOOKUP($C745,Insumos!$A$2:$C$999,2,FALSE),"")</f>
        <v/>
      </c>
      <c r="E745" s="1" t="str">
        <f>+IFERROR(VLOOKUP($C745,Insumos!$A$2:$C$999,3,FALSE),"")</f>
        <v/>
      </c>
      <c r="F745" s="2"/>
      <c r="G745" s="3"/>
      <c r="H745" s="4">
        <f t="shared" si="16"/>
        <v>0</v>
      </c>
      <c r="I745" s="1" t="str">
        <f>+IFERROR(VLOOKUP(C745,Insumos!$A$2:$E$999,4,FALSE),"")</f>
        <v/>
      </c>
      <c r="J745" s="1" t="str">
        <f>+IFERROR(VLOOKUP(C745,Insumos!$A$2:$E$999,5,FALSE),"")</f>
        <v/>
      </c>
      <c r="K745" s="3" t="str">
        <f t="shared" si="17"/>
        <v/>
      </c>
    </row>
    <row r="746" spans="1:11" ht="14.25" customHeight="1" x14ac:dyDescent="0.2">
      <c r="A746" s="1"/>
      <c r="B746" s="1"/>
      <c r="C746" s="1"/>
      <c r="D746" s="1" t="str">
        <f>+IFERROR(VLOOKUP($C746,Insumos!$A$2:$C$999,2,FALSE),"")</f>
        <v/>
      </c>
      <c r="E746" s="1" t="str">
        <f>+IFERROR(VLOOKUP($C746,Insumos!$A$2:$C$999,3,FALSE),"")</f>
        <v/>
      </c>
      <c r="F746" s="2"/>
      <c r="G746" s="3"/>
      <c r="H746" s="4">
        <f t="shared" si="16"/>
        <v>0</v>
      </c>
      <c r="I746" s="1" t="str">
        <f>+IFERROR(VLOOKUP(C746,Insumos!$A$2:$E$999,4,FALSE),"")</f>
        <v/>
      </c>
      <c r="J746" s="1" t="str">
        <f>+IFERROR(VLOOKUP(C746,Insumos!$A$2:$E$999,5,FALSE),"")</f>
        <v/>
      </c>
      <c r="K746" s="3" t="str">
        <f t="shared" si="17"/>
        <v/>
      </c>
    </row>
    <row r="747" spans="1:11" ht="14.25" customHeight="1" x14ac:dyDescent="0.2">
      <c r="A747" s="1"/>
      <c r="B747" s="1"/>
      <c r="C747" s="1"/>
      <c r="D747" s="1" t="str">
        <f>+IFERROR(VLOOKUP($C747,Insumos!$A$2:$C$999,2,FALSE),"")</f>
        <v/>
      </c>
      <c r="E747" s="1" t="str">
        <f>+IFERROR(VLOOKUP($C747,Insumos!$A$2:$C$999,3,FALSE),"")</f>
        <v/>
      </c>
      <c r="F747" s="2"/>
      <c r="G747" s="3"/>
      <c r="H747" s="4">
        <f t="shared" si="16"/>
        <v>0</v>
      </c>
      <c r="I747" s="1" t="str">
        <f>+IFERROR(VLOOKUP(C747,Insumos!$A$2:$E$999,4,FALSE),"")</f>
        <v/>
      </c>
      <c r="J747" s="1" t="str">
        <f>+IFERROR(VLOOKUP(C747,Insumos!$A$2:$E$999,5,FALSE),"")</f>
        <v/>
      </c>
      <c r="K747" s="3" t="str">
        <f t="shared" si="17"/>
        <v/>
      </c>
    </row>
    <row r="748" spans="1:11" ht="14.25" customHeight="1" x14ac:dyDescent="0.2">
      <c r="A748" s="1"/>
      <c r="B748" s="1"/>
      <c r="C748" s="1"/>
      <c r="D748" s="1" t="str">
        <f>+IFERROR(VLOOKUP($C748,Insumos!$A$2:$C$999,2,FALSE),"")</f>
        <v/>
      </c>
      <c r="E748" s="1" t="str">
        <f>+IFERROR(VLOOKUP($C748,Insumos!$A$2:$C$999,3,FALSE),"")</f>
        <v/>
      </c>
      <c r="F748" s="2"/>
      <c r="G748" s="3"/>
      <c r="H748" s="4">
        <f t="shared" si="16"/>
        <v>0</v>
      </c>
      <c r="I748" s="1" t="str">
        <f>+IFERROR(VLOOKUP(C748,Insumos!$A$2:$E$999,4,FALSE),"")</f>
        <v/>
      </c>
      <c r="J748" s="1" t="str">
        <f>+IFERROR(VLOOKUP(C748,Insumos!$A$2:$E$999,5,FALSE),"")</f>
        <v/>
      </c>
      <c r="K748" s="3" t="str">
        <f t="shared" si="17"/>
        <v/>
      </c>
    </row>
    <row r="749" spans="1:11" ht="14.25" customHeight="1" x14ac:dyDescent="0.2">
      <c r="A749" s="1"/>
      <c r="B749" s="1"/>
      <c r="C749" s="1"/>
      <c r="D749" s="1" t="str">
        <f>+IFERROR(VLOOKUP($C749,Insumos!$A$2:$C$999,2,FALSE),"")</f>
        <v/>
      </c>
      <c r="E749" s="1" t="str">
        <f>+IFERROR(VLOOKUP($C749,Insumos!$A$2:$C$999,3,FALSE),"")</f>
        <v/>
      </c>
      <c r="F749" s="2"/>
      <c r="G749" s="3"/>
      <c r="H749" s="4">
        <f t="shared" si="16"/>
        <v>0</v>
      </c>
      <c r="I749" s="1" t="str">
        <f>+IFERROR(VLOOKUP(C749,Insumos!$A$2:$E$999,4,FALSE),"")</f>
        <v/>
      </c>
      <c r="J749" s="1" t="str">
        <f>+IFERROR(VLOOKUP(C749,Insumos!$A$2:$E$999,5,FALSE),"")</f>
        <v/>
      </c>
      <c r="K749" s="3" t="str">
        <f t="shared" si="17"/>
        <v/>
      </c>
    </row>
    <row r="750" spans="1:11" ht="14.25" customHeight="1" x14ac:dyDescent="0.2">
      <c r="A750" s="1"/>
      <c r="B750" s="1"/>
      <c r="C750" s="1"/>
      <c r="D750" s="1" t="str">
        <f>+IFERROR(VLOOKUP($C750,Insumos!$A$2:$C$999,2,FALSE),"")</f>
        <v/>
      </c>
      <c r="E750" s="1" t="str">
        <f>+IFERROR(VLOOKUP($C750,Insumos!$A$2:$C$999,3,FALSE),"")</f>
        <v/>
      </c>
      <c r="F750" s="2"/>
      <c r="G750" s="3"/>
      <c r="H750" s="4">
        <f t="shared" si="16"/>
        <v>0</v>
      </c>
      <c r="I750" s="1" t="str">
        <f>+IFERROR(VLOOKUP(C750,Insumos!$A$2:$E$999,4,FALSE),"")</f>
        <v/>
      </c>
      <c r="J750" s="1" t="str">
        <f>+IFERROR(VLOOKUP(C750,Insumos!$A$2:$E$999,5,FALSE),"")</f>
        <v/>
      </c>
      <c r="K750" s="3" t="str">
        <f t="shared" si="17"/>
        <v/>
      </c>
    </row>
    <row r="751" spans="1:11" ht="14.25" customHeight="1" x14ac:dyDescent="0.2">
      <c r="A751" s="1"/>
      <c r="B751" s="1"/>
      <c r="C751" s="1"/>
      <c r="D751" s="1" t="str">
        <f>+IFERROR(VLOOKUP($C751,Insumos!$A$2:$C$999,2,FALSE),"")</f>
        <v/>
      </c>
      <c r="E751" s="1" t="str">
        <f>+IFERROR(VLOOKUP($C751,Insumos!$A$2:$C$999,3,FALSE),"")</f>
        <v/>
      </c>
      <c r="F751" s="2"/>
      <c r="G751" s="3"/>
      <c r="H751" s="4">
        <f t="shared" si="16"/>
        <v>0</v>
      </c>
      <c r="I751" s="1" t="str">
        <f>+IFERROR(VLOOKUP(C751,Insumos!$A$2:$E$999,4,FALSE),"")</f>
        <v/>
      </c>
      <c r="J751" s="1" t="str">
        <f>+IFERROR(VLOOKUP(C751,Insumos!$A$2:$E$999,5,FALSE),"")</f>
        <v/>
      </c>
      <c r="K751" s="3" t="str">
        <f t="shared" si="17"/>
        <v/>
      </c>
    </row>
    <row r="752" spans="1:11" ht="14.25" customHeight="1" x14ac:dyDescent="0.2">
      <c r="A752" s="1"/>
      <c r="B752" s="1"/>
      <c r="C752" s="1"/>
      <c r="D752" s="1" t="str">
        <f>+IFERROR(VLOOKUP($C752,Insumos!$A$2:$C$999,2,FALSE),"")</f>
        <v/>
      </c>
      <c r="E752" s="1" t="str">
        <f>+IFERROR(VLOOKUP($C752,Insumos!$A$2:$C$999,3,FALSE),"")</f>
        <v/>
      </c>
      <c r="F752" s="2"/>
      <c r="G752" s="3"/>
      <c r="H752" s="4">
        <f t="shared" si="16"/>
        <v>0</v>
      </c>
      <c r="I752" s="1" t="str">
        <f>+IFERROR(VLOOKUP(C752,Insumos!$A$2:$E$999,4,FALSE),"")</f>
        <v/>
      </c>
      <c r="J752" s="1" t="str">
        <f>+IFERROR(VLOOKUP(C752,Insumos!$A$2:$E$999,5,FALSE),"")</f>
        <v/>
      </c>
      <c r="K752" s="3" t="str">
        <f t="shared" si="17"/>
        <v/>
      </c>
    </row>
    <row r="753" spans="1:11" ht="14.25" customHeight="1" x14ac:dyDescent="0.2">
      <c r="A753" s="1"/>
      <c r="B753" s="1"/>
      <c r="C753" s="1"/>
      <c r="D753" s="1" t="str">
        <f>+IFERROR(VLOOKUP($C753,Insumos!$A$2:$C$999,2,FALSE),"")</f>
        <v/>
      </c>
      <c r="E753" s="1" t="str">
        <f>+IFERROR(VLOOKUP($C753,Insumos!$A$2:$C$999,3,FALSE),"")</f>
        <v/>
      </c>
      <c r="F753" s="2"/>
      <c r="G753" s="3"/>
      <c r="H753" s="4">
        <f t="shared" si="16"/>
        <v>0</v>
      </c>
      <c r="I753" s="1" t="str">
        <f>+IFERROR(VLOOKUP(C753,Insumos!$A$2:$E$999,4,FALSE),"")</f>
        <v/>
      </c>
      <c r="J753" s="1" t="str">
        <f>+IFERROR(VLOOKUP(C753,Insumos!$A$2:$E$999,5,FALSE),"")</f>
        <v/>
      </c>
      <c r="K753" s="3" t="str">
        <f t="shared" si="17"/>
        <v/>
      </c>
    </row>
    <row r="754" spans="1:11" ht="14.25" customHeight="1" x14ac:dyDescent="0.2">
      <c r="A754" s="1"/>
      <c r="B754" s="1"/>
      <c r="C754" s="1"/>
      <c r="D754" s="1" t="str">
        <f>+IFERROR(VLOOKUP($C754,Insumos!$A$2:$C$999,2,FALSE),"")</f>
        <v/>
      </c>
      <c r="E754" s="1" t="str">
        <f>+IFERROR(VLOOKUP($C754,Insumos!$A$2:$C$999,3,FALSE),"")</f>
        <v/>
      </c>
      <c r="F754" s="2"/>
      <c r="G754" s="3"/>
      <c r="H754" s="4">
        <f t="shared" si="16"/>
        <v>0</v>
      </c>
      <c r="I754" s="1" t="str">
        <f>+IFERROR(VLOOKUP(C754,Insumos!$A$2:$E$999,4,FALSE),"")</f>
        <v/>
      </c>
      <c r="J754" s="1" t="str">
        <f>+IFERROR(VLOOKUP(C754,Insumos!$A$2:$E$999,5,FALSE),"")</f>
        <v/>
      </c>
      <c r="K754" s="3" t="str">
        <f t="shared" si="17"/>
        <v/>
      </c>
    </row>
    <row r="755" spans="1:11" ht="14.25" customHeight="1" x14ac:dyDescent="0.2">
      <c r="A755" s="1"/>
      <c r="B755" s="1"/>
      <c r="C755" s="1"/>
      <c r="D755" s="1" t="str">
        <f>+IFERROR(VLOOKUP($C755,Insumos!$A$2:$C$999,2,FALSE),"")</f>
        <v/>
      </c>
      <c r="E755" s="1" t="str">
        <f>+IFERROR(VLOOKUP($C755,Insumos!$A$2:$C$999,3,FALSE),"")</f>
        <v/>
      </c>
      <c r="F755" s="2"/>
      <c r="G755" s="3"/>
      <c r="H755" s="4">
        <f t="shared" si="16"/>
        <v>0</v>
      </c>
      <c r="I755" s="1" t="str">
        <f>+IFERROR(VLOOKUP(C755,Insumos!$A$2:$E$999,4,FALSE),"")</f>
        <v/>
      </c>
      <c r="J755" s="1" t="str">
        <f>+IFERROR(VLOOKUP(C755,Insumos!$A$2:$E$999,5,FALSE),"")</f>
        <v/>
      </c>
      <c r="K755" s="3" t="str">
        <f t="shared" si="17"/>
        <v/>
      </c>
    </row>
    <row r="756" spans="1:11" ht="14.25" customHeight="1" x14ac:dyDescent="0.2">
      <c r="A756" s="1"/>
      <c r="B756" s="1"/>
      <c r="C756" s="1"/>
      <c r="D756" s="1" t="str">
        <f>+IFERROR(VLOOKUP($C756,Insumos!$A$2:$C$999,2,FALSE),"")</f>
        <v/>
      </c>
      <c r="E756" s="1" t="str">
        <f>+IFERROR(VLOOKUP($C756,Insumos!$A$2:$C$999,3,FALSE),"")</f>
        <v/>
      </c>
      <c r="F756" s="2"/>
      <c r="G756" s="3"/>
      <c r="H756" s="4">
        <f t="shared" si="16"/>
        <v>0</v>
      </c>
      <c r="I756" s="1" t="str">
        <f>+IFERROR(VLOOKUP(C756,Insumos!$A$2:$E$999,4,FALSE),"")</f>
        <v/>
      </c>
      <c r="J756" s="1" t="str">
        <f>+IFERROR(VLOOKUP(C756,Insumos!$A$2:$E$999,5,FALSE),"")</f>
        <v/>
      </c>
      <c r="K756" s="3" t="str">
        <f t="shared" si="17"/>
        <v/>
      </c>
    </row>
    <row r="757" spans="1:11" ht="14.25" customHeight="1" x14ac:dyDescent="0.2">
      <c r="A757" s="1"/>
      <c r="B757" s="1"/>
      <c r="C757" s="1"/>
      <c r="D757" s="1" t="str">
        <f>+IFERROR(VLOOKUP($C757,Insumos!$A$2:$C$999,2,FALSE),"")</f>
        <v/>
      </c>
      <c r="E757" s="1" t="str">
        <f>+IFERROR(VLOOKUP($C757,Insumos!$A$2:$C$999,3,FALSE),"")</f>
        <v/>
      </c>
      <c r="F757" s="2"/>
      <c r="G757" s="3"/>
      <c r="H757" s="4">
        <f t="shared" si="16"/>
        <v>0</v>
      </c>
      <c r="I757" s="1" t="str">
        <f>+IFERROR(VLOOKUP(C757,Insumos!$A$2:$E$999,4,FALSE),"")</f>
        <v/>
      </c>
      <c r="J757" s="1" t="str">
        <f>+IFERROR(VLOOKUP(C757,Insumos!$A$2:$E$999,5,FALSE),"")</f>
        <v/>
      </c>
      <c r="K757" s="3" t="str">
        <f t="shared" si="17"/>
        <v/>
      </c>
    </row>
    <row r="758" spans="1:11" ht="14.25" customHeight="1" x14ac:dyDescent="0.2">
      <c r="A758" s="1"/>
      <c r="B758" s="1"/>
      <c r="C758" s="1"/>
      <c r="D758" s="1" t="str">
        <f>+IFERROR(VLOOKUP($C758,Insumos!$A$2:$C$999,2,FALSE),"")</f>
        <v/>
      </c>
      <c r="E758" s="1" t="str">
        <f>+IFERROR(VLOOKUP($C758,Insumos!$A$2:$C$999,3,FALSE),"")</f>
        <v/>
      </c>
      <c r="F758" s="2"/>
      <c r="G758" s="3"/>
      <c r="H758" s="4">
        <f t="shared" si="16"/>
        <v>0</v>
      </c>
      <c r="I758" s="1" t="str">
        <f>+IFERROR(VLOOKUP(C758,Insumos!$A$2:$E$999,4,FALSE),"")</f>
        <v/>
      </c>
      <c r="J758" s="1" t="str">
        <f>+IFERROR(VLOOKUP(C758,Insumos!$A$2:$E$999,5,FALSE),"")</f>
        <v/>
      </c>
      <c r="K758" s="3" t="str">
        <f t="shared" si="17"/>
        <v/>
      </c>
    </row>
    <row r="759" spans="1:11" ht="14.25" customHeight="1" x14ac:dyDescent="0.2">
      <c r="A759" s="1"/>
      <c r="B759" s="1"/>
      <c r="C759" s="1"/>
      <c r="D759" s="1" t="str">
        <f>+IFERROR(VLOOKUP($C759,Insumos!$A$2:$C$999,2,FALSE),"")</f>
        <v/>
      </c>
      <c r="E759" s="1" t="str">
        <f>+IFERROR(VLOOKUP($C759,Insumos!$A$2:$C$999,3,FALSE),"")</f>
        <v/>
      </c>
      <c r="F759" s="2"/>
      <c r="G759" s="3"/>
      <c r="H759" s="4">
        <f t="shared" si="16"/>
        <v>0</v>
      </c>
      <c r="I759" s="1" t="str">
        <f>+IFERROR(VLOOKUP(C759,Insumos!$A$2:$E$999,4,FALSE),"")</f>
        <v/>
      </c>
      <c r="J759" s="1" t="str">
        <f>+IFERROR(VLOOKUP(C759,Insumos!$A$2:$E$999,5,FALSE),"")</f>
        <v/>
      </c>
      <c r="K759" s="3" t="str">
        <f t="shared" si="17"/>
        <v/>
      </c>
    </row>
    <row r="760" spans="1:11" ht="14.25" customHeight="1" x14ac:dyDescent="0.2">
      <c r="A760" s="1"/>
      <c r="B760" s="1"/>
      <c r="C760" s="1"/>
      <c r="D760" s="1" t="str">
        <f>+IFERROR(VLOOKUP($C760,Insumos!$A$2:$C$999,2,FALSE),"")</f>
        <v/>
      </c>
      <c r="E760" s="1" t="str">
        <f>+IFERROR(VLOOKUP($C760,Insumos!$A$2:$C$999,3,FALSE),"")</f>
        <v/>
      </c>
      <c r="F760" s="2"/>
      <c r="G760" s="3"/>
      <c r="H760" s="4">
        <f t="shared" si="16"/>
        <v>0</v>
      </c>
      <c r="I760" s="1" t="str">
        <f>+IFERROR(VLOOKUP(C760,Insumos!$A$2:$E$999,4,FALSE),"")</f>
        <v/>
      </c>
      <c r="J760" s="1" t="str">
        <f>+IFERROR(VLOOKUP(C760,Insumos!$A$2:$E$999,5,FALSE),"")</f>
        <v/>
      </c>
      <c r="K760" s="3" t="str">
        <f t="shared" si="17"/>
        <v/>
      </c>
    </row>
    <row r="761" spans="1:11" ht="14.25" customHeight="1" x14ac:dyDescent="0.2">
      <c r="A761" s="1"/>
      <c r="B761" s="1"/>
      <c r="C761" s="1"/>
      <c r="D761" s="1" t="str">
        <f>+IFERROR(VLOOKUP($C761,Insumos!$A$2:$C$999,2,FALSE),"")</f>
        <v/>
      </c>
      <c r="E761" s="1" t="str">
        <f>+IFERROR(VLOOKUP($C761,Insumos!$A$2:$C$999,3,FALSE),"")</f>
        <v/>
      </c>
      <c r="F761" s="2"/>
      <c r="G761" s="3"/>
      <c r="H761" s="4">
        <f t="shared" si="16"/>
        <v>0</v>
      </c>
      <c r="I761" s="1" t="str">
        <f>+IFERROR(VLOOKUP(C761,Insumos!$A$2:$E$999,4,FALSE),"")</f>
        <v/>
      </c>
      <c r="J761" s="1" t="str">
        <f>+IFERROR(VLOOKUP(C761,Insumos!$A$2:$E$999,5,FALSE),"")</f>
        <v/>
      </c>
      <c r="K761" s="3" t="str">
        <f t="shared" si="17"/>
        <v/>
      </c>
    </row>
    <row r="762" spans="1:11" ht="14.25" customHeight="1" x14ac:dyDescent="0.2">
      <c r="A762" s="1"/>
      <c r="B762" s="1"/>
      <c r="C762" s="1"/>
      <c r="D762" s="1" t="str">
        <f>+IFERROR(VLOOKUP($C762,Insumos!$A$2:$C$999,2,FALSE),"")</f>
        <v/>
      </c>
      <c r="E762" s="1" t="str">
        <f>+IFERROR(VLOOKUP($C762,Insumos!$A$2:$C$999,3,FALSE),"")</f>
        <v/>
      </c>
      <c r="F762" s="2"/>
      <c r="G762" s="3"/>
      <c r="H762" s="4">
        <f t="shared" si="16"/>
        <v>0</v>
      </c>
      <c r="I762" s="1" t="str">
        <f>+IFERROR(VLOOKUP(C762,Insumos!$A$2:$E$999,4,FALSE),"")</f>
        <v/>
      </c>
      <c r="J762" s="1" t="str">
        <f>+IFERROR(VLOOKUP(C762,Insumos!$A$2:$E$999,5,FALSE),"")</f>
        <v/>
      </c>
      <c r="K762" s="3" t="str">
        <f t="shared" si="17"/>
        <v/>
      </c>
    </row>
    <row r="763" spans="1:11" ht="14.25" customHeight="1" x14ac:dyDescent="0.2">
      <c r="A763" s="1"/>
      <c r="B763" s="1"/>
      <c r="C763" s="1"/>
      <c r="D763" s="1" t="str">
        <f>+IFERROR(VLOOKUP($C763,Insumos!$A$2:$C$999,2,FALSE),"")</f>
        <v/>
      </c>
      <c r="E763" s="1" t="str">
        <f>+IFERROR(VLOOKUP($C763,Insumos!$A$2:$C$999,3,FALSE),"")</f>
        <v/>
      </c>
      <c r="F763" s="2"/>
      <c r="G763" s="3"/>
      <c r="H763" s="4">
        <f t="shared" si="16"/>
        <v>0</v>
      </c>
      <c r="I763" s="1" t="str">
        <f>+IFERROR(VLOOKUP(C763,Insumos!$A$2:$E$999,4,FALSE),"")</f>
        <v/>
      </c>
      <c r="J763" s="1" t="str">
        <f>+IFERROR(VLOOKUP(C763,Insumos!$A$2:$E$999,5,FALSE),"")</f>
        <v/>
      </c>
      <c r="K763" s="3" t="str">
        <f t="shared" si="17"/>
        <v/>
      </c>
    </row>
    <row r="764" spans="1:11" ht="14.25" customHeight="1" x14ac:dyDescent="0.2">
      <c r="A764" s="1"/>
      <c r="B764" s="1"/>
      <c r="C764" s="1"/>
      <c r="D764" s="1" t="str">
        <f>+IFERROR(VLOOKUP($C764,Insumos!$A$2:$C$999,2,FALSE),"")</f>
        <v/>
      </c>
      <c r="E764" s="1" t="str">
        <f>+IFERROR(VLOOKUP($C764,Insumos!$A$2:$C$999,3,FALSE),"")</f>
        <v/>
      </c>
      <c r="F764" s="2"/>
      <c r="G764" s="3"/>
      <c r="H764" s="4">
        <f t="shared" si="16"/>
        <v>0</v>
      </c>
      <c r="I764" s="1" t="str">
        <f>+IFERROR(VLOOKUP(C764,Insumos!$A$2:$E$999,4,FALSE),"")</f>
        <v/>
      </c>
      <c r="J764" s="1" t="str">
        <f>+IFERROR(VLOOKUP(C764,Insumos!$A$2:$E$999,5,FALSE),"")</f>
        <v/>
      </c>
      <c r="K764" s="3" t="str">
        <f t="shared" si="17"/>
        <v/>
      </c>
    </row>
    <row r="765" spans="1:11" ht="14.25" customHeight="1" x14ac:dyDescent="0.2">
      <c r="A765" s="1"/>
      <c r="B765" s="1"/>
      <c r="C765" s="1"/>
      <c r="D765" s="1" t="str">
        <f>+IFERROR(VLOOKUP($C765,Insumos!$A$2:$C$999,2,FALSE),"")</f>
        <v/>
      </c>
      <c r="E765" s="1" t="str">
        <f>+IFERROR(VLOOKUP($C765,Insumos!$A$2:$C$999,3,FALSE),"")</f>
        <v/>
      </c>
      <c r="F765" s="2"/>
      <c r="G765" s="3"/>
      <c r="H765" s="4">
        <f t="shared" si="16"/>
        <v>0</v>
      </c>
      <c r="I765" s="1" t="str">
        <f>+IFERROR(VLOOKUP(C765,Insumos!$A$2:$E$999,4,FALSE),"")</f>
        <v/>
      </c>
      <c r="J765" s="1" t="str">
        <f>+IFERROR(VLOOKUP(C765,Insumos!$A$2:$E$999,5,FALSE),"")</f>
        <v/>
      </c>
      <c r="K765" s="3" t="str">
        <f t="shared" si="17"/>
        <v/>
      </c>
    </row>
    <row r="766" spans="1:11" ht="14.25" customHeight="1" x14ac:dyDescent="0.2">
      <c r="A766" s="1"/>
      <c r="B766" s="1"/>
      <c r="C766" s="1"/>
      <c r="D766" s="1" t="str">
        <f>+IFERROR(VLOOKUP($C766,Insumos!$A$2:$C$999,2,FALSE),"")</f>
        <v/>
      </c>
      <c r="E766" s="1" t="str">
        <f>+IFERROR(VLOOKUP($C766,Insumos!$A$2:$C$999,3,FALSE),"")</f>
        <v/>
      </c>
      <c r="F766" s="2"/>
      <c r="G766" s="3"/>
      <c r="H766" s="4">
        <f t="shared" si="16"/>
        <v>0</v>
      </c>
      <c r="I766" s="1" t="str">
        <f>+IFERROR(VLOOKUP(C766,Insumos!$A$2:$E$999,4,FALSE),"")</f>
        <v/>
      </c>
      <c r="J766" s="1" t="str">
        <f>+IFERROR(VLOOKUP(C766,Insumos!$A$2:$E$999,5,FALSE),"")</f>
        <v/>
      </c>
      <c r="K766" s="3" t="str">
        <f t="shared" si="17"/>
        <v/>
      </c>
    </row>
    <row r="767" spans="1:11" ht="14.25" customHeight="1" x14ac:dyDescent="0.2">
      <c r="A767" s="1"/>
      <c r="B767" s="1"/>
      <c r="C767" s="1"/>
      <c r="D767" s="1" t="str">
        <f>+IFERROR(VLOOKUP($C767,Insumos!$A$2:$C$999,2,FALSE),"")</f>
        <v/>
      </c>
      <c r="E767" s="1" t="str">
        <f>+IFERROR(VLOOKUP($C767,Insumos!$A$2:$C$999,3,FALSE),"")</f>
        <v/>
      </c>
      <c r="F767" s="2"/>
      <c r="G767" s="3"/>
      <c r="H767" s="4">
        <f t="shared" ref="H767:H999" si="18">+F767*G767</f>
        <v>0</v>
      </c>
      <c r="I767" s="1" t="str">
        <f>+IFERROR(VLOOKUP(C767,Insumos!$A$2:$E$999,4,FALSE),"")</f>
        <v/>
      </c>
      <c r="J767" s="1" t="str">
        <f>+IFERROR(VLOOKUP(C767,Insumos!$A$2:$E$999,5,FALSE),"")</f>
        <v/>
      </c>
      <c r="K767" s="3" t="str">
        <f t="shared" ref="K767:K999" si="19">+IFERROR(G767/J767,"")</f>
        <v/>
      </c>
    </row>
    <row r="768" spans="1:11" ht="14.25" customHeight="1" x14ac:dyDescent="0.2">
      <c r="A768" s="1"/>
      <c r="B768" s="1"/>
      <c r="C768" s="1"/>
      <c r="D768" s="1" t="str">
        <f>+IFERROR(VLOOKUP($C768,Insumos!$A$2:$C$999,2,FALSE),"")</f>
        <v/>
      </c>
      <c r="E768" s="1" t="str">
        <f>+IFERROR(VLOOKUP($C768,Insumos!$A$2:$C$999,3,FALSE),"")</f>
        <v/>
      </c>
      <c r="F768" s="2"/>
      <c r="G768" s="3"/>
      <c r="H768" s="4">
        <f t="shared" si="18"/>
        <v>0</v>
      </c>
      <c r="I768" s="1" t="str">
        <f>+IFERROR(VLOOKUP(C768,Insumos!$A$2:$E$999,4,FALSE),"")</f>
        <v/>
      </c>
      <c r="J768" s="1" t="str">
        <f>+IFERROR(VLOOKUP(C768,Insumos!$A$2:$E$999,5,FALSE),"")</f>
        <v/>
      </c>
      <c r="K768" s="3" t="str">
        <f t="shared" si="19"/>
        <v/>
      </c>
    </row>
    <row r="769" spans="1:11" ht="14.25" customHeight="1" x14ac:dyDescent="0.2">
      <c r="A769" s="1"/>
      <c r="B769" s="1"/>
      <c r="C769" s="1"/>
      <c r="D769" s="1" t="str">
        <f>+IFERROR(VLOOKUP($C769,Insumos!$A$2:$C$999,2,FALSE),"")</f>
        <v/>
      </c>
      <c r="E769" s="1" t="str">
        <f>+IFERROR(VLOOKUP($C769,Insumos!$A$2:$C$999,3,FALSE),"")</f>
        <v/>
      </c>
      <c r="F769" s="2"/>
      <c r="G769" s="3"/>
      <c r="H769" s="4">
        <f t="shared" si="18"/>
        <v>0</v>
      </c>
      <c r="I769" s="1" t="str">
        <f>+IFERROR(VLOOKUP(C769,Insumos!$A$2:$E$999,4,FALSE),"")</f>
        <v/>
      </c>
      <c r="J769" s="1" t="str">
        <f>+IFERROR(VLOOKUP(C769,Insumos!$A$2:$E$999,5,FALSE),"")</f>
        <v/>
      </c>
      <c r="K769" s="3" t="str">
        <f t="shared" si="19"/>
        <v/>
      </c>
    </row>
    <row r="770" spans="1:11" ht="14.25" customHeight="1" x14ac:dyDescent="0.2">
      <c r="A770" s="1"/>
      <c r="B770" s="1"/>
      <c r="C770" s="1"/>
      <c r="D770" s="1" t="str">
        <f>+IFERROR(VLOOKUP($C770,Insumos!$A$2:$C$999,2,FALSE),"")</f>
        <v/>
      </c>
      <c r="E770" s="1" t="str">
        <f>+IFERROR(VLOOKUP($C770,Insumos!$A$2:$C$999,3,FALSE),"")</f>
        <v/>
      </c>
      <c r="F770" s="2"/>
      <c r="G770" s="3"/>
      <c r="H770" s="4">
        <f t="shared" si="18"/>
        <v>0</v>
      </c>
      <c r="I770" s="1" t="str">
        <f>+IFERROR(VLOOKUP(C770,Insumos!$A$2:$E$999,4,FALSE),"")</f>
        <v/>
      </c>
      <c r="J770" s="1" t="str">
        <f>+IFERROR(VLOOKUP(C770,Insumos!$A$2:$E$999,5,FALSE),"")</f>
        <v/>
      </c>
      <c r="K770" s="3" t="str">
        <f t="shared" si="19"/>
        <v/>
      </c>
    </row>
    <row r="771" spans="1:11" ht="14.25" customHeight="1" x14ac:dyDescent="0.2">
      <c r="A771" s="1"/>
      <c r="B771" s="1"/>
      <c r="C771" s="1"/>
      <c r="D771" s="1" t="str">
        <f>+IFERROR(VLOOKUP($C771,Insumos!$A$2:$C$999,2,FALSE),"")</f>
        <v/>
      </c>
      <c r="E771" s="1" t="str">
        <f>+IFERROR(VLOOKUP($C771,Insumos!$A$2:$C$999,3,FALSE),"")</f>
        <v/>
      </c>
      <c r="F771" s="2"/>
      <c r="G771" s="3"/>
      <c r="H771" s="4">
        <f t="shared" si="18"/>
        <v>0</v>
      </c>
      <c r="I771" s="1" t="str">
        <f>+IFERROR(VLOOKUP(C771,Insumos!$A$2:$E$999,4,FALSE),"")</f>
        <v/>
      </c>
      <c r="J771" s="1" t="str">
        <f>+IFERROR(VLOOKUP(C771,Insumos!$A$2:$E$999,5,FALSE),"")</f>
        <v/>
      </c>
      <c r="K771" s="3" t="str">
        <f t="shared" si="19"/>
        <v/>
      </c>
    </row>
    <row r="772" spans="1:11" ht="14.25" customHeight="1" x14ac:dyDescent="0.2">
      <c r="A772" s="1"/>
      <c r="B772" s="1"/>
      <c r="C772" s="1"/>
      <c r="D772" s="1" t="str">
        <f>+IFERROR(VLOOKUP($C772,Insumos!$A$2:$C$999,2,FALSE),"")</f>
        <v/>
      </c>
      <c r="E772" s="1" t="str">
        <f>+IFERROR(VLOOKUP($C772,Insumos!$A$2:$C$999,3,FALSE),"")</f>
        <v/>
      </c>
      <c r="F772" s="2"/>
      <c r="G772" s="3"/>
      <c r="H772" s="4">
        <f t="shared" si="18"/>
        <v>0</v>
      </c>
      <c r="I772" s="1" t="str">
        <f>+IFERROR(VLOOKUP(C772,Insumos!$A$2:$E$999,4,FALSE),"")</f>
        <v/>
      </c>
      <c r="J772" s="1" t="str">
        <f>+IFERROR(VLOOKUP(C772,Insumos!$A$2:$E$999,5,FALSE),"")</f>
        <v/>
      </c>
      <c r="K772" s="3" t="str">
        <f t="shared" si="19"/>
        <v/>
      </c>
    </row>
    <row r="773" spans="1:11" ht="14.25" customHeight="1" x14ac:dyDescent="0.2">
      <c r="A773" s="1"/>
      <c r="B773" s="1"/>
      <c r="C773" s="1"/>
      <c r="D773" s="1" t="str">
        <f>+IFERROR(VLOOKUP($C773,Insumos!$A$2:$C$999,2,FALSE),"")</f>
        <v/>
      </c>
      <c r="E773" s="1" t="str">
        <f>+IFERROR(VLOOKUP($C773,Insumos!$A$2:$C$999,3,FALSE),"")</f>
        <v/>
      </c>
      <c r="F773" s="2"/>
      <c r="G773" s="3"/>
      <c r="H773" s="4">
        <f t="shared" si="18"/>
        <v>0</v>
      </c>
      <c r="I773" s="1" t="str">
        <f>+IFERROR(VLOOKUP(C773,Insumos!$A$2:$E$999,4,FALSE),"")</f>
        <v/>
      </c>
      <c r="J773" s="1" t="str">
        <f>+IFERROR(VLOOKUP(C773,Insumos!$A$2:$E$999,5,FALSE),"")</f>
        <v/>
      </c>
      <c r="K773" s="3" t="str">
        <f t="shared" si="19"/>
        <v/>
      </c>
    </row>
    <row r="774" spans="1:11" ht="14.25" customHeight="1" x14ac:dyDescent="0.2">
      <c r="A774" s="1"/>
      <c r="B774" s="1"/>
      <c r="C774" s="1"/>
      <c r="D774" s="1" t="str">
        <f>+IFERROR(VLOOKUP($C774,Insumos!$A$2:$C$999,2,FALSE),"")</f>
        <v/>
      </c>
      <c r="E774" s="1" t="str">
        <f>+IFERROR(VLOOKUP($C774,Insumos!$A$2:$C$999,3,FALSE),"")</f>
        <v/>
      </c>
      <c r="F774" s="2"/>
      <c r="G774" s="3"/>
      <c r="H774" s="4">
        <f t="shared" si="18"/>
        <v>0</v>
      </c>
      <c r="I774" s="1" t="str">
        <f>+IFERROR(VLOOKUP(C774,Insumos!$A$2:$E$999,4,FALSE),"")</f>
        <v/>
      </c>
      <c r="J774" s="1" t="str">
        <f>+IFERROR(VLOOKUP(C774,Insumos!$A$2:$E$999,5,FALSE),"")</f>
        <v/>
      </c>
      <c r="K774" s="3" t="str">
        <f t="shared" si="19"/>
        <v/>
      </c>
    </row>
    <row r="775" spans="1:11" ht="14.25" customHeight="1" x14ac:dyDescent="0.2">
      <c r="A775" s="1"/>
      <c r="B775" s="1"/>
      <c r="C775" s="1"/>
      <c r="D775" s="1" t="str">
        <f>+IFERROR(VLOOKUP($C775,Insumos!$A$2:$C$999,2,FALSE),"")</f>
        <v/>
      </c>
      <c r="E775" s="1" t="str">
        <f>+IFERROR(VLOOKUP($C775,Insumos!$A$2:$C$999,3,FALSE),"")</f>
        <v/>
      </c>
      <c r="F775" s="2"/>
      <c r="G775" s="3"/>
      <c r="H775" s="4">
        <f t="shared" si="18"/>
        <v>0</v>
      </c>
      <c r="I775" s="1" t="str">
        <f>+IFERROR(VLOOKUP(C775,Insumos!$A$2:$E$999,4,FALSE),"")</f>
        <v/>
      </c>
      <c r="J775" s="1" t="str">
        <f>+IFERROR(VLOOKUP(C775,Insumos!$A$2:$E$999,5,FALSE),"")</f>
        <v/>
      </c>
      <c r="K775" s="3" t="str">
        <f t="shared" si="19"/>
        <v/>
      </c>
    </row>
    <row r="776" spans="1:11" ht="14.25" customHeight="1" x14ac:dyDescent="0.2">
      <c r="A776" s="1"/>
      <c r="B776" s="1"/>
      <c r="C776" s="1"/>
      <c r="D776" s="1" t="str">
        <f>+IFERROR(VLOOKUP($C776,Insumos!$A$2:$C$999,2,FALSE),"")</f>
        <v/>
      </c>
      <c r="E776" s="1" t="str">
        <f>+IFERROR(VLOOKUP($C776,Insumos!$A$2:$C$999,3,FALSE),"")</f>
        <v/>
      </c>
      <c r="F776" s="2"/>
      <c r="G776" s="3"/>
      <c r="H776" s="4">
        <f t="shared" si="18"/>
        <v>0</v>
      </c>
      <c r="I776" s="1" t="str">
        <f>+IFERROR(VLOOKUP(C776,Insumos!$A$2:$E$999,4,FALSE),"")</f>
        <v/>
      </c>
      <c r="J776" s="1" t="str">
        <f>+IFERROR(VLOOKUP(C776,Insumos!$A$2:$E$999,5,FALSE),"")</f>
        <v/>
      </c>
      <c r="K776" s="3" t="str">
        <f t="shared" si="19"/>
        <v/>
      </c>
    </row>
    <row r="777" spans="1:11" ht="14.25" customHeight="1" x14ac:dyDescent="0.2">
      <c r="A777" s="1"/>
      <c r="B777" s="1"/>
      <c r="C777" s="1"/>
      <c r="D777" s="1" t="str">
        <f>+IFERROR(VLOOKUP($C777,Insumos!$A$2:$C$999,2,FALSE),"")</f>
        <v/>
      </c>
      <c r="E777" s="1" t="str">
        <f>+IFERROR(VLOOKUP($C777,Insumos!$A$2:$C$999,3,FALSE),"")</f>
        <v/>
      </c>
      <c r="F777" s="2"/>
      <c r="G777" s="3"/>
      <c r="H777" s="4">
        <f t="shared" si="18"/>
        <v>0</v>
      </c>
      <c r="I777" s="1" t="str">
        <f>+IFERROR(VLOOKUP(C777,Insumos!$A$2:$E$999,4,FALSE),"")</f>
        <v/>
      </c>
      <c r="J777" s="1" t="str">
        <f>+IFERROR(VLOOKUP(C777,Insumos!$A$2:$E$999,5,FALSE),"")</f>
        <v/>
      </c>
      <c r="K777" s="3" t="str">
        <f t="shared" si="19"/>
        <v/>
      </c>
    </row>
    <row r="778" spans="1:11" ht="14.25" customHeight="1" x14ac:dyDescent="0.2">
      <c r="A778" s="1"/>
      <c r="B778" s="1"/>
      <c r="C778" s="1"/>
      <c r="D778" s="1" t="str">
        <f>+IFERROR(VLOOKUP($C778,Insumos!$A$2:$C$999,2,FALSE),"")</f>
        <v/>
      </c>
      <c r="E778" s="1" t="str">
        <f>+IFERROR(VLOOKUP($C778,Insumos!$A$2:$C$999,3,FALSE),"")</f>
        <v/>
      </c>
      <c r="F778" s="2"/>
      <c r="G778" s="3"/>
      <c r="H778" s="4">
        <f t="shared" si="18"/>
        <v>0</v>
      </c>
      <c r="I778" s="1" t="str">
        <f>+IFERROR(VLOOKUP(C778,Insumos!$A$2:$E$999,4,FALSE),"")</f>
        <v/>
      </c>
      <c r="J778" s="1" t="str">
        <f>+IFERROR(VLOOKUP(C778,Insumos!$A$2:$E$999,5,FALSE),"")</f>
        <v/>
      </c>
      <c r="K778" s="3" t="str">
        <f t="shared" si="19"/>
        <v/>
      </c>
    </row>
    <row r="779" spans="1:11" ht="14.25" customHeight="1" x14ac:dyDescent="0.2">
      <c r="A779" s="1"/>
      <c r="B779" s="1"/>
      <c r="C779" s="1"/>
      <c r="D779" s="1" t="str">
        <f>+IFERROR(VLOOKUP($C779,Insumos!$A$2:$C$999,2,FALSE),"")</f>
        <v/>
      </c>
      <c r="E779" s="1" t="str">
        <f>+IFERROR(VLOOKUP($C779,Insumos!$A$2:$C$999,3,FALSE),"")</f>
        <v/>
      </c>
      <c r="F779" s="2"/>
      <c r="G779" s="3"/>
      <c r="H779" s="4">
        <f t="shared" si="18"/>
        <v>0</v>
      </c>
      <c r="I779" s="1" t="str">
        <f>+IFERROR(VLOOKUP(C779,Insumos!$A$2:$E$999,4,FALSE),"")</f>
        <v/>
      </c>
      <c r="J779" s="1" t="str">
        <f>+IFERROR(VLOOKUP(C779,Insumos!$A$2:$E$999,5,FALSE),"")</f>
        <v/>
      </c>
      <c r="K779" s="3" t="str">
        <f t="shared" si="19"/>
        <v/>
      </c>
    </row>
    <row r="780" spans="1:11" ht="14.25" customHeight="1" x14ac:dyDescent="0.2">
      <c r="A780" s="1"/>
      <c r="B780" s="1"/>
      <c r="C780" s="1"/>
      <c r="D780" s="1" t="str">
        <f>+IFERROR(VLOOKUP($C780,Insumos!$A$2:$C$999,2,FALSE),"")</f>
        <v/>
      </c>
      <c r="E780" s="1" t="str">
        <f>+IFERROR(VLOOKUP($C780,Insumos!$A$2:$C$999,3,FALSE),"")</f>
        <v/>
      </c>
      <c r="F780" s="2"/>
      <c r="G780" s="3"/>
      <c r="H780" s="4">
        <f t="shared" si="18"/>
        <v>0</v>
      </c>
      <c r="I780" s="1" t="str">
        <f>+IFERROR(VLOOKUP(C780,Insumos!$A$2:$E$999,4,FALSE),"")</f>
        <v/>
      </c>
      <c r="J780" s="1" t="str">
        <f>+IFERROR(VLOOKUP(C780,Insumos!$A$2:$E$999,5,FALSE),"")</f>
        <v/>
      </c>
      <c r="K780" s="3" t="str">
        <f t="shared" si="19"/>
        <v/>
      </c>
    </row>
    <row r="781" spans="1:11" ht="14.25" customHeight="1" x14ac:dyDescent="0.2">
      <c r="A781" s="1"/>
      <c r="B781" s="1"/>
      <c r="C781" s="1"/>
      <c r="D781" s="1" t="str">
        <f>+IFERROR(VLOOKUP($C781,Insumos!$A$2:$C$999,2,FALSE),"")</f>
        <v/>
      </c>
      <c r="E781" s="1" t="str">
        <f>+IFERROR(VLOOKUP($C781,Insumos!$A$2:$C$999,3,FALSE),"")</f>
        <v/>
      </c>
      <c r="F781" s="2"/>
      <c r="G781" s="3"/>
      <c r="H781" s="4">
        <f t="shared" si="18"/>
        <v>0</v>
      </c>
      <c r="I781" s="1" t="str">
        <f>+IFERROR(VLOOKUP(C781,Insumos!$A$2:$E$999,4,FALSE),"")</f>
        <v/>
      </c>
      <c r="J781" s="1" t="str">
        <f>+IFERROR(VLOOKUP(C781,Insumos!$A$2:$E$999,5,FALSE),"")</f>
        <v/>
      </c>
      <c r="K781" s="3" t="str">
        <f t="shared" si="19"/>
        <v/>
      </c>
    </row>
    <row r="782" spans="1:11" ht="14.25" customHeight="1" x14ac:dyDescent="0.2">
      <c r="A782" s="1"/>
      <c r="B782" s="1"/>
      <c r="C782" s="1"/>
      <c r="D782" s="1" t="str">
        <f>+IFERROR(VLOOKUP($C782,Insumos!$A$2:$C$999,2,FALSE),"")</f>
        <v/>
      </c>
      <c r="E782" s="1" t="str">
        <f>+IFERROR(VLOOKUP($C782,Insumos!$A$2:$C$999,3,FALSE),"")</f>
        <v/>
      </c>
      <c r="F782" s="2"/>
      <c r="G782" s="3"/>
      <c r="H782" s="4">
        <f t="shared" si="18"/>
        <v>0</v>
      </c>
      <c r="I782" s="1" t="str">
        <f>+IFERROR(VLOOKUP(C782,Insumos!$A$2:$E$999,4,FALSE),"")</f>
        <v/>
      </c>
      <c r="J782" s="1" t="str">
        <f>+IFERROR(VLOOKUP(C782,Insumos!$A$2:$E$999,5,FALSE),"")</f>
        <v/>
      </c>
      <c r="K782" s="3" t="str">
        <f t="shared" si="19"/>
        <v/>
      </c>
    </row>
    <row r="783" spans="1:11" ht="14.25" customHeight="1" x14ac:dyDescent="0.2">
      <c r="A783" s="1"/>
      <c r="B783" s="1"/>
      <c r="C783" s="1"/>
      <c r="D783" s="1" t="str">
        <f>+IFERROR(VLOOKUP($C783,Insumos!$A$2:$C$999,2,FALSE),"")</f>
        <v/>
      </c>
      <c r="E783" s="1" t="str">
        <f>+IFERROR(VLOOKUP($C783,Insumos!$A$2:$C$999,3,FALSE),"")</f>
        <v/>
      </c>
      <c r="F783" s="2"/>
      <c r="G783" s="3"/>
      <c r="H783" s="4">
        <f t="shared" si="18"/>
        <v>0</v>
      </c>
      <c r="I783" s="1" t="str">
        <f>+IFERROR(VLOOKUP(C783,Insumos!$A$2:$E$999,4,FALSE),"")</f>
        <v/>
      </c>
      <c r="J783" s="1" t="str">
        <f>+IFERROR(VLOOKUP(C783,Insumos!$A$2:$E$999,5,FALSE),"")</f>
        <v/>
      </c>
      <c r="K783" s="3" t="str">
        <f t="shared" si="19"/>
        <v/>
      </c>
    </row>
    <row r="784" spans="1:11" ht="14.25" customHeight="1" x14ac:dyDescent="0.2">
      <c r="A784" s="1"/>
      <c r="B784" s="1"/>
      <c r="C784" s="1"/>
      <c r="D784" s="1" t="str">
        <f>+IFERROR(VLOOKUP($C784,Insumos!$A$2:$C$999,2,FALSE),"")</f>
        <v/>
      </c>
      <c r="E784" s="1" t="str">
        <f>+IFERROR(VLOOKUP($C784,Insumos!$A$2:$C$999,3,FALSE),"")</f>
        <v/>
      </c>
      <c r="F784" s="2"/>
      <c r="G784" s="3"/>
      <c r="H784" s="4">
        <f t="shared" si="18"/>
        <v>0</v>
      </c>
      <c r="I784" s="1" t="str">
        <f>+IFERROR(VLOOKUP(C784,Insumos!$A$2:$E$999,4,FALSE),"")</f>
        <v/>
      </c>
      <c r="J784" s="1" t="str">
        <f>+IFERROR(VLOOKUP(C784,Insumos!$A$2:$E$999,5,FALSE),"")</f>
        <v/>
      </c>
      <c r="K784" s="3" t="str">
        <f t="shared" si="19"/>
        <v/>
      </c>
    </row>
    <row r="785" spans="1:11" ht="14.25" customHeight="1" x14ac:dyDescent="0.2">
      <c r="A785" s="1"/>
      <c r="B785" s="1"/>
      <c r="C785" s="1"/>
      <c r="D785" s="1" t="str">
        <f>+IFERROR(VLOOKUP($C785,Insumos!$A$2:$C$999,2,FALSE),"")</f>
        <v/>
      </c>
      <c r="E785" s="1" t="str">
        <f>+IFERROR(VLOOKUP($C785,Insumos!$A$2:$C$999,3,FALSE),"")</f>
        <v/>
      </c>
      <c r="F785" s="2"/>
      <c r="G785" s="3"/>
      <c r="H785" s="4">
        <f t="shared" si="18"/>
        <v>0</v>
      </c>
      <c r="I785" s="1" t="str">
        <f>+IFERROR(VLOOKUP(C785,Insumos!$A$2:$E$999,4,FALSE),"")</f>
        <v/>
      </c>
      <c r="J785" s="1" t="str">
        <f>+IFERROR(VLOOKUP(C785,Insumos!$A$2:$E$999,5,FALSE),"")</f>
        <v/>
      </c>
      <c r="K785" s="3" t="str">
        <f t="shared" si="19"/>
        <v/>
      </c>
    </row>
    <row r="786" spans="1:11" ht="14.25" customHeight="1" x14ac:dyDescent="0.2">
      <c r="A786" s="1"/>
      <c r="B786" s="1"/>
      <c r="C786" s="1"/>
      <c r="D786" s="1" t="str">
        <f>+IFERROR(VLOOKUP($C786,Insumos!$A$2:$C$999,2,FALSE),"")</f>
        <v/>
      </c>
      <c r="E786" s="1" t="str">
        <f>+IFERROR(VLOOKUP($C786,Insumos!$A$2:$C$999,3,FALSE),"")</f>
        <v/>
      </c>
      <c r="F786" s="2"/>
      <c r="G786" s="3"/>
      <c r="H786" s="4">
        <f t="shared" si="18"/>
        <v>0</v>
      </c>
      <c r="I786" s="1" t="str">
        <f>+IFERROR(VLOOKUP(C786,Insumos!$A$2:$E$999,4,FALSE),"")</f>
        <v/>
      </c>
      <c r="J786" s="1" t="str">
        <f>+IFERROR(VLOOKUP(C786,Insumos!$A$2:$E$999,5,FALSE),"")</f>
        <v/>
      </c>
      <c r="K786" s="3" t="str">
        <f t="shared" si="19"/>
        <v/>
      </c>
    </row>
    <row r="787" spans="1:11" ht="14.25" customHeight="1" x14ac:dyDescent="0.2">
      <c r="A787" s="1"/>
      <c r="B787" s="1"/>
      <c r="C787" s="1"/>
      <c r="D787" s="1" t="str">
        <f>+IFERROR(VLOOKUP($C787,Insumos!$A$2:$C$999,2,FALSE),"")</f>
        <v/>
      </c>
      <c r="E787" s="1" t="str">
        <f>+IFERROR(VLOOKUP($C787,Insumos!$A$2:$C$999,3,FALSE),"")</f>
        <v/>
      </c>
      <c r="F787" s="2"/>
      <c r="G787" s="3"/>
      <c r="H787" s="4">
        <f t="shared" si="18"/>
        <v>0</v>
      </c>
      <c r="I787" s="1" t="str">
        <f>+IFERROR(VLOOKUP(C787,Insumos!$A$2:$E$999,4,FALSE),"")</f>
        <v/>
      </c>
      <c r="J787" s="1" t="str">
        <f>+IFERROR(VLOOKUP(C787,Insumos!$A$2:$E$999,5,FALSE),"")</f>
        <v/>
      </c>
      <c r="K787" s="3" t="str">
        <f t="shared" si="19"/>
        <v/>
      </c>
    </row>
    <row r="788" spans="1:11" ht="14.25" customHeight="1" x14ac:dyDescent="0.2">
      <c r="A788" s="1"/>
      <c r="B788" s="1"/>
      <c r="C788" s="1"/>
      <c r="D788" s="1" t="str">
        <f>+IFERROR(VLOOKUP($C788,Insumos!$A$2:$C$999,2,FALSE),"")</f>
        <v/>
      </c>
      <c r="E788" s="1" t="str">
        <f>+IFERROR(VLOOKUP($C788,Insumos!$A$2:$C$999,3,FALSE),"")</f>
        <v/>
      </c>
      <c r="F788" s="2"/>
      <c r="G788" s="3"/>
      <c r="H788" s="4">
        <f t="shared" si="18"/>
        <v>0</v>
      </c>
      <c r="I788" s="1" t="str">
        <f>+IFERROR(VLOOKUP(C788,Insumos!$A$2:$E$999,4,FALSE),"")</f>
        <v/>
      </c>
      <c r="J788" s="1" t="str">
        <f>+IFERROR(VLOOKUP(C788,Insumos!$A$2:$E$999,5,FALSE),"")</f>
        <v/>
      </c>
      <c r="K788" s="3" t="str">
        <f t="shared" si="19"/>
        <v/>
      </c>
    </row>
    <row r="789" spans="1:11" ht="14.25" customHeight="1" x14ac:dyDescent="0.2">
      <c r="A789" s="1"/>
      <c r="B789" s="1"/>
      <c r="C789" s="1"/>
      <c r="D789" s="1" t="str">
        <f>+IFERROR(VLOOKUP($C789,Insumos!$A$2:$C$999,2,FALSE),"")</f>
        <v/>
      </c>
      <c r="E789" s="1" t="str">
        <f>+IFERROR(VLOOKUP($C789,Insumos!$A$2:$C$999,3,FALSE),"")</f>
        <v/>
      </c>
      <c r="F789" s="2"/>
      <c r="G789" s="3"/>
      <c r="H789" s="4">
        <f t="shared" si="18"/>
        <v>0</v>
      </c>
      <c r="I789" s="1" t="str">
        <f>+IFERROR(VLOOKUP(C789,Insumos!$A$2:$E$999,4,FALSE),"")</f>
        <v/>
      </c>
      <c r="J789" s="1" t="str">
        <f>+IFERROR(VLOOKUP(C789,Insumos!$A$2:$E$999,5,FALSE),"")</f>
        <v/>
      </c>
      <c r="K789" s="3" t="str">
        <f t="shared" si="19"/>
        <v/>
      </c>
    </row>
    <row r="790" spans="1:11" ht="14.25" customHeight="1" x14ac:dyDescent="0.2">
      <c r="A790" s="1"/>
      <c r="B790" s="1"/>
      <c r="C790" s="1"/>
      <c r="D790" s="1" t="str">
        <f>+IFERROR(VLOOKUP($C790,Insumos!$A$2:$C$999,2,FALSE),"")</f>
        <v/>
      </c>
      <c r="E790" s="1" t="str">
        <f>+IFERROR(VLOOKUP($C790,Insumos!$A$2:$C$999,3,FALSE),"")</f>
        <v/>
      </c>
      <c r="F790" s="2"/>
      <c r="G790" s="3"/>
      <c r="H790" s="4">
        <f t="shared" si="18"/>
        <v>0</v>
      </c>
      <c r="I790" s="1" t="str">
        <f>+IFERROR(VLOOKUP(C790,Insumos!$A$2:$E$999,4,FALSE),"")</f>
        <v/>
      </c>
      <c r="J790" s="1" t="str">
        <f>+IFERROR(VLOOKUP(C790,Insumos!$A$2:$E$999,5,FALSE),"")</f>
        <v/>
      </c>
      <c r="K790" s="3" t="str">
        <f t="shared" si="19"/>
        <v/>
      </c>
    </row>
    <row r="791" spans="1:11" ht="14.25" customHeight="1" x14ac:dyDescent="0.2">
      <c r="A791" s="1"/>
      <c r="B791" s="1"/>
      <c r="C791" s="1"/>
      <c r="D791" s="1" t="str">
        <f>+IFERROR(VLOOKUP($C791,Insumos!$A$2:$C$999,2,FALSE),"")</f>
        <v/>
      </c>
      <c r="E791" s="1" t="str">
        <f>+IFERROR(VLOOKUP($C791,Insumos!$A$2:$C$999,3,FALSE),"")</f>
        <v/>
      </c>
      <c r="F791" s="2"/>
      <c r="G791" s="3"/>
      <c r="H791" s="4">
        <f t="shared" si="18"/>
        <v>0</v>
      </c>
      <c r="I791" s="1" t="str">
        <f>+IFERROR(VLOOKUP(C791,Insumos!$A$2:$E$999,4,FALSE),"")</f>
        <v/>
      </c>
      <c r="J791" s="1" t="str">
        <f>+IFERROR(VLOOKUP(C791,Insumos!$A$2:$E$999,5,FALSE),"")</f>
        <v/>
      </c>
      <c r="K791" s="3" t="str">
        <f t="shared" si="19"/>
        <v/>
      </c>
    </row>
    <row r="792" spans="1:11" ht="14.25" customHeight="1" x14ac:dyDescent="0.2">
      <c r="A792" s="1"/>
      <c r="B792" s="1"/>
      <c r="C792" s="1"/>
      <c r="D792" s="1" t="str">
        <f>+IFERROR(VLOOKUP($C792,Insumos!$A$2:$C$999,2,FALSE),"")</f>
        <v/>
      </c>
      <c r="E792" s="1" t="str">
        <f>+IFERROR(VLOOKUP($C792,Insumos!$A$2:$C$999,3,FALSE),"")</f>
        <v/>
      </c>
      <c r="F792" s="2"/>
      <c r="G792" s="3"/>
      <c r="H792" s="4">
        <f t="shared" si="18"/>
        <v>0</v>
      </c>
      <c r="I792" s="1" t="str">
        <f>+IFERROR(VLOOKUP(C792,Insumos!$A$2:$E$999,4,FALSE),"")</f>
        <v/>
      </c>
      <c r="J792" s="1" t="str">
        <f>+IFERROR(VLOOKUP(C792,Insumos!$A$2:$E$999,5,FALSE),"")</f>
        <v/>
      </c>
      <c r="K792" s="3" t="str">
        <f t="shared" si="19"/>
        <v/>
      </c>
    </row>
    <row r="793" spans="1:11" ht="14.25" customHeight="1" x14ac:dyDescent="0.2">
      <c r="A793" s="1"/>
      <c r="B793" s="1"/>
      <c r="C793" s="1"/>
      <c r="D793" s="1" t="str">
        <f>+IFERROR(VLOOKUP($C793,Insumos!$A$2:$C$999,2,FALSE),"")</f>
        <v/>
      </c>
      <c r="E793" s="1" t="str">
        <f>+IFERROR(VLOOKUP($C793,Insumos!$A$2:$C$999,3,FALSE),"")</f>
        <v/>
      </c>
      <c r="F793" s="2"/>
      <c r="G793" s="3"/>
      <c r="H793" s="4">
        <f t="shared" si="18"/>
        <v>0</v>
      </c>
      <c r="I793" s="1" t="str">
        <f>+IFERROR(VLOOKUP(C793,Insumos!$A$2:$E$999,4,FALSE),"")</f>
        <v/>
      </c>
      <c r="J793" s="1" t="str">
        <f>+IFERROR(VLOOKUP(C793,Insumos!$A$2:$E$999,5,FALSE),"")</f>
        <v/>
      </c>
      <c r="K793" s="3" t="str">
        <f t="shared" si="19"/>
        <v/>
      </c>
    </row>
    <row r="794" spans="1:11" ht="14.25" customHeight="1" x14ac:dyDescent="0.2">
      <c r="A794" s="1"/>
      <c r="B794" s="1"/>
      <c r="C794" s="1"/>
      <c r="D794" s="1" t="str">
        <f>+IFERROR(VLOOKUP($C794,Insumos!$A$2:$C$999,2,FALSE),"")</f>
        <v/>
      </c>
      <c r="E794" s="1" t="str">
        <f>+IFERROR(VLOOKUP($C794,Insumos!$A$2:$C$999,3,FALSE),"")</f>
        <v/>
      </c>
      <c r="F794" s="2"/>
      <c r="G794" s="3"/>
      <c r="H794" s="4">
        <f t="shared" si="18"/>
        <v>0</v>
      </c>
      <c r="I794" s="1" t="str">
        <f>+IFERROR(VLOOKUP(C794,Insumos!$A$2:$E$999,4,FALSE),"")</f>
        <v/>
      </c>
      <c r="J794" s="1" t="str">
        <f>+IFERROR(VLOOKUP(C794,Insumos!$A$2:$E$999,5,FALSE),"")</f>
        <v/>
      </c>
      <c r="K794" s="3" t="str">
        <f t="shared" si="19"/>
        <v/>
      </c>
    </row>
    <row r="795" spans="1:11" ht="14.25" customHeight="1" x14ac:dyDescent="0.2">
      <c r="A795" s="1"/>
      <c r="B795" s="1"/>
      <c r="C795" s="1"/>
      <c r="D795" s="1" t="str">
        <f>+IFERROR(VLOOKUP($C795,Insumos!$A$2:$C$999,2,FALSE),"")</f>
        <v/>
      </c>
      <c r="E795" s="1" t="str">
        <f>+IFERROR(VLOOKUP($C795,Insumos!$A$2:$C$999,3,FALSE),"")</f>
        <v/>
      </c>
      <c r="F795" s="2"/>
      <c r="G795" s="3"/>
      <c r="H795" s="4">
        <f t="shared" si="18"/>
        <v>0</v>
      </c>
      <c r="I795" s="1" t="str">
        <f>+IFERROR(VLOOKUP(C795,Insumos!$A$2:$E$999,4,FALSE),"")</f>
        <v/>
      </c>
      <c r="J795" s="1" t="str">
        <f>+IFERROR(VLOOKUP(C795,Insumos!$A$2:$E$999,5,FALSE),"")</f>
        <v/>
      </c>
      <c r="K795" s="3" t="str">
        <f t="shared" si="19"/>
        <v/>
      </c>
    </row>
    <row r="796" spans="1:11" ht="14.25" customHeight="1" x14ac:dyDescent="0.2">
      <c r="A796" s="1"/>
      <c r="B796" s="1"/>
      <c r="C796" s="1"/>
      <c r="D796" s="1" t="str">
        <f>+IFERROR(VLOOKUP($C796,Insumos!$A$2:$C$999,2,FALSE),"")</f>
        <v/>
      </c>
      <c r="E796" s="1" t="str">
        <f>+IFERROR(VLOOKUP($C796,Insumos!$A$2:$C$999,3,FALSE),"")</f>
        <v/>
      </c>
      <c r="F796" s="2"/>
      <c r="G796" s="3"/>
      <c r="H796" s="4">
        <f t="shared" si="18"/>
        <v>0</v>
      </c>
      <c r="I796" s="1" t="str">
        <f>+IFERROR(VLOOKUP(C796,Insumos!$A$2:$E$999,4,FALSE),"")</f>
        <v/>
      </c>
      <c r="J796" s="1" t="str">
        <f>+IFERROR(VLOOKUP(C796,Insumos!$A$2:$E$999,5,FALSE),"")</f>
        <v/>
      </c>
      <c r="K796" s="3" t="str">
        <f t="shared" si="19"/>
        <v/>
      </c>
    </row>
    <row r="797" spans="1:11" ht="14.25" customHeight="1" x14ac:dyDescent="0.2">
      <c r="A797" s="1"/>
      <c r="B797" s="1"/>
      <c r="C797" s="1"/>
      <c r="D797" s="1" t="str">
        <f>+IFERROR(VLOOKUP($C797,Insumos!$A$2:$C$999,2,FALSE),"")</f>
        <v/>
      </c>
      <c r="E797" s="1" t="str">
        <f>+IFERROR(VLOOKUP($C797,Insumos!$A$2:$C$999,3,FALSE),"")</f>
        <v/>
      </c>
      <c r="F797" s="2"/>
      <c r="G797" s="3"/>
      <c r="H797" s="4">
        <f t="shared" si="18"/>
        <v>0</v>
      </c>
      <c r="I797" s="1" t="str">
        <f>+IFERROR(VLOOKUP(C797,Insumos!$A$2:$E$999,4,FALSE),"")</f>
        <v/>
      </c>
      <c r="J797" s="1" t="str">
        <f>+IFERROR(VLOOKUP(C797,Insumos!$A$2:$E$999,5,FALSE),"")</f>
        <v/>
      </c>
      <c r="K797" s="3" t="str">
        <f t="shared" si="19"/>
        <v/>
      </c>
    </row>
    <row r="798" spans="1:11" ht="14.25" customHeight="1" x14ac:dyDescent="0.2">
      <c r="A798" s="1"/>
      <c r="B798" s="1"/>
      <c r="C798" s="1"/>
      <c r="D798" s="1" t="str">
        <f>+IFERROR(VLOOKUP($C798,Insumos!$A$2:$C$999,2,FALSE),"")</f>
        <v/>
      </c>
      <c r="E798" s="1" t="str">
        <f>+IFERROR(VLOOKUP($C798,Insumos!$A$2:$C$999,3,FALSE),"")</f>
        <v/>
      </c>
      <c r="F798" s="2"/>
      <c r="G798" s="3"/>
      <c r="H798" s="4">
        <f t="shared" si="18"/>
        <v>0</v>
      </c>
      <c r="I798" s="1" t="str">
        <f>+IFERROR(VLOOKUP(C798,Insumos!$A$2:$E$999,4,FALSE),"")</f>
        <v/>
      </c>
      <c r="J798" s="1" t="str">
        <f>+IFERROR(VLOOKUP(C798,Insumos!$A$2:$E$999,5,FALSE),"")</f>
        <v/>
      </c>
      <c r="K798" s="3" t="str">
        <f t="shared" si="19"/>
        <v/>
      </c>
    </row>
    <row r="799" spans="1:11" ht="14.25" customHeight="1" x14ac:dyDescent="0.2">
      <c r="A799" s="1"/>
      <c r="B799" s="1"/>
      <c r="C799" s="1"/>
      <c r="D799" s="1" t="str">
        <f>+IFERROR(VLOOKUP($C799,Insumos!$A$2:$C$999,2,FALSE),"")</f>
        <v/>
      </c>
      <c r="E799" s="1" t="str">
        <f>+IFERROR(VLOOKUP($C799,Insumos!$A$2:$C$999,3,FALSE),"")</f>
        <v/>
      </c>
      <c r="F799" s="2"/>
      <c r="G799" s="3"/>
      <c r="H799" s="4">
        <f t="shared" si="18"/>
        <v>0</v>
      </c>
      <c r="I799" s="1" t="str">
        <f>+IFERROR(VLOOKUP(C799,Insumos!$A$2:$E$999,4,FALSE),"")</f>
        <v/>
      </c>
      <c r="J799" s="1" t="str">
        <f>+IFERROR(VLOOKUP(C799,Insumos!$A$2:$E$999,5,FALSE),"")</f>
        <v/>
      </c>
      <c r="K799" s="3" t="str">
        <f t="shared" si="19"/>
        <v/>
      </c>
    </row>
    <row r="800" spans="1:11" ht="14.25" customHeight="1" x14ac:dyDescent="0.2">
      <c r="A800" s="1"/>
      <c r="B800" s="1"/>
      <c r="C800" s="1"/>
      <c r="D800" s="1" t="str">
        <f>+IFERROR(VLOOKUP($C800,Insumos!$A$2:$C$999,2,FALSE),"")</f>
        <v/>
      </c>
      <c r="E800" s="1" t="str">
        <f>+IFERROR(VLOOKUP($C800,Insumos!$A$2:$C$999,3,FALSE),"")</f>
        <v/>
      </c>
      <c r="F800" s="2"/>
      <c r="G800" s="3"/>
      <c r="H800" s="4">
        <f t="shared" si="18"/>
        <v>0</v>
      </c>
      <c r="I800" s="1" t="str">
        <f>+IFERROR(VLOOKUP(C800,Insumos!$A$2:$E$999,4,FALSE),"")</f>
        <v/>
      </c>
      <c r="J800" s="1" t="str">
        <f>+IFERROR(VLOOKUP(C800,Insumos!$A$2:$E$999,5,FALSE),"")</f>
        <v/>
      </c>
      <c r="K800" s="3" t="str">
        <f t="shared" si="19"/>
        <v/>
      </c>
    </row>
    <row r="801" spans="1:11" ht="14.25" customHeight="1" x14ac:dyDescent="0.2">
      <c r="A801" s="1"/>
      <c r="B801" s="1"/>
      <c r="C801" s="1"/>
      <c r="D801" s="1" t="str">
        <f>+IFERROR(VLOOKUP($C801,Insumos!$A$2:$C$999,2,FALSE),"")</f>
        <v/>
      </c>
      <c r="E801" s="1" t="str">
        <f>+IFERROR(VLOOKUP($C801,Insumos!$A$2:$C$999,3,FALSE),"")</f>
        <v/>
      </c>
      <c r="F801" s="2"/>
      <c r="G801" s="3"/>
      <c r="H801" s="4">
        <f t="shared" si="18"/>
        <v>0</v>
      </c>
      <c r="I801" s="1" t="str">
        <f>+IFERROR(VLOOKUP(C801,Insumos!$A$2:$E$999,4,FALSE),"")</f>
        <v/>
      </c>
      <c r="J801" s="1" t="str">
        <f>+IFERROR(VLOOKUP(C801,Insumos!$A$2:$E$999,5,FALSE),"")</f>
        <v/>
      </c>
      <c r="K801" s="3" t="str">
        <f t="shared" si="19"/>
        <v/>
      </c>
    </row>
    <row r="802" spans="1:11" ht="14.25" customHeight="1" x14ac:dyDescent="0.2">
      <c r="A802" s="1"/>
      <c r="B802" s="1"/>
      <c r="C802" s="1"/>
      <c r="D802" s="1" t="str">
        <f>+IFERROR(VLOOKUP($C802,Insumos!$A$2:$C$999,2,FALSE),"")</f>
        <v/>
      </c>
      <c r="E802" s="1" t="str">
        <f>+IFERROR(VLOOKUP($C802,Insumos!$A$2:$C$999,3,FALSE),"")</f>
        <v/>
      </c>
      <c r="F802" s="2"/>
      <c r="G802" s="3"/>
      <c r="H802" s="4">
        <f t="shared" si="18"/>
        <v>0</v>
      </c>
      <c r="I802" s="1" t="str">
        <f>+IFERROR(VLOOKUP(C802,Insumos!$A$2:$E$999,4,FALSE),"")</f>
        <v/>
      </c>
      <c r="J802" s="1" t="str">
        <f>+IFERROR(VLOOKUP(C802,Insumos!$A$2:$E$999,5,FALSE),"")</f>
        <v/>
      </c>
      <c r="K802" s="3" t="str">
        <f t="shared" si="19"/>
        <v/>
      </c>
    </row>
    <row r="803" spans="1:11" ht="14.25" customHeight="1" x14ac:dyDescent="0.2">
      <c r="A803" s="1"/>
      <c r="B803" s="1"/>
      <c r="C803" s="1"/>
      <c r="D803" s="1" t="str">
        <f>+IFERROR(VLOOKUP($C803,Insumos!$A$2:$C$999,2,FALSE),"")</f>
        <v/>
      </c>
      <c r="E803" s="1" t="str">
        <f>+IFERROR(VLOOKUP($C803,Insumos!$A$2:$C$999,3,FALSE),"")</f>
        <v/>
      </c>
      <c r="F803" s="2"/>
      <c r="G803" s="3"/>
      <c r="H803" s="4">
        <f t="shared" si="18"/>
        <v>0</v>
      </c>
      <c r="I803" s="1" t="str">
        <f>+IFERROR(VLOOKUP(C803,Insumos!$A$2:$E$999,4,FALSE),"")</f>
        <v/>
      </c>
      <c r="J803" s="1" t="str">
        <f>+IFERROR(VLOOKUP(C803,Insumos!$A$2:$E$999,5,FALSE),"")</f>
        <v/>
      </c>
      <c r="K803" s="3" t="str">
        <f t="shared" si="19"/>
        <v/>
      </c>
    </row>
    <row r="804" spans="1:11" ht="14.25" customHeight="1" x14ac:dyDescent="0.2">
      <c r="A804" s="1"/>
      <c r="B804" s="1"/>
      <c r="C804" s="1"/>
      <c r="D804" s="1" t="str">
        <f>+IFERROR(VLOOKUP($C804,Insumos!$A$2:$C$999,2,FALSE),"")</f>
        <v/>
      </c>
      <c r="E804" s="1" t="str">
        <f>+IFERROR(VLOOKUP($C804,Insumos!$A$2:$C$999,3,FALSE),"")</f>
        <v/>
      </c>
      <c r="F804" s="2"/>
      <c r="G804" s="3"/>
      <c r="H804" s="4">
        <f t="shared" si="18"/>
        <v>0</v>
      </c>
      <c r="I804" s="1" t="str">
        <f>+IFERROR(VLOOKUP(C804,Insumos!$A$2:$E$999,4,FALSE),"")</f>
        <v/>
      </c>
      <c r="J804" s="1" t="str">
        <f>+IFERROR(VLOOKUP(C804,Insumos!$A$2:$E$999,5,FALSE),"")</f>
        <v/>
      </c>
      <c r="K804" s="3" t="str">
        <f t="shared" si="19"/>
        <v/>
      </c>
    </row>
    <row r="805" spans="1:11" ht="14.25" customHeight="1" x14ac:dyDescent="0.2">
      <c r="A805" s="1"/>
      <c r="B805" s="1"/>
      <c r="C805" s="1"/>
      <c r="D805" s="1" t="str">
        <f>+IFERROR(VLOOKUP($C805,Insumos!$A$2:$C$999,2,FALSE),"")</f>
        <v/>
      </c>
      <c r="E805" s="1" t="str">
        <f>+IFERROR(VLOOKUP($C805,Insumos!$A$2:$C$999,3,FALSE),"")</f>
        <v/>
      </c>
      <c r="F805" s="2"/>
      <c r="G805" s="3"/>
      <c r="H805" s="4">
        <f t="shared" si="18"/>
        <v>0</v>
      </c>
      <c r="I805" s="1" t="str">
        <f>+IFERROR(VLOOKUP(C805,Insumos!$A$2:$E$999,4,FALSE),"")</f>
        <v/>
      </c>
      <c r="J805" s="1" t="str">
        <f>+IFERROR(VLOOKUP(C805,Insumos!$A$2:$E$999,5,FALSE),"")</f>
        <v/>
      </c>
      <c r="K805" s="3" t="str">
        <f t="shared" si="19"/>
        <v/>
      </c>
    </row>
    <row r="806" spans="1:11" ht="14.25" customHeight="1" x14ac:dyDescent="0.2">
      <c r="A806" s="1"/>
      <c r="B806" s="1"/>
      <c r="C806" s="1"/>
      <c r="D806" s="1" t="str">
        <f>+IFERROR(VLOOKUP($C806,Insumos!$A$2:$C$999,2,FALSE),"")</f>
        <v/>
      </c>
      <c r="E806" s="1" t="str">
        <f>+IFERROR(VLOOKUP($C806,Insumos!$A$2:$C$999,3,FALSE),"")</f>
        <v/>
      </c>
      <c r="F806" s="2"/>
      <c r="G806" s="3"/>
      <c r="H806" s="4">
        <f t="shared" si="18"/>
        <v>0</v>
      </c>
      <c r="I806" s="1" t="str">
        <f>+IFERROR(VLOOKUP(C806,Insumos!$A$2:$E$999,4,FALSE),"")</f>
        <v/>
      </c>
      <c r="J806" s="1" t="str">
        <f>+IFERROR(VLOOKUP(C806,Insumos!$A$2:$E$999,5,FALSE),"")</f>
        <v/>
      </c>
      <c r="K806" s="3" t="str">
        <f t="shared" si="19"/>
        <v/>
      </c>
    </row>
    <row r="807" spans="1:11" ht="14.25" customHeight="1" x14ac:dyDescent="0.2">
      <c r="A807" s="1"/>
      <c r="B807" s="1"/>
      <c r="C807" s="1"/>
      <c r="D807" s="1" t="str">
        <f>+IFERROR(VLOOKUP($C807,Insumos!$A$2:$C$999,2,FALSE),"")</f>
        <v/>
      </c>
      <c r="E807" s="1" t="str">
        <f>+IFERROR(VLOOKUP($C807,Insumos!$A$2:$C$999,3,FALSE),"")</f>
        <v/>
      </c>
      <c r="F807" s="2"/>
      <c r="G807" s="3"/>
      <c r="H807" s="4">
        <f t="shared" si="18"/>
        <v>0</v>
      </c>
      <c r="I807" s="1" t="str">
        <f>+IFERROR(VLOOKUP(C807,Insumos!$A$2:$E$999,4,FALSE),"")</f>
        <v/>
      </c>
      <c r="J807" s="1" t="str">
        <f>+IFERROR(VLOOKUP(C807,Insumos!$A$2:$E$999,5,FALSE),"")</f>
        <v/>
      </c>
      <c r="K807" s="3" t="str">
        <f t="shared" si="19"/>
        <v/>
      </c>
    </row>
    <row r="808" spans="1:11" ht="14.25" customHeight="1" x14ac:dyDescent="0.2">
      <c r="A808" s="1"/>
      <c r="B808" s="1"/>
      <c r="C808" s="1"/>
      <c r="D808" s="1" t="str">
        <f>+IFERROR(VLOOKUP($C808,Insumos!$A$2:$C$999,2,FALSE),"")</f>
        <v/>
      </c>
      <c r="E808" s="1" t="str">
        <f>+IFERROR(VLOOKUP($C808,Insumos!$A$2:$C$999,3,FALSE),"")</f>
        <v/>
      </c>
      <c r="F808" s="2"/>
      <c r="G808" s="3"/>
      <c r="H808" s="4">
        <f t="shared" si="18"/>
        <v>0</v>
      </c>
      <c r="I808" s="1" t="str">
        <f>+IFERROR(VLOOKUP(C808,Insumos!$A$2:$E$999,4,FALSE),"")</f>
        <v/>
      </c>
      <c r="J808" s="1" t="str">
        <f>+IFERROR(VLOOKUP(C808,Insumos!$A$2:$E$999,5,FALSE),"")</f>
        <v/>
      </c>
      <c r="K808" s="3" t="str">
        <f t="shared" si="19"/>
        <v/>
      </c>
    </row>
    <row r="809" spans="1:11" ht="14.25" customHeight="1" x14ac:dyDescent="0.2">
      <c r="A809" s="1"/>
      <c r="B809" s="1"/>
      <c r="C809" s="1"/>
      <c r="D809" s="1" t="str">
        <f>+IFERROR(VLOOKUP($C809,Insumos!$A$2:$C$999,2,FALSE),"")</f>
        <v/>
      </c>
      <c r="E809" s="1" t="str">
        <f>+IFERROR(VLOOKUP($C809,Insumos!$A$2:$C$999,3,FALSE),"")</f>
        <v/>
      </c>
      <c r="F809" s="2"/>
      <c r="G809" s="3"/>
      <c r="H809" s="4">
        <f t="shared" si="18"/>
        <v>0</v>
      </c>
      <c r="I809" s="1" t="str">
        <f>+IFERROR(VLOOKUP(C809,Insumos!$A$2:$E$999,4,FALSE),"")</f>
        <v/>
      </c>
      <c r="J809" s="1" t="str">
        <f>+IFERROR(VLOOKUP(C809,Insumos!$A$2:$E$999,5,FALSE),"")</f>
        <v/>
      </c>
      <c r="K809" s="3" t="str">
        <f t="shared" si="19"/>
        <v/>
      </c>
    </row>
    <row r="810" spans="1:11" ht="14.25" customHeight="1" x14ac:dyDescent="0.2">
      <c r="A810" s="1"/>
      <c r="B810" s="1"/>
      <c r="C810" s="1"/>
      <c r="D810" s="1" t="str">
        <f>+IFERROR(VLOOKUP($C810,Insumos!$A$2:$C$999,2,FALSE),"")</f>
        <v/>
      </c>
      <c r="E810" s="1" t="str">
        <f>+IFERROR(VLOOKUP($C810,Insumos!$A$2:$C$999,3,FALSE),"")</f>
        <v/>
      </c>
      <c r="F810" s="2"/>
      <c r="G810" s="3"/>
      <c r="H810" s="4">
        <f t="shared" si="18"/>
        <v>0</v>
      </c>
      <c r="I810" s="1" t="str">
        <f>+IFERROR(VLOOKUP(C810,Insumos!$A$2:$E$999,4,FALSE),"")</f>
        <v/>
      </c>
      <c r="J810" s="1" t="str">
        <f>+IFERROR(VLOOKUP(C810,Insumos!$A$2:$E$999,5,FALSE),"")</f>
        <v/>
      </c>
      <c r="K810" s="3" t="str">
        <f t="shared" si="19"/>
        <v/>
      </c>
    </row>
    <row r="811" spans="1:11" ht="14.25" customHeight="1" x14ac:dyDescent="0.2">
      <c r="A811" s="1"/>
      <c r="B811" s="1"/>
      <c r="C811" s="1"/>
      <c r="D811" s="1" t="str">
        <f>+IFERROR(VLOOKUP($C811,Insumos!$A$2:$C$999,2,FALSE),"")</f>
        <v/>
      </c>
      <c r="E811" s="1" t="str">
        <f>+IFERROR(VLOOKUP($C811,Insumos!$A$2:$C$999,3,FALSE),"")</f>
        <v/>
      </c>
      <c r="F811" s="2"/>
      <c r="G811" s="3"/>
      <c r="H811" s="4">
        <f t="shared" si="18"/>
        <v>0</v>
      </c>
      <c r="I811" s="1" t="str">
        <f>+IFERROR(VLOOKUP(C811,Insumos!$A$2:$E$999,4,FALSE),"")</f>
        <v/>
      </c>
      <c r="J811" s="1" t="str">
        <f>+IFERROR(VLOOKUP(C811,Insumos!$A$2:$E$999,5,FALSE),"")</f>
        <v/>
      </c>
      <c r="K811" s="3" t="str">
        <f t="shared" si="19"/>
        <v/>
      </c>
    </row>
    <row r="812" spans="1:11" ht="14.25" customHeight="1" x14ac:dyDescent="0.2">
      <c r="A812" s="1"/>
      <c r="B812" s="1"/>
      <c r="C812" s="1"/>
      <c r="D812" s="1" t="str">
        <f>+IFERROR(VLOOKUP($C812,Insumos!$A$2:$C$999,2,FALSE),"")</f>
        <v/>
      </c>
      <c r="E812" s="1" t="str">
        <f>+IFERROR(VLOOKUP($C812,Insumos!$A$2:$C$999,3,FALSE),"")</f>
        <v/>
      </c>
      <c r="F812" s="2"/>
      <c r="G812" s="3"/>
      <c r="H812" s="4">
        <f t="shared" si="18"/>
        <v>0</v>
      </c>
      <c r="I812" s="1" t="str">
        <f>+IFERROR(VLOOKUP(C812,Insumos!$A$2:$E$999,4,FALSE),"")</f>
        <v/>
      </c>
      <c r="J812" s="1" t="str">
        <f>+IFERROR(VLOOKUP(C812,Insumos!$A$2:$E$999,5,FALSE),"")</f>
        <v/>
      </c>
      <c r="K812" s="3" t="str">
        <f t="shared" si="19"/>
        <v/>
      </c>
    </row>
    <row r="813" spans="1:11" ht="14.25" customHeight="1" x14ac:dyDescent="0.2">
      <c r="A813" s="1"/>
      <c r="B813" s="1"/>
      <c r="C813" s="1"/>
      <c r="D813" s="1" t="str">
        <f>+IFERROR(VLOOKUP($C813,Insumos!$A$2:$C$999,2,FALSE),"")</f>
        <v/>
      </c>
      <c r="E813" s="1" t="str">
        <f>+IFERROR(VLOOKUP($C813,Insumos!$A$2:$C$999,3,FALSE),"")</f>
        <v/>
      </c>
      <c r="F813" s="2"/>
      <c r="G813" s="3"/>
      <c r="H813" s="4">
        <f t="shared" si="18"/>
        <v>0</v>
      </c>
      <c r="I813" s="1" t="str">
        <f>+IFERROR(VLOOKUP(C813,Insumos!$A$2:$E$999,4,FALSE),"")</f>
        <v/>
      </c>
      <c r="J813" s="1" t="str">
        <f>+IFERROR(VLOOKUP(C813,Insumos!$A$2:$E$999,5,FALSE),"")</f>
        <v/>
      </c>
      <c r="K813" s="3" t="str">
        <f t="shared" si="19"/>
        <v/>
      </c>
    </row>
    <row r="814" spans="1:11" ht="14.25" customHeight="1" x14ac:dyDescent="0.2">
      <c r="A814" s="1"/>
      <c r="B814" s="1"/>
      <c r="C814" s="1"/>
      <c r="D814" s="1" t="str">
        <f>+IFERROR(VLOOKUP($C814,Insumos!$A$2:$C$999,2,FALSE),"")</f>
        <v/>
      </c>
      <c r="E814" s="1" t="str">
        <f>+IFERROR(VLOOKUP($C814,Insumos!$A$2:$C$999,3,FALSE),"")</f>
        <v/>
      </c>
      <c r="F814" s="2"/>
      <c r="G814" s="3"/>
      <c r="H814" s="4">
        <f t="shared" si="18"/>
        <v>0</v>
      </c>
      <c r="I814" s="1" t="str">
        <f>+IFERROR(VLOOKUP(C814,Insumos!$A$2:$E$999,4,FALSE),"")</f>
        <v/>
      </c>
      <c r="J814" s="1" t="str">
        <f>+IFERROR(VLOOKUP(C814,Insumos!$A$2:$E$999,5,FALSE),"")</f>
        <v/>
      </c>
      <c r="K814" s="3" t="str">
        <f t="shared" si="19"/>
        <v/>
      </c>
    </row>
    <row r="815" spans="1:11" ht="14.25" customHeight="1" x14ac:dyDescent="0.2">
      <c r="A815" s="1"/>
      <c r="B815" s="1"/>
      <c r="C815" s="1"/>
      <c r="D815" s="1" t="str">
        <f>+IFERROR(VLOOKUP($C815,Insumos!$A$2:$C$999,2,FALSE),"")</f>
        <v/>
      </c>
      <c r="E815" s="1" t="str">
        <f>+IFERROR(VLOOKUP($C815,Insumos!$A$2:$C$999,3,FALSE),"")</f>
        <v/>
      </c>
      <c r="F815" s="2"/>
      <c r="G815" s="3"/>
      <c r="H815" s="4">
        <f t="shared" si="18"/>
        <v>0</v>
      </c>
      <c r="I815" s="1" t="str">
        <f>+IFERROR(VLOOKUP(C815,Insumos!$A$2:$E$999,4,FALSE),"")</f>
        <v/>
      </c>
      <c r="J815" s="1" t="str">
        <f>+IFERROR(VLOOKUP(C815,Insumos!$A$2:$E$999,5,FALSE),"")</f>
        <v/>
      </c>
      <c r="K815" s="3" t="str">
        <f t="shared" si="19"/>
        <v/>
      </c>
    </row>
    <row r="816" spans="1:11" ht="14.25" customHeight="1" x14ac:dyDescent="0.2">
      <c r="A816" s="1"/>
      <c r="B816" s="1"/>
      <c r="C816" s="1"/>
      <c r="D816" s="1" t="str">
        <f>+IFERROR(VLOOKUP($C816,Insumos!$A$2:$C$999,2,FALSE),"")</f>
        <v/>
      </c>
      <c r="E816" s="1" t="str">
        <f>+IFERROR(VLOOKUP($C816,Insumos!$A$2:$C$999,3,FALSE),"")</f>
        <v/>
      </c>
      <c r="F816" s="2"/>
      <c r="G816" s="3"/>
      <c r="H816" s="4">
        <f t="shared" si="18"/>
        <v>0</v>
      </c>
      <c r="I816" s="1" t="str">
        <f>+IFERROR(VLOOKUP(C816,Insumos!$A$2:$E$999,4,FALSE),"")</f>
        <v/>
      </c>
      <c r="J816" s="1" t="str">
        <f>+IFERROR(VLOOKUP(C816,Insumos!$A$2:$E$999,5,FALSE),"")</f>
        <v/>
      </c>
      <c r="K816" s="3" t="str">
        <f t="shared" si="19"/>
        <v/>
      </c>
    </row>
    <row r="817" spans="1:11" ht="14.25" customHeight="1" x14ac:dyDescent="0.2">
      <c r="A817" s="1"/>
      <c r="B817" s="1"/>
      <c r="C817" s="1"/>
      <c r="D817" s="1" t="str">
        <f>+IFERROR(VLOOKUP($C817,Insumos!$A$2:$C$999,2,FALSE),"")</f>
        <v/>
      </c>
      <c r="E817" s="1" t="str">
        <f>+IFERROR(VLOOKUP($C817,Insumos!$A$2:$C$999,3,FALSE),"")</f>
        <v/>
      </c>
      <c r="F817" s="2"/>
      <c r="G817" s="3"/>
      <c r="H817" s="4">
        <f t="shared" si="18"/>
        <v>0</v>
      </c>
      <c r="I817" s="1" t="str">
        <f>+IFERROR(VLOOKUP(C817,Insumos!$A$2:$E$999,4,FALSE),"")</f>
        <v/>
      </c>
      <c r="J817" s="1" t="str">
        <f>+IFERROR(VLOOKUP(C817,Insumos!$A$2:$E$999,5,FALSE),"")</f>
        <v/>
      </c>
      <c r="K817" s="3" t="str">
        <f t="shared" si="19"/>
        <v/>
      </c>
    </row>
    <row r="818" spans="1:11" ht="14.25" customHeight="1" x14ac:dyDescent="0.2">
      <c r="A818" s="1"/>
      <c r="B818" s="1"/>
      <c r="C818" s="1"/>
      <c r="D818" s="1" t="str">
        <f>+IFERROR(VLOOKUP($C818,Insumos!$A$2:$C$999,2,FALSE),"")</f>
        <v/>
      </c>
      <c r="E818" s="1" t="str">
        <f>+IFERROR(VLOOKUP($C818,Insumos!$A$2:$C$999,3,FALSE),"")</f>
        <v/>
      </c>
      <c r="F818" s="2"/>
      <c r="G818" s="3"/>
      <c r="H818" s="4">
        <f t="shared" si="18"/>
        <v>0</v>
      </c>
      <c r="I818" s="1" t="str">
        <f>+IFERROR(VLOOKUP(C818,Insumos!$A$2:$E$999,4,FALSE),"")</f>
        <v/>
      </c>
      <c r="J818" s="1" t="str">
        <f>+IFERROR(VLOOKUP(C818,Insumos!$A$2:$E$999,5,FALSE),"")</f>
        <v/>
      </c>
      <c r="K818" s="3" t="str">
        <f t="shared" si="19"/>
        <v/>
      </c>
    </row>
    <row r="819" spans="1:11" ht="14.25" customHeight="1" x14ac:dyDescent="0.2">
      <c r="A819" s="1"/>
      <c r="B819" s="1"/>
      <c r="C819" s="1"/>
      <c r="D819" s="1" t="str">
        <f>+IFERROR(VLOOKUP($C819,Insumos!$A$2:$C$999,2,FALSE),"")</f>
        <v/>
      </c>
      <c r="E819" s="1" t="str">
        <f>+IFERROR(VLOOKUP($C819,Insumos!$A$2:$C$999,3,FALSE),"")</f>
        <v/>
      </c>
      <c r="F819" s="2"/>
      <c r="G819" s="3"/>
      <c r="H819" s="4">
        <f t="shared" si="18"/>
        <v>0</v>
      </c>
      <c r="I819" s="1" t="str">
        <f>+IFERROR(VLOOKUP(C819,Insumos!$A$2:$E$999,4,FALSE),"")</f>
        <v/>
      </c>
      <c r="J819" s="1" t="str">
        <f>+IFERROR(VLOOKUP(C819,Insumos!$A$2:$E$999,5,FALSE),"")</f>
        <v/>
      </c>
      <c r="K819" s="3" t="str">
        <f t="shared" si="19"/>
        <v/>
      </c>
    </row>
    <row r="820" spans="1:11" ht="14.25" customHeight="1" x14ac:dyDescent="0.2">
      <c r="A820" s="1"/>
      <c r="B820" s="1"/>
      <c r="C820" s="1"/>
      <c r="D820" s="1" t="str">
        <f>+IFERROR(VLOOKUP($C820,Insumos!$A$2:$C$999,2,FALSE),"")</f>
        <v/>
      </c>
      <c r="E820" s="1" t="str">
        <f>+IFERROR(VLOOKUP($C820,Insumos!$A$2:$C$999,3,FALSE),"")</f>
        <v/>
      </c>
      <c r="F820" s="2"/>
      <c r="G820" s="3"/>
      <c r="H820" s="4">
        <f t="shared" si="18"/>
        <v>0</v>
      </c>
      <c r="I820" s="1" t="str">
        <f>+IFERROR(VLOOKUP(C820,Insumos!$A$2:$E$999,4,FALSE),"")</f>
        <v/>
      </c>
      <c r="J820" s="1" t="str">
        <f>+IFERROR(VLOOKUP(C820,Insumos!$A$2:$E$999,5,FALSE),"")</f>
        <v/>
      </c>
      <c r="K820" s="3" t="str">
        <f t="shared" si="19"/>
        <v/>
      </c>
    </row>
    <row r="821" spans="1:11" ht="14.25" customHeight="1" x14ac:dyDescent="0.2">
      <c r="A821" s="1"/>
      <c r="B821" s="1"/>
      <c r="C821" s="1"/>
      <c r="D821" s="1" t="str">
        <f>+IFERROR(VLOOKUP($C821,Insumos!$A$2:$C$999,2,FALSE),"")</f>
        <v/>
      </c>
      <c r="E821" s="1" t="str">
        <f>+IFERROR(VLOOKUP($C821,Insumos!$A$2:$C$999,3,FALSE),"")</f>
        <v/>
      </c>
      <c r="F821" s="2"/>
      <c r="G821" s="3"/>
      <c r="H821" s="4">
        <f t="shared" si="18"/>
        <v>0</v>
      </c>
      <c r="I821" s="1" t="str">
        <f>+IFERROR(VLOOKUP(C821,Insumos!$A$2:$E$999,4,FALSE),"")</f>
        <v/>
      </c>
      <c r="J821" s="1" t="str">
        <f>+IFERROR(VLOOKUP(C821,Insumos!$A$2:$E$999,5,FALSE),"")</f>
        <v/>
      </c>
      <c r="K821" s="3" t="str">
        <f t="shared" si="19"/>
        <v/>
      </c>
    </row>
    <row r="822" spans="1:11" ht="14.25" customHeight="1" x14ac:dyDescent="0.2">
      <c r="A822" s="1"/>
      <c r="B822" s="1"/>
      <c r="C822" s="1"/>
      <c r="D822" s="1" t="str">
        <f>+IFERROR(VLOOKUP($C822,Insumos!$A$2:$C$999,2,FALSE),"")</f>
        <v/>
      </c>
      <c r="E822" s="1" t="str">
        <f>+IFERROR(VLOOKUP($C822,Insumos!$A$2:$C$999,3,FALSE),"")</f>
        <v/>
      </c>
      <c r="F822" s="2"/>
      <c r="G822" s="3"/>
      <c r="H822" s="4">
        <f t="shared" si="18"/>
        <v>0</v>
      </c>
      <c r="I822" s="1" t="str">
        <f>+IFERROR(VLOOKUP(C822,Insumos!$A$2:$E$999,4,FALSE),"")</f>
        <v/>
      </c>
      <c r="J822" s="1" t="str">
        <f>+IFERROR(VLOOKUP(C822,Insumos!$A$2:$E$999,5,FALSE),"")</f>
        <v/>
      </c>
      <c r="K822" s="3" t="str">
        <f t="shared" si="19"/>
        <v/>
      </c>
    </row>
    <row r="823" spans="1:11" ht="14.25" customHeight="1" x14ac:dyDescent="0.2">
      <c r="A823" s="1"/>
      <c r="B823" s="1"/>
      <c r="C823" s="1"/>
      <c r="D823" s="1" t="str">
        <f>+IFERROR(VLOOKUP($C823,Insumos!$A$2:$C$999,2,FALSE),"")</f>
        <v/>
      </c>
      <c r="E823" s="1" t="str">
        <f>+IFERROR(VLOOKUP($C823,Insumos!$A$2:$C$999,3,FALSE),"")</f>
        <v/>
      </c>
      <c r="F823" s="2"/>
      <c r="G823" s="3"/>
      <c r="H823" s="4">
        <f t="shared" si="18"/>
        <v>0</v>
      </c>
      <c r="I823" s="1" t="str">
        <f>+IFERROR(VLOOKUP(C823,Insumos!$A$2:$E$999,4,FALSE),"")</f>
        <v/>
      </c>
      <c r="J823" s="1" t="str">
        <f>+IFERROR(VLOOKUP(C823,Insumos!$A$2:$E$999,5,FALSE),"")</f>
        <v/>
      </c>
      <c r="K823" s="3" t="str">
        <f t="shared" si="19"/>
        <v/>
      </c>
    </row>
    <row r="824" spans="1:11" ht="14.25" customHeight="1" x14ac:dyDescent="0.2">
      <c r="A824" s="1"/>
      <c r="B824" s="1"/>
      <c r="C824" s="1"/>
      <c r="D824" s="1" t="str">
        <f>+IFERROR(VLOOKUP($C824,Insumos!$A$2:$C$999,2,FALSE),"")</f>
        <v/>
      </c>
      <c r="E824" s="1" t="str">
        <f>+IFERROR(VLOOKUP($C824,Insumos!$A$2:$C$999,3,FALSE),"")</f>
        <v/>
      </c>
      <c r="F824" s="2"/>
      <c r="G824" s="3"/>
      <c r="H824" s="4">
        <f t="shared" si="18"/>
        <v>0</v>
      </c>
      <c r="I824" s="1" t="str">
        <f>+IFERROR(VLOOKUP(C824,Insumos!$A$2:$E$999,4,FALSE),"")</f>
        <v/>
      </c>
      <c r="J824" s="1" t="str">
        <f>+IFERROR(VLOOKUP(C824,Insumos!$A$2:$E$999,5,FALSE),"")</f>
        <v/>
      </c>
      <c r="K824" s="3" t="str">
        <f t="shared" si="19"/>
        <v/>
      </c>
    </row>
    <row r="825" spans="1:11" ht="14.25" customHeight="1" x14ac:dyDescent="0.2">
      <c r="A825" s="1"/>
      <c r="B825" s="1"/>
      <c r="C825" s="1"/>
      <c r="D825" s="1" t="str">
        <f>+IFERROR(VLOOKUP($C825,Insumos!$A$2:$C$999,2,FALSE),"")</f>
        <v/>
      </c>
      <c r="E825" s="1" t="str">
        <f>+IFERROR(VLOOKUP($C825,Insumos!$A$2:$C$999,3,FALSE),"")</f>
        <v/>
      </c>
      <c r="F825" s="2"/>
      <c r="G825" s="3"/>
      <c r="H825" s="4">
        <f t="shared" si="18"/>
        <v>0</v>
      </c>
      <c r="I825" s="1" t="str">
        <f>+IFERROR(VLOOKUP(C825,Insumos!$A$2:$E$999,4,FALSE),"")</f>
        <v/>
      </c>
      <c r="J825" s="1" t="str">
        <f>+IFERROR(VLOOKUP(C825,Insumos!$A$2:$E$999,5,FALSE),"")</f>
        <v/>
      </c>
      <c r="K825" s="3" t="str">
        <f t="shared" si="19"/>
        <v/>
      </c>
    </row>
    <row r="826" spans="1:11" ht="14.25" customHeight="1" x14ac:dyDescent="0.2">
      <c r="A826" s="1"/>
      <c r="B826" s="1"/>
      <c r="C826" s="1"/>
      <c r="D826" s="1" t="str">
        <f>+IFERROR(VLOOKUP($C826,Insumos!$A$2:$C$999,2,FALSE),"")</f>
        <v/>
      </c>
      <c r="E826" s="1" t="str">
        <f>+IFERROR(VLOOKUP($C826,Insumos!$A$2:$C$999,3,FALSE),"")</f>
        <v/>
      </c>
      <c r="F826" s="2"/>
      <c r="G826" s="3"/>
      <c r="H826" s="4">
        <f t="shared" si="18"/>
        <v>0</v>
      </c>
      <c r="I826" s="1" t="str">
        <f>+IFERROR(VLOOKUP(C826,Insumos!$A$2:$E$999,4,FALSE),"")</f>
        <v/>
      </c>
      <c r="J826" s="1" t="str">
        <f>+IFERROR(VLOOKUP(C826,Insumos!$A$2:$E$999,5,FALSE),"")</f>
        <v/>
      </c>
      <c r="K826" s="3" t="str">
        <f t="shared" si="19"/>
        <v/>
      </c>
    </row>
    <row r="827" spans="1:11" ht="14.25" customHeight="1" x14ac:dyDescent="0.2">
      <c r="A827" s="1"/>
      <c r="B827" s="1"/>
      <c r="C827" s="1"/>
      <c r="D827" s="1" t="str">
        <f>+IFERROR(VLOOKUP($C827,Insumos!$A$2:$C$999,2,FALSE),"")</f>
        <v/>
      </c>
      <c r="E827" s="1" t="str">
        <f>+IFERROR(VLOOKUP($C827,Insumos!$A$2:$C$999,3,FALSE),"")</f>
        <v/>
      </c>
      <c r="F827" s="2"/>
      <c r="G827" s="3"/>
      <c r="H827" s="4">
        <f t="shared" si="18"/>
        <v>0</v>
      </c>
      <c r="I827" s="1" t="str">
        <f>+IFERROR(VLOOKUP(C827,Insumos!$A$2:$E$999,4,FALSE),"")</f>
        <v/>
      </c>
      <c r="J827" s="1" t="str">
        <f>+IFERROR(VLOOKUP(C827,Insumos!$A$2:$E$999,5,FALSE),"")</f>
        <v/>
      </c>
      <c r="K827" s="3" t="str">
        <f t="shared" si="19"/>
        <v/>
      </c>
    </row>
    <row r="828" spans="1:11" ht="14.25" customHeight="1" x14ac:dyDescent="0.2">
      <c r="A828" s="1"/>
      <c r="B828" s="1"/>
      <c r="C828" s="1"/>
      <c r="D828" s="1" t="str">
        <f>+IFERROR(VLOOKUP($C828,Insumos!$A$2:$C$999,2,FALSE),"")</f>
        <v/>
      </c>
      <c r="E828" s="1" t="str">
        <f>+IFERROR(VLOOKUP($C828,Insumos!$A$2:$C$999,3,FALSE),"")</f>
        <v/>
      </c>
      <c r="F828" s="2"/>
      <c r="G828" s="3"/>
      <c r="H828" s="4">
        <f t="shared" si="18"/>
        <v>0</v>
      </c>
      <c r="I828" s="1" t="str">
        <f>+IFERROR(VLOOKUP(C828,Insumos!$A$2:$E$999,4,FALSE),"")</f>
        <v/>
      </c>
      <c r="J828" s="1" t="str">
        <f>+IFERROR(VLOOKUP(C828,Insumos!$A$2:$E$999,5,FALSE),"")</f>
        <v/>
      </c>
      <c r="K828" s="3" t="str">
        <f t="shared" si="19"/>
        <v/>
      </c>
    </row>
    <row r="829" spans="1:11" ht="14.25" customHeight="1" x14ac:dyDescent="0.2">
      <c r="A829" s="1"/>
      <c r="B829" s="1"/>
      <c r="C829" s="1"/>
      <c r="D829" s="1" t="str">
        <f>+IFERROR(VLOOKUP($C829,Insumos!$A$2:$C$999,2,FALSE),"")</f>
        <v/>
      </c>
      <c r="E829" s="1" t="str">
        <f>+IFERROR(VLOOKUP($C829,Insumos!$A$2:$C$999,3,FALSE),"")</f>
        <v/>
      </c>
      <c r="F829" s="2"/>
      <c r="G829" s="3"/>
      <c r="H829" s="4">
        <f t="shared" si="18"/>
        <v>0</v>
      </c>
      <c r="I829" s="1" t="str">
        <f>+IFERROR(VLOOKUP(C829,Insumos!$A$2:$E$999,4,FALSE),"")</f>
        <v/>
      </c>
      <c r="J829" s="1" t="str">
        <f>+IFERROR(VLOOKUP(C829,Insumos!$A$2:$E$999,5,FALSE),"")</f>
        <v/>
      </c>
      <c r="K829" s="3" t="str">
        <f t="shared" si="19"/>
        <v/>
      </c>
    </row>
    <row r="830" spans="1:11" ht="14.25" customHeight="1" x14ac:dyDescent="0.2">
      <c r="A830" s="1"/>
      <c r="B830" s="1"/>
      <c r="C830" s="1"/>
      <c r="D830" s="1" t="str">
        <f>+IFERROR(VLOOKUP($C830,Insumos!$A$2:$C$999,2,FALSE),"")</f>
        <v/>
      </c>
      <c r="E830" s="1" t="str">
        <f>+IFERROR(VLOOKUP($C830,Insumos!$A$2:$C$999,3,FALSE),"")</f>
        <v/>
      </c>
      <c r="F830" s="2"/>
      <c r="G830" s="3"/>
      <c r="H830" s="4">
        <f t="shared" si="18"/>
        <v>0</v>
      </c>
      <c r="I830" s="1" t="str">
        <f>+IFERROR(VLOOKUP(C830,Insumos!$A$2:$E$999,4,FALSE),"")</f>
        <v/>
      </c>
      <c r="J830" s="1" t="str">
        <f>+IFERROR(VLOOKUP(C830,Insumos!$A$2:$E$999,5,FALSE),"")</f>
        <v/>
      </c>
      <c r="K830" s="3" t="str">
        <f t="shared" si="19"/>
        <v/>
      </c>
    </row>
    <row r="831" spans="1:11" ht="14.25" customHeight="1" x14ac:dyDescent="0.2">
      <c r="A831" s="1"/>
      <c r="B831" s="1"/>
      <c r="C831" s="1"/>
      <c r="D831" s="1" t="str">
        <f>+IFERROR(VLOOKUP($C831,Insumos!$A$2:$C$999,2,FALSE),"")</f>
        <v/>
      </c>
      <c r="E831" s="1" t="str">
        <f>+IFERROR(VLOOKUP($C831,Insumos!$A$2:$C$999,3,FALSE),"")</f>
        <v/>
      </c>
      <c r="F831" s="2"/>
      <c r="G831" s="3"/>
      <c r="H831" s="4">
        <f t="shared" si="18"/>
        <v>0</v>
      </c>
      <c r="I831" s="1" t="str">
        <f>+IFERROR(VLOOKUP(C831,Insumos!$A$2:$E$999,4,FALSE),"")</f>
        <v/>
      </c>
      <c r="J831" s="1" t="str">
        <f>+IFERROR(VLOOKUP(C831,Insumos!$A$2:$E$999,5,FALSE),"")</f>
        <v/>
      </c>
      <c r="K831" s="3" t="str">
        <f t="shared" si="19"/>
        <v/>
      </c>
    </row>
    <row r="832" spans="1:11" ht="14.25" customHeight="1" x14ac:dyDescent="0.2">
      <c r="A832" s="1"/>
      <c r="B832" s="1"/>
      <c r="C832" s="1"/>
      <c r="D832" s="1" t="str">
        <f>+IFERROR(VLOOKUP($C832,Insumos!$A$2:$C$999,2,FALSE),"")</f>
        <v/>
      </c>
      <c r="E832" s="1" t="str">
        <f>+IFERROR(VLOOKUP($C832,Insumos!$A$2:$C$999,3,FALSE),"")</f>
        <v/>
      </c>
      <c r="F832" s="2"/>
      <c r="G832" s="3"/>
      <c r="H832" s="4">
        <f t="shared" si="18"/>
        <v>0</v>
      </c>
      <c r="I832" s="1" t="str">
        <f>+IFERROR(VLOOKUP(C832,Insumos!$A$2:$E$999,4,FALSE),"")</f>
        <v/>
      </c>
      <c r="J832" s="1" t="str">
        <f>+IFERROR(VLOOKUP(C832,Insumos!$A$2:$E$999,5,FALSE),"")</f>
        <v/>
      </c>
      <c r="K832" s="3" t="str">
        <f t="shared" si="19"/>
        <v/>
      </c>
    </row>
    <row r="833" spans="1:11" ht="14.25" customHeight="1" x14ac:dyDescent="0.2">
      <c r="A833" s="1"/>
      <c r="B833" s="1"/>
      <c r="C833" s="1"/>
      <c r="D833" s="1" t="str">
        <f>+IFERROR(VLOOKUP($C833,Insumos!$A$2:$C$999,2,FALSE),"")</f>
        <v/>
      </c>
      <c r="E833" s="1" t="str">
        <f>+IFERROR(VLOOKUP($C833,Insumos!$A$2:$C$999,3,FALSE),"")</f>
        <v/>
      </c>
      <c r="F833" s="2"/>
      <c r="G833" s="3"/>
      <c r="H833" s="4">
        <f t="shared" si="18"/>
        <v>0</v>
      </c>
      <c r="I833" s="1" t="str">
        <f>+IFERROR(VLOOKUP(C833,Insumos!$A$2:$E$999,4,FALSE),"")</f>
        <v/>
      </c>
      <c r="J833" s="1" t="str">
        <f>+IFERROR(VLOOKUP(C833,Insumos!$A$2:$E$999,5,FALSE),"")</f>
        <v/>
      </c>
      <c r="K833" s="3" t="str">
        <f t="shared" si="19"/>
        <v/>
      </c>
    </row>
    <row r="834" spans="1:11" ht="14.25" customHeight="1" x14ac:dyDescent="0.2">
      <c r="A834" s="1"/>
      <c r="B834" s="1"/>
      <c r="C834" s="1"/>
      <c r="D834" s="1" t="str">
        <f>+IFERROR(VLOOKUP($C834,Insumos!$A$2:$C$999,2,FALSE),"")</f>
        <v/>
      </c>
      <c r="E834" s="1" t="str">
        <f>+IFERROR(VLOOKUP($C834,Insumos!$A$2:$C$999,3,FALSE),"")</f>
        <v/>
      </c>
      <c r="F834" s="2"/>
      <c r="G834" s="3"/>
      <c r="H834" s="4">
        <f t="shared" si="18"/>
        <v>0</v>
      </c>
      <c r="I834" s="1" t="str">
        <f>+IFERROR(VLOOKUP(C834,Insumos!$A$2:$E$999,4,FALSE),"")</f>
        <v/>
      </c>
      <c r="J834" s="1" t="str">
        <f>+IFERROR(VLOOKUP(C834,Insumos!$A$2:$E$999,5,FALSE),"")</f>
        <v/>
      </c>
      <c r="K834" s="3" t="str">
        <f t="shared" si="19"/>
        <v/>
      </c>
    </row>
    <row r="835" spans="1:11" ht="14.25" customHeight="1" x14ac:dyDescent="0.2">
      <c r="A835" s="1"/>
      <c r="B835" s="1"/>
      <c r="C835" s="1"/>
      <c r="D835" s="1" t="str">
        <f>+IFERROR(VLOOKUP($C835,Insumos!$A$2:$C$999,2,FALSE),"")</f>
        <v/>
      </c>
      <c r="E835" s="1" t="str">
        <f>+IFERROR(VLOOKUP($C835,Insumos!$A$2:$C$999,3,FALSE),"")</f>
        <v/>
      </c>
      <c r="F835" s="2"/>
      <c r="G835" s="3"/>
      <c r="H835" s="4">
        <f t="shared" si="18"/>
        <v>0</v>
      </c>
      <c r="I835" s="1" t="str">
        <f>+IFERROR(VLOOKUP(C835,Insumos!$A$2:$E$999,4,FALSE),"")</f>
        <v/>
      </c>
      <c r="J835" s="1" t="str">
        <f>+IFERROR(VLOOKUP(C835,Insumos!$A$2:$E$999,5,FALSE),"")</f>
        <v/>
      </c>
      <c r="K835" s="3" t="str">
        <f t="shared" si="19"/>
        <v/>
      </c>
    </row>
    <row r="836" spans="1:11" ht="14.25" customHeight="1" x14ac:dyDescent="0.2">
      <c r="A836" s="1"/>
      <c r="B836" s="1"/>
      <c r="C836" s="1"/>
      <c r="D836" s="1" t="str">
        <f>+IFERROR(VLOOKUP($C836,Insumos!$A$2:$C$999,2,FALSE),"")</f>
        <v/>
      </c>
      <c r="E836" s="1" t="str">
        <f>+IFERROR(VLOOKUP($C836,Insumos!$A$2:$C$999,3,FALSE),"")</f>
        <v/>
      </c>
      <c r="F836" s="2"/>
      <c r="G836" s="3"/>
      <c r="H836" s="4">
        <f t="shared" si="18"/>
        <v>0</v>
      </c>
      <c r="I836" s="1" t="str">
        <f>+IFERROR(VLOOKUP(C836,Insumos!$A$2:$E$999,4,FALSE),"")</f>
        <v/>
      </c>
      <c r="J836" s="1" t="str">
        <f>+IFERROR(VLOOKUP(C836,Insumos!$A$2:$E$999,5,FALSE),"")</f>
        <v/>
      </c>
      <c r="K836" s="3" t="str">
        <f t="shared" si="19"/>
        <v/>
      </c>
    </row>
    <row r="837" spans="1:11" ht="14.25" customHeight="1" x14ac:dyDescent="0.2">
      <c r="A837" s="1"/>
      <c r="B837" s="1"/>
      <c r="C837" s="1"/>
      <c r="D837" s="1" t="str">
        <f>+IFERROR(VLOOKUP($C837,Insumos!$A$2:$C$999,2,FALSE),"")</f>
        <v/>
      </c>
      <c r="E837" s="1" t="str">
        <f>+IFERROR(VLOOKUP($C837,Insumos!$A$2:$C$999,3,FALSE),"")</f>
        <v/>
      </c>
      <c r="F837" s="2"/>
      <c r="G837" s="3"/>
      <c r="H837" s="4">
        <f t="shared" si="18"/>
        <v>0</v>
      </c>
      <c r="I837" s="1" t="str">
        <f>+IFERROR(VLOOKUP(C837,Insumos!$A$2:$E$999,4,FALSE),"")</f>
        <v/>
      </c>
      <c r="J837" s="1" t="str">
        <f>+IFERROR(VLOOKUP(C837,Insumos!$A$2:$E$999,5,FALSE),"")</f>
        <v/>
      </c>
      <c r="K837" s="3" t="str">
        <f t="shared" si="19"/>
        <v/>
      </c>
    </row>
    <row r="838" spans="1:11" ht="14.25" customHeight="1" x14ac:dyDescent="0.2">
      <c r="A838" s="1"/>
      <c r="B838" s="1"/>
      <c r="C838" s="1"/>
      <c r="D838" s="1" t="str">
        <f>+IFERROR(VLOOKUP($C838,Insumos!$A$2:$C$999,2,FALSE),"")</f>
        <v/>
      </c>
      <c r="E838" s="1" t="str">
        <f>+IFERROR(VLOOKUP($C838,Insumos!$A$2:$C$999,3,FALSE),"")</f>
        <v/>
      </c>
      <c r="F838" s="2"/>
      <c r="G838" s="3"/>
      <c r="H838" s="4">
        <f t="shared" si="18"/>
        <v>0</v>
      </c>
      <c r="I838" s="1" t="str">
        <f>+IFERROR(VLOOKUP(C838,Insumos!$A$2:$E$999,4,FALSE),"")</f>
        <v/>
      </c>
      <c r="J838" s="1" t="str">
        <f>+IFERROR(VLOOKUP(C838,Insumos!$A$2:$E$999,5,FALSE),"")</f>
        <v/>
      </c>
      <c r="K838" s="3" t="str">
        <f t="shared" si="19"/>
        <v/>
      </c>
    </row>
    <row r="839" spans="1:11" ht="14.25" customHeight="1" x14ac:dyDescent="0.2">
      <c r="A839" s="1"/>
      <c r="B839" s="1"/>
      <c r="C839" s="1"/>
      <c r="D839" s="1" t="str">
        <f>+IFERROR(VLOOKUP($C839,Insumos!$A$2:$C$999,2,FALSE),"")</f>
        <v/>
      </c>
      <c r="E839" s="1" t="str">
        <f>+IFERROR(VLOOKUP($C839,Insumos!$A$2:$C$999,3,FALSE),"")</f>
        <v/>
      </c>
      <c r="F839" s="2"/>
      <c r="G839" s="3"/>
      <c r="H839" s="4">
        <f t="shared" si="18"/>
        <v>0</v>
      </c>
      <c r="I839" s="1" t="str">
        <f>+IFERROR(VLOOKUP(C839,Insumos!$A$2:$E$999,4,FALSE),"")</f>
        <v/>
      </c>
      <c r="J839" s="1" t="str">
        <f>+IFERROR(VLOOKUP(C839,Insumos!$A$2:$E$999,5,FALSE),"")</f>
        <v/>
      </c>
      <c r="K839" s="3" t="str">
        <f t="shared" si="19"/>
        <v/>
      </c>
    </row>
    <row r="840" spans="1:11" ht="14.25" customHeight="1" x14ac:dyDescent="0.2">
      <c r="A840" s="1"/>
      <c r="B840" s="1"/>
      <c r="C840" s="1"/>
      <c r="D840" s="1" t="str">
        <f>+IFERROR(VLOOKUP($C840,Insumos!$A$2:$C$999,2,FALSE),"")</f>
        <v/>
      </c>
      <c r="E840" s="1" t="str">
        <f>+IFERROR(VLOOKUP($C840,Insumos!$A$2:$C$999,3,FALSE),"")</f>
        <v/>
      </c>
      <c r="F840" s="2"/>
      <c r="G840" s="3"/>
      <c r="H840" s="4">
        <f t="shared" si="18"/>
        <v>0</v>
      </c>
      <c r="I840" s="1" t="str">
        <f>+IFERROR(VLOOKUP(C840,Insumos!$A$2:$E$999,4,FALSE),"")</f>
        <v/>
      </c>
      <c r="J840" s="1" t="str">
        <f>+IFERROR(VLOOKUP(C840,Insumos!$A$2:$E$999,5,FALSE),"")</f>
        <v/>
      </c>
      <c r="K840" s="3" t="str">
        <f t="shared" si="19"/>
        <v/>
      </c>
    </row>
    <row r="841" spans="1:11" ht="14.25" customHeight="1" x14ac:dyDescent="0.2">
      <c r="A841" s="1"/>
      <c r="B841" s="1"/>
      <c r="C841" s="1"/>
      <c r="D841" s="1" t="str">
        <f>+IFERROR(VLOOKUP($C841,Insumos!$A$2:$C$999,2,FALSE),"")</f>
        <v/>
      </c>
      <c r="E841" s="1" t="str">
        <f>+IFERROR(VLOOKUP($C841,Insumos!$A$2:$C$999,3,FALSE),"")</f>
        <v/>
      </c>
      <c r="F841" s="2"/>
      <c r="G841" s="3"/>
      <c r="H841" s="4">
        <f t="shared" si="18"/>
        <v>0</v>
      </c>
      <c r="I841" s="1" t="str">
        <f>+IFERROR(VLOOKUP(C841,Insumos!$A$2:$E$999,4,FALSE),"")</f>
        <v/>
      </c>
      <c r="J841" s="1" t="str">
        <f>+IFERROR(VLOOKUP(C841,Insumos!$A$2:$E$999,5,FALSE),"")</f>
        <v/>
      </c>
      <c r="K841" s="3" t="str">
        <f t="shared" si="19"/>
        <v/>
      </c>
    </row>
    <row r="842" spans="1:11" ht="14.25" customHeight="1" x14ac:dyDescent="0.2">
      <c r="A842" s="1"/>
      <c r="B842" s="1"/>
      <c r="C842" s="1"/>
      <c r="D842" s="1" t="str">
        <f>+IFERROR(VLOOKUP($C842,Insumos!$A$2:$C$999,2,FALSE),"")</f>
        <v/>
      </c>
      <c r="E842" s="1" t="str">
        <f>+IFERROR(VLOOKUP($C842,Insumos!$A$2:$C$999,3,FALSE),"")</f>
        <v/>
      </c>
      <c r="F842" s="2"/>
      <c r="G842" s="3"/>
      <c r="H842" s="4">
        <f t="shared" si="18"/>
        <v>0</v>
      </c>
      <c r="I842" s="1" t="str">
        <f>+IFERROR(VLOOKUP(C842,Insumos!$A$2:$E$999,4,FALSE),"")</f>
        <v/>
      </c>
      <c r="J842" s="1" t="str">
        <f>+IFERROR(VLOOKUP(C842,Insumos!$A$2:$E$999,5,FALSE),"")</f>
        <v/>
      </c>
      <c r="K842" s="3" t="str">
        <f t="shared" si="19"/>
        <v/>
      </c>
    </row>
    <row r="843" spans="1:11" ht="14.25" customHeight="1" x14ac:dyDescent="0.2">
      <c r="A843" s="1"/>
      <c r="B843" s="1"/>
      <c r="C843" s="1"/>
      <c r="D843" s="1" t="str">
        <f>+IFERROR(VLOOKUP($C843,Insumos!$A$2:$C$999,2,FALSE),"")</f>
        <v/>
      </c>
      <c r="E843" s="1" t="str">
        <f>+IFERROR(VLOOKUP($C843,Insumos!$A$2:$C$999,3,FALSE),"")</f>
        <v/>
      </c>
      <c r="F843" s="2"/>
      <c r="G843" s="3"/>
      <c r="H843" s="4">
        <f t="shared" si="18"/>
        <v>0</v>
      </c>
      <c r="I843" s="1" t="str">
        <f>+IFERROR(VLOOKUP(C843,Insumos!$A$2:$E$999,4,FALSE),"")</f>
        <v/>
      </c>
      <c r="J843" s="1" t="str">
        <f>+IFERROR(VLOOKUP(C843,Insumos!$A$2:$E$999,5,FALSE),"")</f>
        <v/>
      </c>
      <c r="K843" s="3" t="str">
        <f t="shared" si="19"/>
        <v/>
      </c>
    </row>
    <row r="844" spans="1:11" ht="14.25" customHeight="1" x14ac:dyDescent="0.2">
      <c r="A844" s="1"/>
      <c r="B844" s="1"/>
      <c r="C844" s="1"/>
      <c r="D844" s="1" t="str">
        <f>+IFERROR(VLOOKUP($C844,Insumos!$A$2:$C$999,2,FALSE),"")</f>
        <v/>
      </c>
      <c r="E844" s="1" t="str">
        <f>+IFERROR(VLOOKUP($C844,Insumos!$A$2:$C$999,3,FALSE),"")</f>
        <v/>
      </c>
      <c r="F844" s="2"/>
      <c r="G844" s="3"/>
      <c r="H844" s="4">
        <f t="shared" si="18"/>
        <v>0</v>
      </c>
      <c r="I844" s="1" t="str">
        <f>+IFERROR(VLOOKUP(C844,Insumos!$A$2:$E$999,4,FALSE),"")</f>
        <v/>
      </c>
      <c r="J844" s="1" t="str">
        <f>+IFERROR(VLOOKUP(C844,Insumos!$A$2:$E$999,5,FALSE),"")</f>
        <v/>
      </c>
      <c r="K844" s="3" t="str">
        <f t="shared" si="19"/>
        <v/>
      </c>
    </row>
    <row r="845" spans="1:11" ht="14.25" customHeight="1" x14ac:dyDescent="0.2">
      <c r="A845" s="1"/>
      <c r="B845" s="1"/>
      <c r="C845" s="1"/>
      <c r="D845" s="1" t="str">
        <f>+IFERROR(VLOOKUP($C845,Insumos!$A$2:$C$999,2,FALSE),"")</f>
        <v/>
      </c>
      <c r="E845" s="1" t="str">
        <f>+IFERROR(VLOOKUP($C845,Insumos!$A$2:$C$999,3,FALSE),"")</f>
        <v/>
      </c>
      <c r="F845" s="2"/>
      <c r="G845" s="3"/>
      <c r="H845" s="4">
        <f t="shared" si="18"/>
        <v>0</v>
      </c>
      <c r="I845" s="1" t="str">
        <f>+IFERROR(VLOOKUP(C845,Insumos!$A$2:$E$999,4,FALSE),"")</f>
        <v/>
      </c>
      <c r="J845" s="1" t="str">
        <f>+IFERROR(VLOOKUP(C845,Insumos!$A$2:$E$999,5,FALSE),"")</f>
        <v/>
      </c>
      <c r="K845" s="3" t="str">
        <f t="shared" si="19"/>
        <v/>
      </c>
    </row>
    <row r="846" spans="1:11" ht="14.25" customHeight="1" x14ac:dyDescent="0.2">
      <c r="A846" s="1"/>
      <c r="B846" s="1"/>
      <c r="C846" s="1"/>
      <c r="D846" s="1" t="str">
        <f>+IFERROR(VLOOKUP($C846,Insumos!$A$2:$C$999,2,FALSE),"")</f>
        <v/>
      </c>
      <c r="E846" s="1" t="str">
        <f>+IFERROR(VLOOKUP($C846,Insumos!$A$2:$C$999,3,FALSE),"")</f>
        <v/>
      </c>
      <c r="F846" s="2"/>
      <c r="G846" s="3"/>
      <c r="H846" s="4">
        <f t="shared" si="18"/>
        <v>0</v>
      </c>
      <c r="I846" s="1" t="str">
        <f>+IFERROR(VLOOKUP(C846,Insumos!$A$2:$E$999,4,FALSE),"")</f>
        <v/>
      </c>
      <c r="J846" s="1" t="str">
        <f>+IFERROR(VLOOKUP(C846,Insumos!$A$2:$E$999,5,FALSE),"")</f>
        <v/>
      </c>
      <c r="K846" s="3" t="str">
        <f t="shared" si="19"/>
        <v/>
      </c>
    </row>
    <row r="847" spans="1:11" ht="14.25" customHeight="1" x14ac:dyDescent="0.2">
      <c r="A847" s="1"/>
      <c r="B847" s="1"/>
      <c r="C847" s="1"/>
      <c r="D847" s="1" t="str">
        <f>+IFERROR(VLOOKUP($C847,Insumos!$A$2:$C$999,2,FALSE),"")</f>
        <v/>
      </c>
      <c r="E847" s="1" t="str">
        <f>+IFERROR(VLOOKUP($C847,Insumos!$A$2:$C$999,3,FALSE),"")</f>
        <v/>
      </c>
      <c r="F847" s="2"/>
      <c r="G847" s="3"/>
      <c r="H847" s="4">
        <f t="shared" si="18"/>
        <v>0</v>
      </c>
      <c r="I847" s="1" t="str">
        <f>+IFERROR(VLOOKUP(C847,Insumos!$A$2:$E$999,4,FALSE),"")</f>
        <v/>
      </c>
      <c r="J847" s="1" t="str">
        <f>+IFERROR(VLOOKUP(C847,Insumos!$A$2:$E$999,5,FALSE),"")</f>
        <v/>
      </c>
      <c r="K847" s="3" t="str">
        <f t="shared" si="19"/>
        <v/>
      </c>
    </row>
    <row r="848" spans="1:11" ht="14.25" customHeight="1" x14ac:dyDescent="0.2">
      <c r="A848" s="1"/>
      <c r="B848" s="1"/>
      <c r="C848" s="1"/>
      <c r="D848" s="1" t="str">
        <f>+IFERROR(VLOOKUP($C848,Insumos!$A$2:$C$999,2,FALSE),"")</f>
        <v/>
      </c>
      <c r="E848" s="1" t="str">
        <f>+IFERROR(VLOOKUP($C848,Insumos!$A$2:$C$999,3,FALSE),"")</f>
        <v/>
      </c>
      <c r="F848" s="2"/>
      <c r="G848" s="3"/>
      <c r="H848" s="4">
        <f t="shared" si="18"/>
        <v>0</v>
      </c>
      <c r="I848" s="1" t="str">
        <f>+IFERROR(VLOOKUP(C848,Insumos!$A$2:$E$999,4,FALSE),"")</f>
        <v/>
      </c>
      <c r="J848" s="1" t="str">
        <f>+IFERROR(VLOOKUP(C848,Insumos!$A$2:$E$999,5,FALSE),"")</f>
        <v/>
      </c>
      <c r="K848" s="3" t="str">
        <f t="shared" si="19"/>
        <v/>
      </c>
    </row>
    <row r="849" spans="1:11" ht="14.25" customHeight="1" x14ac:dyDescent="0.2">
      <c r="A849" s="1"/>
      <c r="B849" s="1"/>
      <c r="C849" s="1"/>
      <c r="D849" s="1" t="str">
        <f>+IFERROR(VLOOKUP($C849,Insumos!$A$2:$C$999,2,FALSE),"")</f>
        <v/>
      </c>
      <c r="E849" s="1" t="str">
        <f>+IFERROR(VLOOKUP($C849,Insumos!$A$2:$C$999,3,FALSE),"")</f>
        <v/>
      </c>
      <c r="F849" s="2"/>
      <c r="G849" s="3"/>
      <c r="H849" s="4">
        <f t="shared" si="18"/>
        <v>0</v>
      </c>
      <c r="I849" s="1" t="str">
        <f>+IFERROR(VLOOKUP(C849,Insumos!$A$2:$E$999,4,FALSE),"")</f>
        <v/>
      </c>
      <c r="J849" s="1" t="str">
        <f>+IFERROR(VLOOKUP(C849,Insumos!$A$2:$E$999,5,FALSE),"")</f>
        <v/>
      </c>
      <c r="K849" s="3" t="str">
        <f t="shared" si="19"/>
        <v/>
      </c>
    </row>
    <row r="850" spans="1:11" ht="14.25" customHeight="1" x14ac:dyDescent="0.2">
      <c r="A850" s="1"/>
      <c r="B850" s="1"/>
      <c r="C850" s="1"/>
      <c r="D850" s="1" t="str">
        <f>+IFERROR(VLOOKUP($C850,Insumos!$A$2:$C$999,2,FALSE),"")</f>
        <v/>
      </c>
      <c r="E850" s="1" t="str">
        <f>+IFERROR(VLOOKUP($C850,Insumos!$A$2:$C$999,3,FALSE),"")</f>
        <v/>
      </c>
      <c r="F850" s="2"/>
      <c r="G850" s="3"/>
      <c r="H850" s="4">
        <f t="shared" si="18"/>
        <v>0</v>
      </c>
      <c r="I850" s="1" t="str">
        <f>+IFERROR(VLOOKUP(C850,Insumos!$A$2:$E$999,4,FALSE),"")</f>
        <v/>
      </c>
      <c r="J850" s="1" t="str">
        <f>+IFERROR(VLOOKUP(C850,Insumos!$A$2:$E$999,5,FALSE),"")</f>
        <v/>
      </c>
      <c r="K850" s="3" t="str">
        <f t="shared" si="19"/>
        <v/>
      </c>
    </row>
    <row r="851" spans="1:11" ht="14.25" customHeight="1" x14ac:dyDescent="0.2">
      <c r="A851" s="1"/>
      <c r="B851" s="1"/>
      <c r="C851" s="1"/>
      <c r="D851" s="1" t="str">
        <f>+IFERROR(VLOOKUP($C851,Insumos!$A$2:$C$999,2,FALSE),"")</f>
        <v/>
      </c>
      <c r="E851" s="1" t="str">
        <f>+IFERROR(VLOOKUP($C851,Insumos!$A$2:$C$999,3,FALSE),"")</f>
        <v/>
      </c>
      <c r="F851" s="2"/>
      <c r="G851" s="3"/>
      <c r="H851" s="4">
        <f t="shared" si="18"/>
        <v>0</v>
      </c>
      <c r="I851" s="1" t="str">
        <f>+IFERROR(VLOOKUP(C851,Insumos!$A$2:$E$999,4,FALSE),"")</f>
        <v/>
      </c>
      <c r="J851" s="1" t="str">
        <f>+IFERROR(VLOOKUP(C851,Insumos!$A$2:$E$999,5,FALSE),"")</f>
        <v/>
      </c>
      <c r="K851" s="3" t="str">
        <f t="shared" si="19"/>
        <v/>
      </c>
    </row>
    <row r="852" spans="1:11" ht="14.25" customHeight="1" x14ac:dyDescent="0.2">
      <c r="A852" s="1"/>
      <c r="B852" s="1"/>
      <c r="C852" s="1"/>
      <c r="D852" s="1" t="str">
        <f>+IFERROR(VLOOKUP($C852,Insumos!$A$2:$C$999,2,FALSE),"")</f>
        <v/>
      </c>
      <c r="E852" s="1" t="str">
        <f>+IFERROR(VLOOKUP($C852,Insumos!$A$2:$C$999,3,FALSE),"")</f>
        <v/>
      </c>
      <c r="F852" s="2"/>
      <c r="G852" s="3"/>
      <c r="H852" s="4">
        <f t="shared" si="18"/>
        <v>0</v>
      </c>
      <c r="I852" s="1" t="str">
        <f>+IFERROR(VLOOKUP(C852,Insumos!$A$2:$E$999,4,FALSE),"")</f>
        <v/>
      </c>
      <c r="J852" s="1" t="str">
        <f>+IFERROR(VLOOKUP(C852,Insumos!$A$2:$E$999,5,FALSE),"")</f>
        <v/>
      </c>
      <c r="K852" s="3" t="str">
        <f t="shared" si="19"/>
        <v/>
      </c>
    </row>
    <row r="853" spans="1:11" ht="14.25" customHeight="1" x14ac:dyDescent="0.2">
      <c r="A853" s="1"/>
      <c r="B853" s="1"/>
      <c r="C853" s="1"/>
      <c r="D853" s="1" t="str">
        <f>+IFERROR(VLOOKUP($C853,Insumos!$A$2:$C$999,2,FALSE),"")</f>
        <v/>
      </c>
      <c r="E853" s="1" t="str">
        <f>+IFERROR(VLOOKUP($C853,Insumos!$A$2:$C$999,3,FALSE),"")</f>
        <v/>
      </c>
      <c r="F853" s="2"/>
      <c r="G853" s="3"/>
      <c r="H853" s="4">
        <f t="shared" si="18"/>
        <v>0</v>
      </c>
      <c r="I853" s="1" t="str">
        <f>+IFERROR(VLOOKUP(C853,Insumos!$A$2:$E$999,4,FALSE),"")</f>
        <v/>
      </c>
      <c r="J853" s="1" t="str">
        <f>+IFERROR(VLOOKUP(C853,Insumos!$A$2:$E$999,5,FALSE),"")</f>
        <v/>
      </c>
      <c r="K853" s="3" t="str">
        <f t="shared" si="19"/>
        <v/>
      </c>
    </row>
    <row r="854" spans="1:11" ht="14.25" customHeight="1" x14ac:dyDescent="0.2">
      <c r="A854" s="1"/>
      <c r="B854" s="1"/>
      <c r="C854" s="1"/>
      <c r="D854" s="1" t="str">
        <f>+IFERROR(VLOOKUP($C854,Insumos!$A$2:$C$999,2,FALSE),"")</f>
        <v/>
      </c>
      <c r="E854" s="1" t="str">
        <f>+IFERROR(VLOOKUP($C854,Insumos!$A$2:$C$999,3,FALSE),"")</f>
        <v/>
      </c>
      <c r="F854" s="2"/>
      <c r="G854" s="3"/>
      <c r="H854" s="4">
        <f t="shared" si="18"/>
        <v>0</v>
      </c>
      <c r="I854" s="1" t="str">
        <f>+IFERROR(VLOOKUP(C854,Insumos!$A$2:$E$999,4,FALSE),"")</f>
        <v/>
      </c>
      <c r="J854" s="1" t="str">
        <f>+IFERROR(VLOOKUP(C854,Insumos!$A$2:$E$999,5,FALSE),"")</f>
        <v/>
      </c>
      <c r="K854" s="3" t="str">
        <f t="shared" si="19"/>
        <v/>
      </c>
    </row>
    <row r="855" spans="1:11" ht="14.25" customHeight="1" x14ac:dyDescent="0.2">
      <c r="A855" s="1"/>
      <c r="B855" s="1"/>
      <c r="C855" s="1"/>
      <c r="D855" s="1" t="str">
        <f>+IFERROR(VLOOKUP($C855,Insumos!$A$2:$C$999,2,FALSE),"")</f>
        <v/>
      </c>
      <c r="E855" s="1" t="str">
        <f>+IFERROR(VLOOKUP($C855,Insumos!$A$2:$C$999,3,FALSE),"")</f>
        <v/>
      </c>
      <c r="F855" s="2"/>
      <c r="G855" s="3"/>
      <c r="H855" s="4">
        <f t="shared" si="18"/>
        <v>0</v>
      </c>
      <c r="I855" s="1" t="str">
        <f>+IFERROR(VLOOKUP(C855,Insumos!$A$2:$E$999,4,FALSE),"")</f>
        <v/>
      </c>
      <c r="J855" s="1" t="str">
        <f>+IFERROR(VLOOKUP(C855,Insumos!$A$2:$E$999,5,FALSE),"")</f>
        <v/>
      </c>
      <c r="K855" s="3" t="str">
        <f t="shared" si="19"/>
        <v/>
      </c>
    </row>
    <row r="856" spans="1:11" ht="14.25" customHeight="1" x14ac:dyDescent="0.2">
      <c r="A856" s="1"/>
      <c r="B856" s="1"/>
      <c r="C856" s="1"/>
      <c r="D856" s="1" t="str">
        <f>+IFERROR(VLOOKUP($C856,Insumos!$A$2:$C$999,2,FALSE),"")</f>
        <v/>
      </c>
      <c r="E856" s="1" t="str">
        <f>+IFERROR(VLOOKUP($C856,Insumos!$A$2:$C$999,3,FALSE),"")</f>
        <v/>
      </c>
      <c r="F856" s="2"/>
      <c r="G856" s="3"/>
      <c r="H856" s="4">
        <f t="shared" si="18"/>
        <v>0</v>
      </c>
      <c r="I856" s="1" t="str">
        <f>+IFERROR(VLOOKUP(C856,Insumos!$A$2:$E$999,4,FALSE),"")</f>
        <v/>
      </c>
      <c r="J856" s="1" t="str">
        <f>+IFERROR(VLOOKUP(C856,Insumos!$A$2:$E$999,5,FALSE),"")</f>
        <v/>
      </c>
      <c r="K856" s="3" t="str">
        <f t="shared" si="19"/>
        <v/>
      </c>
    </row>
    <row r="857" spans="1:11" ht="14.25" customHeight="1" x14ac:dyDescent="0.2">
      <c r="A857" s="1"/>
      <c r="B857" s="1"/>
      <c r="C857" s="1"/>
      <c r="D857" s="1" t="str">
        <f>+IFERROR(VLOOKUP($C857,Insumos!$A$2:$C$999,2,FALSE),"")</f>
        <v/>
      </c>
      <c r="E857" s="1" t="str">
        <f>+IFERROR(VLOOKUP($C857,Insumos!$A$2:$C$999,3,FALSE),"")</f>
        <v/>
      </c>
      <c r="F857" s="2"/>
      <c r="G857" s="3"/>
      <c r="H857" s="4">
        <f t="shared" si="18"/>
        <v>0</v>
      </c>
      <c r="I857" s="1" t="str">
        <f>+IFERROR(VLOOKUP(C857,Insumos!$A$2:$E$999,4,FALSE),"")</f>
        <v/>
      </c>
      <c r="J857" s="1" t="str">
        <f>+IFERROR(VLOOKUP(C857,Insumos!$A$2:$E$999,5,FALSE),"")</f>
        <v/>
      </c>
      <c r="K857" s="3" t="str">
        <f t="shared" si="19"/>
        <v/>
      </c>
    </row>
    <row r="858" spans="1:11" ht="14.25" customHeight="1" x14ac:dyDescent="0.2">
      <c r="A858" s="1"/>
      <c r="B858" s="1"/>
      <c r="C858" s="1"/>
      <c r="D858" s="1" t="str">
        <f>+IFERROR(VLOOKUP($C858,Insumos!$A$2:$C$999,2,FALSE),"")</f>
        <v/>
      </c>
      <c r="E858" s="1" t="str">
        <f>+IFERROR(VLOOKUP($C858,Insumos!$A$2:$C$999,3,FALSE),"")</f>
        <v/>
      </c>
      <c r="F858" s="2"/>
      <c r="G858" s="3"/>
      <c r="H858" s="4">
        <f t="shared" si="18"/>
        <v>0</v>
      </c>
      <c r="I858" s="1" t="str">
        <f>+IFERROR(VLOOKUP(C858,Insumos!$A$2:$E$999,4,FALSE),"")</f>
        <v/>
      </c>
      <c r="J858" s="1" t="str">
        <f>+IFERROR(VLOOKUP(C858,Insumos!$A$2:$E$999,5,FALSE),"")</f>
        <v/>
      </c>
      <c r="K858" s="3" t="str">
        <f t="shared" si="19"/>
        <v/>
      </c>
    </row>
    <row r="859" spans="1:11" ht="14.25" customHeight="1" x14ac:dyDescent="0.2">
      <c r="A859" s="1"/>
      <c r="B859" s="1"/>
      <c r="C859" s="1"/>
      <c r="D859" s="1" t="str">
        <f>+IFERROR(VLOOKUP($C859,Insumos!$A$2:$C$999,2,FALSE),"")</f>
        <v/>
      </c>
      <c r="E859" s="1" t="str">
        <f>+IFERROR(VLOOKUP($C859,Insumos!$A$2:$C$999,3,FALSE),"")</f>
        <v/>
      </c>
      <c r="F859" s="2"/>
      <c r="G859" s="3"/>
      <c r="H859" s="4">
        <f t="shared" si="18"/>
        <v>0</v>
      </c>
      <c r="I859" s="1" t="str">
        <f>+IFERROR(VLOOKUP(C859,Insumos!$A$2:$E$999,4,FALSE),"")</f>
        <v/>
      </c>
      <c r="J859" s="1" t="str">
        <f>+IFERROR(VLOOKUP(C859,Insumos!$A$2:$E$999,5,FALSE),"")</f>
        <v/>
      </c>
      <c r="K859" s="3" t="str">
        <f t="shared" si="19"/>
        <v/>
      </c>
    </row>
    <row r="860" spans="1:11" ht="14.25" customHeight="1" x14ac:dyDescent="0.2">
      <c r="A860" s="1"/>
      <c r="B860" s="1"/>
      <c r="C860" s="1"/>
      <c r="D860" s="1" t="str">
        <f>+IFERROR(VLOOKUP($C860,Insumos!$A$2:$C$999,2,FALSE),"")</f>
        <v/>
      </c>
      <c r="E860" s="1" t="str">
        <f>+IFERROR(VLOOKUP($C860,Insumos!$A$2:$C$999,3,FALSE),"")</f>
        <v/>
      </c>
      <c r="F860" s="2"/>
      <c r="G860" s="3"/>
      <c r="H860" s="4">
        <f t="shared" si="18"/>
        <v>0</v>
      </c>
      <c r="I860" s="1" t="str">
        <f>+IFERROR(VLOOKUP(C860,Insumos!$A$2:$E$999,4,FALSE),"")</f>
        <v/>
      </c>
      <c r="J860" s="1" t="str">
        <f>+IFERROR(VLOOKUP(C860,Insumos!$A$2:$E$999,5,FALSE),"")</f>
        <v/>
      </c>
      <c r="K860" s="3" t="str">
        <f t="shared" si="19"/>
        <v/>
      </c>
    </row>
    <row r="861" spans="1:11" ht="14.25" customHeight="1" x14ac:dyDescent="0.2">
      <c r="A861" s="1"/>
      <c r="B861" s="1"/>
      <c r="C861" s="1"/>
      <c r="D861" s="1" t="str">
        <f>+IFERROR(VLOOKUP($C861,Insumos!$A$2:$C$999,2,FALSE),"")</f>
        <v/>
      </c>
      <c r="E861" s="1" t="str">
        <f>+IFERROR(VLOOKUP($C861,Insumos!$A$2:$C$999,3,FALSE),"")</f>
        <v/>
      </c>
      <c r="F861" s="2"/>
      <c r="G861" s="3"/>
      <c r="H861" s="4">
        <f t="shared" si="18"/>
        <v>0</v>
      </c>
      <c r="I861" s="1" t="str">
        <f>+IFERROR(VLOOKUP(C861,Insumos!$A$2:$E$999,4,FALSE),"")</f>
        <v/>
      </c>
      <c r="J861" s="1" t="str">
        <f>+IFERROR(VLOOKUP(C861,Insumos!$A$2:$E$999,5,FALSE),"")</f>
        <v/>
      </c>
      <c r="K861" s="3" t="str">
        <f t="shared" si="19"/>
        <v/>
      </c>
    </row>
    <row r="862" spans="1:11" ht="14.25" customHeight="1" x14ac:dyDescent="0.2">
      <c r="A862" s="1"/>
      <c r="B862" s="1"/>
      <c r="C862" s="1"/>
      <c r="D862" s="1" t="str">
        <f>+IFERROR(VLOOKUP($C862,Insumos!$A$2:$C$999,2,FALSE),"")</f>
        <v/>
      </c>
      <c r="E862" s="1" t="str">
        <f>+IFERROR(VLOOKUP($C862,Insumos!$A$2:$C$999,3,FALSE),"")</f>
        <v/>
      </c>
      <c r="F862" s="2"/>
      <c r="G862" s="3"/>
      <c r="H862" s="4">
        <f t="shared" si="18"/>
        <v>0</v>
      </c>
      <c r="I862" s="1" t="str">
        <f>+IFERROR(VLOOKUP(C862,Insumos!$A$2:$E$999,4,FALSE),"")</f>
        <v/>
      </c>
      <c r="J862" s="1" t="str">
        <f>+IFERROR(VLOOKUP(C862,Insumos!$A$2:$E$999,5,FALSE),"")</f>
        <v/>
      </c>
      <c r="K862" s="3" t="str">
        <f t="shared" si="19"/>
        <v/>
      </c>
    </row>
    <row r="863" spans="1:11" ht="14.25" customHeight="1" x14ac:dyDescent="0.2">
      <c r="A863" s="1"/>
      <c r="B863" s="1"/>
      <c r="C863" s="1"/>
      <c r="D863" s="1" t="str">
        <f>+IFERROR(VLOOKUP($C863,Insumos!$A$2:$C$999,2,FALSE),"")</f>
        <v/>
      </c>
      <c r="E863" s="1" t="str">
        <f>+IFERROR(VLOOKUP($C863,Insumos!$A$2:$C$999,3,FALSE),"")</f>
        <v/>
      </c>
      <c r="F863" s="2"/>
      <c r="G863" s="3"/>
      <c r="H863" s="4">
        <f t="shared" si="18"/>
        <v>0</v>
      </c>
      <c r="I863" s="1" t="str">
        <f>+IFERROR(VLOOKUP(C863,Insumos!$A$2:$E$999,4,FALSE),"")</f>
        <v/>
      </c>
      <c r="J863" s="1" t="str">
        <f>+IFERROR(VLOOKUP(C863,Insumos!$A$2:$E$999,5,FALSE),"")</f>
        <v/>
      </c>
      <c r="K863" s="3" t="str">
        <f t="shared" si="19"/>
        <v/>
      </c>
    </row>
    <row r="864" spans="1:11" ht="14.25" customHeight="1" x14ac:dyDescent="0.2">
      <c r="A864" s="1"/>
      <c r="B864" s="1"/>
      <c r="C864" s="1"/>
      <c r="D864" s="1" t="str">
        <f>+IFERROR(VLOOKUP($C864,Insumos!$A$2:$C$999,2,FALSE),"")</f>
        <v/>
      </c>
      <c r="E864" s="1" t="str">
        <f>+IFERROR(VLOOKUP($C864,Insumos!$A$2:$C$999,3,FALSE),"")</f>
        <v/>
      </c>
      <c r="F864" s="2"/>
      <c r="G864" s="3"/>
      <c r="H864" s="4">
        <f t="shared" si="18"/>
        <v>0</v>
      </c>
      <c r="I864" s="1" t="str">
        <f>+IFERROR(VLOOKUP(C864,Insumos!$A$2:$E$999,4,FALSE),"")</f>
        <v/>
      </c>
      <c r="J864" s="1" t="str">
        <f>+IFERROR(VLOOKUP(C864,Insumos!$A$2:$E$999,5,FALSE),"")</f>
        <v/>
      </c>
      <c r="K864" s="3" t="str">
        <f t="shared" si="19"/>
        <v/>
      </c>
    </row>
    <row r="865" spans="1:11" ht="14.25" customHeight="1" x14ac:dyDescent="0.2">
      <c r="A865" s="1"/>
      <c r="B865" s="1"/>
      <c r="C865" s="1"/>
      <c r="D865" s="1" t="str">
        <f>+IFERROR(VLOOKUP($C865,Insumos!$A$2:$C$999,2,FALSE),"")</f>
        <v/>
      </c>
      <c r="E865" s="1" t="str">
        <f>+IFERROR(VLOOKUP($C865,Insumos!$A$2:$C$999,3,FALSE),"")</f>
        <v/>
      </c>
      <c r="F865" s="2"/>
      <c r="G865" s="3"/>
      <c r="H865" s="4">
        <f t="shared" si="18"/>
        <v>0</v>
      </c>
      <c r="I865" s="1" t="str">
        <f>+IFERROR(VLOOKUP(C865,Insumos!$A$2:$E$999,4,FALSE),"")</f>
        <v/>
      </c>
      <c r="J865" s="1" t="str">
        <f>+IFERROR(VLOOKUP(C865,Insumos!$A$2:$E$999,5,FALSE),"")</f>
        <v/>
      </c>
      <c r="K865" s="3" t="str">
        <f t="shared" si="19"/>
        <v/>
      </c>
    </row>
    <row r="866" spans="1:11" ht="14.25" customHeight="1" x14ac:dyDescent="0.2">
      <c r="A866" s="1"/>
      <c r="B866" s="1"/>
      <c r="C866" s="1"/>
      <c r="D866" s="1" t="str">
        <f>+IFERROR(VLOOKUP($C866,Insumos!$A$2:$C$999,2,FALSE),"")</f>
        <v/>
      </c>
      <c r="E866" s="1" t="str">
        <f>+IFERROR(VLOOKUP($C866,Insumos!$A$2:$C$999,3,FALSE),"")</f>
        <v/>
      </c>
      <c r="F866" s="2"/>
      <c r="G866" s="3"/>
      <c r="H866" s="4">
        <f t="shared" si="18"/>
        <v>0</v>
      </c>
      <c r="I866" s="1" t="str">
        <f>+IFERROR(VLOOKUP(C866,Insumos!$A$2:$E$999,4,FALSE),"")</f>
        <v/>
      </c>
      <c r="J866" s="1" t="str">
        <f>+IFERROR(VLOOKUP(C866,Insumos!$A$2:$E$999,5,FALSE),"")</f>
        <v/>
      </c>
      <c r="K866" s="3" t="str">
        <f t="shared" si="19"/>
        <v/>
      </c>
    </row>
    <row r="867" spans="1:11" ht="14.25" customHeight="1" x14ac:dyDescent="0.2">
      <c r="A867" s="1"/>
      <c r="B867" s="1"/>
      <c r="C867" s="1"/>
      <c r="D867" s="1" t="str">
        <f>+IFERROR(VLOOKUP($C867,Insumos!$A$2:$C$999,2,FALSE),"")</f>
        <v/>
      </c>
      <c r="E867" s="1" t="str">
        <f>+IFERROR(VLOOKUP($C867,Insumos!$A$2:$C$999,3,FALSE),"")</f>
        <v/>
      </c>
      <c r="F867" s="2"/>
      <c r="G867" s="3"/>
      <c r="H867" s="4">
        <f t="shared" si="18"/>
        <v>0</v>
      </c>
      <c r="I867" s="1" t="str">
        <f>+IFERROR(VLOOKUP(C867,Insumos!$A$2:$E$999,4,FALSE),"")</f>
        <v/>
      </c>
      <c r="J867" s="1" t="str">
        <f>+IFERROR(VLOOKUP(C867,Insumos!$A$2:$E$999,5,FALSE),"")</f>
        <v/>
      </c>
      <c r="K867" s="3" t="str">
        <f t="shared" si="19"/>
        <v/>
      </c>
    </row>
    <row r="868" spans="1:11" ht="14.25" customHeight="1" x14ac:dyDescent="0.2">
      <c r="A868" s="1"/>
      <c r="B868" s="1"/>
      <c r="C868" s="1"/>
      <c r="D868" s="1" t="str">
        <f>+IFERROR(VLOOKUP($C868,Insumos!$A$2:$C$999,2,FALSE),"")</f>
        <v/>
      </c>
      <c r="E868" s="1" t="str">
        <f>+IFERROR(VLOOKUP($C868,Insumos!$A$2:$C$999,3,FALSE),"")</f>
        <v/>
      </c>
      <c r="F868" s="2"/>
      <c r="G868" s="3"/>
      <c r="H868" s="4">
        <f t="shared" si="18"/>
        <v>0</v>
      </c>
      <c r="I868" s="1" t="str">
        <f>+IFERROR(VLOOKUP(C868,Insumos!$A$2:$E$999,4,FALSE),"")</f>
        <v/>
      </c>
      <c r="J868" s="1" t="str">
        <f>+IFERROR(VLOOKUP(C868,Insumos!$A$2:$E$999,5,FALSE),"")</f>
        <v/>
      </c>
      <c r="K868" s="3" t="str">
        <f t="shared" si="19"/>
        <v/>
      </c>
    </row>
    <row r="869" spans="1:11" ht="14.25" customHeight="1" x14ac:dyDescent="0.2">
      <c r="A869" s="1"/>
      <c r="B869" s="1"/>
      <c r="C869" s="1"/>
      <c r="D869" s="1" t="str">
        <f>+IFERROR(VLOOKUP($C869,Insumos!$A$2:$C$999,2,FALSE),"")</f>
        <v/>
      </c>
      <c r="E869" s="1" t="str">
        <f>+IFERROR(VLOOKUP($C869,Insumos!$A$2:$C$999,3,FALSE),"")</f>
        <v/>
      </c>
      <c r="F869" s="2"/>
      <c r="G869" s="3"/>
      <c r="H869" s="4">
        <f t="shared" si="18"/>
        <v>0</v>
      </c>
      <c r="I869" s="1" t="str">
        <f>+IFERROR(VLOOKUP(C869,Insumos!$A$2:$E$999,4,FALSE),"")</f>
        <v/>
      </c>
      <c r="J869" s="1" t="str">
        <f>+IFERROR(VLOOKUP(C869,Insumos!$A$2:$E$999,5,FALSE),"")</f>
        <v/>
      </c>
      <c r="K869" s="3" t="str">
        <f t="shared" si="19"/>
        <v/>
      </c>
    </row>
    <row r="870" spans="1:11" ht="14.25" customHeight="1" x14ac:dyDescent="0.2">
      <c r="A870" s="1"/>
      <c r="B870" s="1"/>
      <c r="C870" s="1"/>
      <c r="D870" s="1" t="str">
        <f>+IFERROR(VLOOKUP($C870,Insumos!$A$2:$C$999,2,FALSE),"")</f>
        <v/>
      </c>
      <c r="E870" s="1" t="str">
        <f>+IFERROR(VLOOKUP($C870,Insumos!$A$2:$C$999,3,FALSE),"")</f>
        <v/>
      </c>
      <c r="F870" s="2"/>
      <c r="G870" s="3"/>
      <c r="H870" s="4">
        <f t="shared" si="18"/>
        <v>0</v>
      </c>
      <c r="I870" s="1" t="str">
        <f>+IFERROR(VLOOKUP(C870,Insumos!$A$2:$E$999,4,FALSE),"")</f>
        <v/>
      </c>
      <c r="J870" s="1" t="str">
        <f>+IFERROR(VLOOKUP(C870,Insumos!$A$2:$E$999,5,FALSE),"")</f>
        <v/>
      </c>
      <c r="K870" s="3" t="str">
        <f t="shared" si="19"/>
        <v/>
      </c>
    </row>
    <row r="871" spans="1:11" ht="14.25" customHeight="1" x14ac:dyDescent="0.2">
      <c r="A871" s="1"/>
      <c r="B871" s="1"/>
      <c r="C871" s="1"/>
      <c r="D871" s="1" t="str">
        <f>+IFERROR(VLOOKUP($C871,Insumos!$A$2:$C$999,2,FALSE),"")</f>
        <v/>
      </c>
      <c r="E871" s="1" t="str">
        <f>+IFERROR(VLOOKUP($C871,Insumos!$A$2:$C$999,3,FALSE),"")</f>
        <v/>
      </c>
      <c r="F871" s="2"/>
      <c r="G871" s="3"/>
      <c r="H871" s="4">
        <f t="shared" si="18"/>
        <v>0</v>
      </c>
      <c r="I871" s="1" t="str">
        <f>+IFERROR(VLOOKUP(C871,Insumos!$A$2:$E$999,4,FALSE),"")</f>
        <v/>
      </c>
      <c r="J871" s="1" t="str">
        <f>+IFERROR(VLOOKUP(C871,Insumos!$A$2:$E$999,5,FALSE),"")</f>
        <v/>
      </c>
      <c r="K871" s="3" t="str">
        <f t="shared" si="19"/>
        <v/>
      </c>
    </row>
    <row r="872" spans="1:11" ht="14.25" customHeight="1" x14ac:dyDescent="0.2">
      <c r="A872" s="1"/>
      <c r="B872" s="1"/>
      <c r="C872" s="1"/>
      <c r="D872" s="1" t="str">
        <f>+IFERROR(VLOOKUP($C872,Insumos!$A$2:$C$999,2,FALSE),"")</f>
        <v/>
      </c>
      <c r="E872" s="1" t="str">
        <f>+IFERROR(VLOOKUP($C872,Insumos!$A$2:$C$999,3,FALSE),"")</f>
        <v/>
      </c>
      <c r="F872" s="2"/>
      <c r="G872" s="3"/>
      <c r="H872" s="4">
        <f t="shared" si="18"/>
        <v>0</v>
      </c>
      <c r="I872" s="1" t="str">
        <f>+IFERROR(VLOOKUP(C872,Insumos!$A$2:$E$999,4,FALSE),"")</f>
        <v/>
      </c>
      <c r="J872" s="1" t="str">
        <f>+IFERROR(VLOOKUP(C872,Insumos!$A$2:$E$999,5,FALSE),"")</f>
        <v/>
      </c>
      <c r="K872" s="3" t="str">
        <f t="shared" si="19"/>
        <v/>
      </c>
    </row>
    <row r="873" spans="1:11" ht="14.25" customHeight="1" x14ac:dyDescent="0.2">
      <c r="A873" s="1"/>
      <c r="B873" s="1"/>
      <c r="C873" s="1"/>
      <c r="D873" s="1" t="str">
        <f>+IFERROR(VLOOKUP($C873,Insumos!$A$2:$C$999,2,FALSE),"")</f>
        <v/>
      </c>
      <c r="E873" s="1" t="str">
        <f>+IFERROR(VLOOKUP($C873,Insumos!$A$2:$C$999,3,FALSE),"")</f>
        <v/>
      </c>
      <c r="F873" s="2"/>
      <c r="G873" s="3"/>
      <c r="H873" s="4">
        <f t="shared" si="18"/>
        <v>0</v>
      </c>
      <c r="I873" s="1" t="str">
        <f>+IFERROR(VLOOKUP(C873,Insumos!$A$2:$E$999,4,FALSE),"")</f>
        <v/>
      </c>
      <c r="J873" s="1" t="str">
        <f>+IFERROR(VLOOKUP(C873,Insumos!$A$2:$E$999,5,FALSE),"")</f>
        <v/>
      </c>
      <c r="K873" s="3" t="str">
        <f t="shared" si="19"/>
        <v/>
      </c>
    </row>
    <row r="874" spans="1:11" ht="14.25" customHeight="1" x14ac:dyDescent="0.2">
      <c r="A874" s="1"/>
      <c r="B874" s="1"/>
      <c r="C874" s="1"/>
      <c r="D874" s="1" t="str">
        <f>+IFERROR(VLOOKUP($C874,Insumos!$A$2:$C$999,2,FALSE),"")</f>
        <v/>
      </c>
      <c r="E874" s="1" t="str">
        <f>+IFERROR(VLOOKUP($C874,Insumos!$A$2:$C$999,3,FALSE),"")</f>
        <v/>
      </c>
      <c r="F874" s="2"/>
      <c r="G874" s="3"/>
      <c r="H874" s="4">
        <f t="shared" si="18"/>
        <v>0</v>
      </c>
      <c r="I874" s="1" t="str">
        <f>+IFERROR(VLOOKUP(C874,Insumos!$A$2:$E$999,4,FALSE),"")</f>
        <v/>
      </c>
      <c r="J874" s="1" t="str">
        <f>+IFERROR(VLOOKUP(C874,Insumos!$A$2:$E$999,5,FALSE),"")</f>
        <v/>
      </c>
      <c r="K874" s="3" t="str">
        <f t="shared" si="19"/>
        <v/>
      </c>
    </row>
    <row r="875" spans="1:11" ht="14.25" customHeight="1" x14ac:dyDescent="0.2">
      <c r="A875" s="1"/>
      <c r="B875" s="1"/>
      <c r="C875" s="1"/>
      <c r="D875" s="1" t="str">
        <f>+IFERROR(VLOOKUP($C875,Insumos!$A$2:$C$999,2,FALSE),"")</f>
        <v/>
      </c>
      <c r="E875" s="1" t="str">
        <f>+IFERROR(VLOOKUP($C875,Insumos!$A$2:$C$999,3,FALSE),"")</f>
        <v/>
      </c>
      <c r="F875" s="2"/>
      <c r="G875" s="3"/>
      <c r="H875" s="4">
        <f t="shared" si="18"/>
        <v>0</v>
      </c>
      <c r="I875" s="1" t="str">
        <f>+IFERROR(VLOOKUP(C875,Insumos!$A$2:$E$999,4,FALSE),"")</f>
        <v/>
      </c>
      <c r="J875" s="1" t="str">
        <f>+IFERROR(VLOOKUP(C875,Insumos!$A$2:$E$999,5,FALSE),"")</f>
        <v/>
      </c>
      <c r="K875" s="3" t="str">
        <f t="shared" si="19"/>
        <v/>
      </c>
    </row>
    <row r="876" spans="1:11" ht="14.25" customHeight="1" x14ac:dyDescent="0.2">
      <c r="A876" s="1"/>
      <c r="B876" s="1"/>
      <c r="C876" s="1"/>
      <c r="D876" s="1" t="str">
        <f>+IFERROR(VLOOKUP($C876,Insumos!$A$2:$C$999,2,FALSE),"")</f>
        <v/>
      </c>
      <c r="E876" s="1" t="str">
        <f>+IFERROR(VLOOKUP($C876,Insumos!$A$2:$C$999,3,FALSE),"")</f>
        <v/>
      </c>
      <c r="F876" s="2"/>
      <c r="G876" s="3"/>
      <c r="H876" s="4">
        <f t="shared" si="18"/>
        <v>0</v>
      </c>
      <c r="I876" s="1" t="str">
        <f>+IFERROR(VLOOKUP(C876,Insumos!$A$2:$E$999,4,FALSE),"")</f>
        <v/>
      </c>
      <c r="J876" s="1" t="str">
        <f>+IFERROR(VLOOKUP(C876,Insumos!$A$2:$E$999,5,FALSE),"")</f>
        <v/>
      </c>
      <c r="K876" s="3" t="str">
        <f t="shared" si="19"/>
        <v/>
      </c>
    </row>
    <row r="877" spans="1:11" ht="14.25" customHeight="1" x14ac:dyDescent="0.2">
      <c r="A877" s="1"/>
      <c r="B877" s="1"/>
      <c r="C877" s="1"/>
      <c r="D877" s="1" t="str">
        <f>+IFERROR(VLOOKUP($C877,Insumos!$A$2:$C$999,2,FALSE),"")</f>
        <v/>
      </c>
      <c r="E877" s="1" t="str">
        <f>+IFERROR(VLOOKUP($C877,Insumos!$A$2:$C$999,3,FALSE),"")</f>
        <v/>
      </c>
      <c r="F877" s="2"/>
      <c r="G877" s="3"/>
      <c r="H877" s="4">
        <f t="shared" si="18"/>
        <v>0</v>
      </c>
      <c r="I877" s="1" t="str">
        <f>+IFERROR(VLOOKUP(C877,Insumos!$A$2:$E$999,4,FALSE),"")</f>
        <v/>
      </c>
      <c r="J877" s="1" t="str">
        <f>+IFERROR(VLOOKUP(C877,Insumos!$A$2:$E$999,5,FALSE),"")</f>
        <v/>
      </c>
      <c r="K877" s="3" t="str">
        <f t="shared" si="19"/>
        <v/>
      </c>
    </row>
    <row r="878" spans="1:11" ht="14.25" customHeight="1" x14ac:dyDescent="0.2">
      <c r="A878" s="1"/>
      <c r="B878" s="1"/>
      <c r="C878" s="1"/>
      <c r="D878" s="1" t="str">
        <f>+IFERROR(VLOOKUP($C878,Insumos!$A$2:$C$999,2,FALSE),"")</f>
        <v/>
      </c>
      <c r="E878" s="1" t="str">
        <f>+IFERROR(VLOOKUP($C878,Insumos!$A$2:$C$999,3,FALSE),"")</f>
        <v/>
      </c>
      <c r="F878" s="2"/>
      <c r="G878" s="3"/>
      <c r="H878" s="4">
        <f t="shared" si="18"/>
        <v>0</v>
      </c>
      <c r="I878" s="1" t="str">
        <f>+IFERROR(VLOOKUP(C878,Insumos!$A$2:$E$999,4,FALSE),"")</f>
        <v/>
      </c>
      <c r="J878" s="1" t="str">
        <f>+IFERROR(VLOOKUP(C878,Insumos!$A$2:$E$999,5,FALSE),"")</f>
        <v/>
      </c>
      <c r="K878" s="3" t="str">
        <f t="shared" si="19"/>
        <v/>
      </c>
    </row>
    <row r="879" spans="1:11" ht="14.25" customHeight="1" x14ac:dyDescent="0.2">
      <c r="A879" s="1"/>
      <c r="B879" s="1"/>
      <c r="C879" s="1"/>
      <c r="D879" s="1" t="str">
        <f>+IFERROR(VLOOKUP($C879,Insumos!$A$2:$C$999,2,FALSE),"")</f>
        <v/>
      </c>
      <c r="E879" s="1" t="str">
        <f>+IFERROR(VLOOKUP($C879,Insumos!$A$2:$C$999,3,FALSE),"")</f>
        <v/>
      </c>
      <c r="F879" s="2"/>
      <c r="G879" s="3"/>
      <c r="H879" s="4">
        <f t="shared" si="18"/>
        <v>0</v>
      </c>
      <c r="I879" s="1" t="str">
        <f>+IFERROR(VLOOKUP(C879,Insumos!$A$2:$E$999,4,FALSE),"")</f>
        <v/>
      </c>
      <c r="J879" s="1" t="str">
        <f>+IFERROR(VLOOKUP(C879,Insumos!$A$2:$E$999,5,FALSE),"")</f>
        <v/>
      </c>
      <c r="K879" s="3" t="str">
        <f t="shared" si="19"/>
        <v/>
      </c>
    </row>
    <row r="880" spans="1:11" ht="14.25" customHeight="1" x14ac:dyDescent="0.2">
      <c r="A880" s="1"/>
      <c r="B880" s="1"/>
      <c r="C880" s="1"/>
      <c r="D880" s="1" t="str">
        <f>+IFERROR(VLOOKUP($C880,Insumos!$A$2:$C$999,2,FALSE),"")</f>
        <v/>
      </c>
      <c r="E880" s="1" t="str">
        <f>+IFERROR(VLOOKUP($C880,Insumos!$A$2:$C$999,3,FALSE),"")</f>
        <v/>
      </c>
      <c r="F880" s="2"/>
      <c r="G880" s="3"/>
      <c r="H880" s="4">
        <f t="shared" si="18"/>
        <v>0</v>
      </c>
      <c r="I880" s="1" t="str">
        <f>+IFERROR(VLOOKUP(C880,Insumos!$A$2:$E$999,4,FALSE),"")</f>
        <v/>
      </c>
      <c r="J880" s="1" t="str">
        <f>+IFERROR(VLOOKUP(C880,Insumos!$A$2:$E$999,5,FALSE),"")</f>
        <v/>
      </c>
      <c r="K880" s="3" t="str">
        <f t="shared" si="19"/>
        <v/>
      </c>
    </row>
    <row r="881" spans="1:11" ht="14.25" customHeight="1" x14ac:dyDescent="0.2">
      <c r="A881" s="1"/>
      <c r="B881" s="1"/>
      <c r="C881" s="1"/>
      <c r="D881" s="1" t="str">
        <f>+IFERROR(VLOOKUP($C881,Insumos!$A$2:$C$999,2,FALSE),"")</f>
        <v/>
      </c>
      <c r="E881" s="1" t="str">
        <f>+IFERROR(VLOOKUP($C881,Insumos!$A$2:$C$999,3,FALSE),"")</f>
        <v/>
      </c>
      <c r="F881" s="2"/>
      <c r="G881" s="3"/>
      <c r="H881" s="4">
        <f t="shared" si="18"/>
        <v>0</v>
      </c>
      <c r="I881" s="1" t="str">
        <f>+IFERROR(VLOOKUP(C881,Insumos!$A$2:$E$999,4,FALSE),"")</f>
        <v/>
      </c>
      <c r="J881" s="1" t="str">
        <f>+IFERROR(VLOOKUP(C881,Insumos!$A$2:$E$999,5,FALSE),"")</f>
        <v/>
      </c>
      <c r="K881" s="3" t="str">
        <f t="shared" si="19"/>
        <v/>
      </c>
    </row>
    <row r="882" spans="1:11" ht="14.25" customHeight="1" x14ac:dyDescent="0.2">
      <c r="A882" s="1"/>
      <c r="B882" s="1"/>
      <c r="C882" s="1"/>
      <c r="D882" s="1" t="str">
        <f>+IFERROR(VLOOKUP($C882,Insumos!$A$2:$C$999,2,FALSE),"")</f>
        <v/>
      </c>
      <c r="E882" s="1" t="str">
        <f>+IFERROR(VLOOKUP($C882,Insumos!$A$2:$C$999,3,FALSE),"")</f>
        <v/>
      </c>
      <c r="F882" s="2"/>
      <c r="G882" s="3"/>
      <c r="H882" s="4">
        <f t="shared" si="18"/>
        <v>0</v>
      </c>
      <c r="I882" s="1" t="str">
        <f>+IFERROR(VLOOKUP(C882,Insumos!$A$2:$E$999,4,FALSE),"")</f>
        <v/>
      </c>
      <c r="J882" s="1" t="str">
        <f>+IFERROR(VLOOKUP(C882,Insumos!$A$2:$E$999,5,FALSE),"")</f>
        <v/>
      </c>
      <c r="K882" s="3" t="str">
        <f t="shared" si="19"/>
        <v/>
      </c>
    </row>
    <row r="883" spans="1:11" ht="14.25" customHeight="1" x14ac:dyDescent="0.2">
      <c r="A883" s="1"/>
      <c r="B883" s="1"/>
      <c r="C883" s="1"/>
      <c r="D883" s="1" t="str">
        <f>+IFERROR(VLOOKUP($C883,Insumos!$A$2:$C$999,2,FALSE),"")</f>
        <v/>
      </c>
      <c r="E883" s="1" t="str">
        <f>+IFERROR(VLOOKUP($C883,Insumos!$A$2:$C$999,3,FALSE),"")</f>
        <v/>
      </c>
      <c r="F883" s="2"/>
      <c r="G883" s="3"/>
      <c r="H883" s="4">
        <f t="shared" si="18"/>
        <v>0</v>
      </c>
      <c r="I883" s="1" t="str">
        <f>+IFERROR(VLOOKUP(C883,Insumos!$A$2:$E$999,4,FALSE),"")</f>
        <v/>
      </c>
      <c r="J883" s="1" t="str">
        <f>+IFERROR(VLOOKUP(C883,Insumos!$A$2:$E$999,5,FALSE),"")</f>
        <v/>
      </c>
      <c r="K883" s="3" t="str">
        <f t="shared" si="19"/>
        <v/>
      </c>
    </row>
    <row r="884" spans="1:11" ht="14.25" customHeight="1" x14ac:dyDescent="0.2">
      <c r="A884" s="1"/>
      <c r="B884" s="1"/>
      <c r="C884" s="1"/>
      <c r="D884" s="1" t="str">
        <f>+IFERROR(VLOOKUP($C884,Insumos!$A$2:$C$999,2,FALSE),"")</f>
        <v/>
      </c>
      <c r="E884" s="1" t="str">
        <f>+IFERROR(VLOOKUP($C884,Insumos!$A$2:$C$999,3,FALSE),"")</f>
        <v/>
      </c>
      <c r="F884" s="2"/>
      <c r="G884" s="3"/>
      <c r="H884" s="4">
        <f t="shared" si="18"/>
        <v>0</v>
      </c>
      <c r="I884" s="1" t="str">
        <f>+IFERROR(VLOOKUP(C884,Insumos!$A$2:$E$999,4,FALSE),"")</f>
        <v/>
      </c>
      <c r="J884" s="1" t="str">
        <f>+IFERROR(VLOOKUP(C884,Insumos!$A$2:$E$999,5,FALSE),"")</f>
        <v/>
      </c>
      <c r="K884" s="3" t="str">
        <f t="shared" si="19"/>
        <v/>
      </c>
    </row>
    <row r="885" spans="1:11" ht="14.25" customHeight="1" x14ac:dyDescent="0.2">
      <c r="A885" s="1"/>
      <c r="B885" s="1"/>
      <c r="C885" s="1"/>
      <c r="D885" s="1" t="str">
        <f>+IFERROR(VLOOKUP($C885,Insumos!$A$2:$C$999,2,FALSE),"")</f>
        <v/>
      </c>
      <c r="E885" s="1" t="str">
        <f>+IFERROR(VLOOKUP($C885,Insumos!$A$2:$C$999,3,FALSE),"")</f>
        <v/>
      </c>
      <c r="F885" s="2"/>
      <c r="G885" s="3"/>
      <c r="H885" s="4">
        <f t="shared" si="18"/>
        <v>0</v>
      </c>
      <c r="I885" s="1" t="str">
        <f>+IFERROR(VLOOKUP(C885,Insumos!$A$2:$E$999,4,FALSE),"")</f>
        <v/>
      </c>
      <c r="J885" s="1" t="str">
        <f>+IFERROR(VLOOKUP(C885,Insumos!$A$2:$E$999,5,FALSE),"")</f>
        <v/>
      </c>
      <c r="K885" s="3" t="str">
        <f t="shared" si="19"/>
        <v/>
      </c>
    </row>
    <row r="886" spans="1:11" ht="14.25" customHeight="1" x14ac:dyDescent="0.2">
      <c r="A886" s="1"/>
      <c r="B886" s="1"/>
      <c r="C886" s="1"/>
      <c r="D886" s="1" t="str">
        <f>+IFERROR(VLOOKUP($C886,Insumos!$A$2:$C$999,2,FALSE),"")</f>
        <v/>
      </c>
      <c r="E886" s="1" t="str">
        <f>+IFERROR(VLOOKUP($C886,Insumos!$A$2:$C$999,3,FALSE),"")</f>
        <v/>
      </c>
      <c r="F886" s="2"/>
      <c r="G886" s="3"/>
      <c r="H886" s="4">
        <f t="shared" si="18"/>
        <v>0</v>
      </c>
      <c r="I886" s="1" t="str">
        <f>+IFERROR(VLOOKUP(C886,Insumos!$A$2:$E$999,4,FALSE),"")</f>
        <v/>
      </c>
      <c r="J886" s="1" t="str">
        <f>+IFERROR(VLOOKUP(C886,Insumos!$A$2:$E$999,5,FALSE),"")</f>
        <v/>
      </c>
      <c r="K886" s="3" t="str">
        <f t="shared" si="19"/>
        <v/>
      </c>
    </row>
    <row r="887" spans="1:11" ht="14.25" customHeight="1" x14ac:dyDescent="0.2">
      <c r="A887" s="1"/>
      <c r="B887" s="1"/>
      <c r="C887" s="1"/>
      <c r="D887" s="1" t="str">
        <f>+IFERROR(VLOOKUP($C887,Insumos!$A$2:$C$999,2,FALSE),"")</f>
        <v/>
      </c>
      <c r="E887" s="1" t="str">
        <f>+IFERROR(VLOOKUP($C887,Insumos!$A$2:$C$999,3,FALSE),"")</f>
        <v/>
      </c>
      <c r="F887" s="2"/>
      <c r="G887" s="3"/>
      <c r="H887" s="4">
        <f t="shared" si="18"/>
        <v>0</v>
      </c>
      <c r="I887" s="1" t="str">
        <f>+IFERROR(VLOOKUP(C887,Insumos!$A$2:$E$999,4,FALSE),"")</f>
        <v/>
      </c>
      <c r="J887" s="1" t="str">
        <f>+IFERROR(VLOOKUP(C887,Insumos!$A$2:$E$999,5,FALSE),"")</f>
        <v/>
      </c>
      <c r="K887" s="3" t="str">
        <f t="shared" si="19"/>
        <v/>
      </c>
    </row>
    <row r="888" spans="1:11" ht="14.25" customHeight="1" x14ac:dyDescent="0.2">
      <c r="A888" s="1"/>
      <c r="B888" s="1"/>
      <c r="C888" s="1"/>
      <c r="D888" s="1" t="str">
        <f>+IFERROR(VLOOKUP($C888,Insumos!$A$2:$C$999,2,FALSE),"")</f>
        <v/>
      </c>
      <c r="E888" s="1" t="str">
        <f>+IFERROR(VLOOKUP($C888,Insumos!$A$2:$C$999,3,FALSE),"")</f>
        <v/>
      </c>
      <c r="F888" s="2"/>
      <c r="G888" s="3"/>
      <c r="H888" s="4">
        <f t="shared" si="18"/>
        <v>0</v>
      </c>
      <c r="I888" s="1" t="str">
        <f>+IFERROR(VLOOKUP(C888,Insumos!$A$2:$E$999,4,FALSE),"")</f>
        <v/>
      </c>
      <c r="J888" s="1" t="str">
        <f>+IFERROR(VLOOKUP(C888,Insumos!$A$2:$E$999,5,FALSE),"")</f>
        <v/>
      </c>
      <c r="K888" s="3" t="str">
        <f t="shared" si="19"/>
        <v/>
      </c>
    </row>
    <row r="889" spans="1:11" ht="14.25" customHeight="1" x14ac:dyDescent="0.2">
      <c r="A889" s="1"/>
      <c r="B889" s="1"/>
      <c r="C889" s="1"/>
      <c r="D889" s="1" t="str">
        <f>+IFERROR(VLOOKUP($C889,Insumos!$A$2:$C$999,2,FALSE),"")</f>
        <v/>
      </c>
      <c r="E889" s="1" t="str">
        <f>+IFERROR(VLOOKUP($C889,Insumos!$A$2:$C$999,3,FALSE),"")</f>
        <v/>
      </c>
      <c r="F889" s="2"/>
      <c r="G889" s="3"/>
      <c r="H889" s="4">
        <f t="shared" si="18"/>
        <v>0</v>
      </c>
      <c r="I889" s="1" t="str">
        <f>+IFERROR(VLOOKUP(C889,Insumos!$A$2:$E$999,4,FALSE),"")</f>
        <v/>
      </c>
      <c r="J889" s="1" t="str">
        <f>+IFERROR(VLOOKUP(C889,Insumos!$A$2:$E$999,5,FALSE),"")</f>
        <v/>
      </c>
      <c r="K889" s="3" t="str">
        <f t="shared" si="19"/>
        <v/>
      </c>
    </row>
    <row r="890" spans="1:11" ht="14.25" customHeight="1" x14ac:dyDescent="0.2">
      <c r="A890" s="1"/>
      <c r="B890" s="1"/>
      <c r="C890" s="1"/>
      <c r="D890" s="1" t="str">
        <f>+IFERROR(VLOOKUP($C890,Insumos!$A$2:$C$999,2,FALSE),"")</f>
        <v/>
      </c>
      <c r="E890" s="1" t="str">
        <f>+IFERROR(VLOOKUP($C890,Insumos!$A$2:$C$999,3,FALSE),"")</f>
        <v/>
      </c>
      <c r="F890" s="2"/>
      <c r="G890" s="3"/>
      <c r="H890" s="4">
        <f t="shared" si="18"/>
        <v>0</v>
      </c>
      <c r="I890" s="1" t="str">
        <f>+IFERROR(VLOOKUP(C890,Insumos!$A$2:$E$999,4,FALSE),"")</f>
        <v/>
      </c>
      <c r="J890" s="1" t="str">
        <f>+IFERROR(VLOOKUP(C890,Insumos!$A$2:$E$999,5,FALSE),"")</f>
        <v/>
      </c>
      <c r="K890" s="3" t="str">
        <f t="shared" si="19"/>
        <v/>
      </c>
    </row>
    <row r="891" spans="1:11" ht="14.25" customHeight="1" x14ac:dyDescent="0.2">
      <c r="A891" s="1"/>
      <c r="B891" s="1"/>
      <c r="C891" s="1"/>
      <c r="D891" s="1" t="str">
        <f>+IFERROR(VLOOKUP($C891,Insumos!$A$2:$C$999,2,FALSE),"")</f>
        <v/>
      </c>
      <c r="E891" s="1" t="str">
        <f>+IFERROR(VLOOKUP($C891,Insumos!$A$2:$C$999,3,FALSE),"")</f>
        <v/>
      </c>
      <c r="F891" s="2"/>
      <c r="G891" s="3"/>
      <c r="H891" s="4">
        <f t="shared" si="18"/>
        <v>0</v>
      </c>
      <c r="I891" s="1" t="str">
        <f>+IFERROR(VLOOKUP(C891,Insumos!$A$2:$E$999,4,FALSE),"")</f>
        <v/>
      </c>
      <c r="J891" s="1" t="str">
        <f>+IFERROR(VLOOKUP(C891,Insumos!$A$2:$E$999,5,FALSE),"")</f>
        <v/>
      </c>
      <c r="K891" s="3" t="str">
        <f t="shared" si="19"/>
        <v/>
      </c>
    </row>
    <row r="892" spans="1:11" ht="14.25" customHeight="1" x14ac:dyDescent="0.2">
      <c r="A892" s="1"/>
      <c r="B892" s="1"/>
      <c r="C892" s="1"/>
      <c r="D892" s="1" t="str">
        <f>+IFERROR(VLOOKUP($C892,Insumos!$A$2:$C$999,2,FALSE),"")</f>
        <v/>
      </c>
      <c r="E892" s="1" t="str">
        <f>+IFERROR(VLOOKUP($C892,Insumos!$A$2:$C$999,3,FALSE),"")</f>
        <v/>
      </c>
      <c r="F892" s="2"/>
      <c r="G892" s="3"/>
      <c r="H892" s="4">
        <f t="shared" si="18"/>
        <v>0</v>
      </c>
      <c r="I892" s="1" t="str">
        <f>+IFERROR(VLOOKUP(C892,Insumos!$A$2:$E$999,4,FALSE),"")</f>
        <v/>
      </c>
      <c r="J892" s="1" t="str">
        <f>+IFERROR(VLOOKUP(C892,Insumos!$A$2:$E$999,5,FALSE),"")</f>
        <v/>
      </c>
      <c r="K892" s="3" t="str">
        <f t="shared" si="19"/>
        <v/>
      </c>
    </row>
    <row r="893" spans="1:11" ht="14.25" customHeight="1" x14ac:dyDescent="0.2">
      <c r="A893" s="1"/>
      <c r="B893" s="1"/>
      <c r="C893" s="1"/>
      <c r="D893" s="1" t="str">
        <f>+IFERROR(VLOOKUP($C893,Insumos!$A$2:$C$999,2,FALSE),"")</f>
        <v/>
      </c>
      <c r="E893" s="1" t="str">
        <f>+IFERROR(VLOOKUP($C893,Insumos!$A$2:$C$999,3,FALSE),"")</f>
        <v/>
      </c>
      <c r="F893" s="2"/>
      <c r="G893" s="3"/>
      <c r="H893" s="4">
        <f t="shared" si="18"/>
        <v>0</v>
      </c>
      <c r="I893" s="1" t="str">
        <f>+IFERROR(VLOOKUP(C893,Insumos!$A$2:$E$999,4,FALSE),"")</f>
        <v/>
      </c>
      <c r="J893" s="1" t="str">
        <f>+IFERROR(VLOOKUP(C893,Insumos!$A$2:$E$999,5,FALSE),"")</f>
        <v/>
      </c>
      <c r="K893" s="3" t="str">
        <f t="shared" si="19"/>
        <v/>
      </c>
    </row>
    <row r="894" spans="1:11" ht="14.25" customHeight="1" x14ac:dyDescent="0.2">
      <c r="A894" s="1"/>
      <c r="B894" s="1"/>
      <c r="C894" s="1"/>
      <c r="D894" s="1" t="str">
        <f>+IFERROR(VLOOKUP($C894,Insumos!$A$2:$C$999,2,FALSE),"")</f>
        <v/>
      </c>
      <c r="E894" s="1" t="str">
        <f>+IFERROR(VLOOKUP($C894,Insumos!$A$2:$C$999,3,FALSE),"")</f>
        <v/>
      </c>
      <c r="F894" s="2"/>
      <c r="G894" s="3"/>
      <c r="H894" s="4">
        <f t="shared" si="18"/>
        <v>0</v>
      </c>
      <c r="I894" s="1" t="str">
        <f>+IFERROR(VLOOKUP(C894,Insumos!$A$2:$E$999,4,FALSE),"")</f>
        <v/>
      </c>
      <c r="J894" s="1" t="str">
        <f>+IFERROR(VLOOKUP(C894,Insumos!$A$2:$E$999,5,FALSE),"")</f>
        <v/>
      </c>
      <c r="K894" s="3" t="str">
        <f t="shared" si="19"/>
        <v/>
      </c>
    </row>
    <row r="895" spans="1:11" ht="14.25" customHeight="1" x14ac:dyDescent="0.2">
      <c r="A895" s="1"/>
      <c r="B895" s="1"/>
      <c r="C895" s="1"/>
      <c r="D895" s="1" t="str">
        <f>+IFERROR(VLOOKUP($C895,Insumos!$A$2:$C$999,2,FALSE),"")</f>
        <v/>
      </c>
      <c r="E895" s="1" t="str">
        <f>+IFERROR(VLOOKUP($C895,Insumos!$A$2:$C$999,3,FALSE),"")</f>
        <v/>
      </c>
      <c r="F895" s="2"/>
      <c r="G895" s="3"/>
      <c r="H895" s="4">
        <f t="shared" si="18"/>
        <v>0</v>
      </c>
      <c r="I895" s="1" t="str">
        <f>+IFERROR(VLOOKUP(C895,Insumos!$A$2:$E$999,4,FALSE),"")</f>
        <v/>
      </c>
      <c r="J895" s="1" t="str">
        <f>+IFERROR(VLOOKUP(C895,Insumos!$A$2:$E$999,5,FALSE),"")</f>
        <v/>
      </c>
      <c r="K895" s="3" t="str">
        <f t="shared" si="19"/>
        <v/>
      </c>
    </row>
    <row r="896" spans="1:11" ht="14.25" customHeight="1" x14ac:dyDescent="0.2">
      <c r="A896" s="1"/>
      <c r="B896" s="1"/>
      <c r="C896" s="1"/>
      <c r="D896" s="1" t="str">
        <f>+IFERROR(VLOOKUP($C896,Insumos!$A$2:$C$999,2,FALSE),"")</f>
        <v/>
      </c>
      <c r="E896" s="1" t="str">
        <f>+IFERROR(VLOOKUP($C896,Insumos!$A$2:$C$999,3,FALSE),"")</f>
        <v/>
      </c>
      <c r="F896" s="2"/>
      <c r="G896" s="3"/>
      <c r="H896" s="4">
        <f t="shared" si="18"/>
        <v>0</v>
      </c>
      <c r="I896" s="1" t="str">
        <f>+IFERROR(VLOOKUP(C896,Insumos!$A$2:$E$999,4,FALSE),"")</f>
        <v/>
      </c>
      <c r="J896" s="1" t="str">
        <f>+IFERROR(VLOOKUP(C896,Insumos!$A$2:$E$999,5,FALSE),"")</f>
        <v/>
      </c>
      <c r="K896" s="3" t="str">
        <f t="shared" si="19"/>
        <v/>
      </c>
    </row>
    <row r="897" spans="1:11" ht="14.25" customHeight="1" x14ac:dyDescent="0.2">
      <c r="A897" s="1"/>
      <c r="B897" s="1"/>
      <c r="C897" s="1"/>
      <c r="D897" s="1" t="str">
        <f>+IFERROR(VLOOKUP($C897,Insumos!$A$2:$C$999,2,FALSE),"")</f>
        <v/>
      </c>
      <c r="E897" s="1" t="str">
        <f>+IFERROR(VLOOKUP($C897,Insumos!$A$2:$C$999,3,FALSE),"")</f>
        <v/>
      </c>
      <c r="F897" s="2"/>
      <c r="G897" s="3"/>
      <c r="H897" s="4">
        <f t="shared" si="18"/>
        <v>0</v>
      </c>
      <c r="I897" s="1" t="str">
        <f>+IFERROR(VLOOKUP(C897,Insumos!$A$2:$E$999,4,FALSE),"")</f>
        <v/>
      </c>
      <c r="J897" s="1" t="str">
        <f>+IFERROR(VLOOKUP(C897,Insumos!$A$2:$E$999,5,FALSE),"")</f>
        <v/>
      </c>
      <c r="K897" s="3" t="str">
        <f t="shared" si="19"/>
        <v/>
      </c>
    </row>
    <row r="898" spans="1:11" ht="14.25" customHeight="1" x14ac:dyDescent="0.2">
      <c r="A898" s="1"/>
      <c r="B898" s="1"/>
      <c r="C898" s="1"/>
      <c r="D898" s="1" t="str">
        <f>+IFERROR(VLOOKUP($C898,Insumos!$A$2:$C$999,2,FALSE),"")</f>
        <v/>
      </c>
      <c r="E898" s="1" t="str">
        <f>+IFERROR(VLOOKUP($C898,Insumos!$A$2:$C$999,3,FALSE),"")</f>
        <v/>
      </c>
      <c r="F898" s="2"/>
      <c r="G898" s="3"/>
      <c r="H898" s="4">
        <f t="shared" si="18"/>
        <v>0</v>
      </c>
      <c r="I898" s="1" t="str">
        <f>+IFERROR(VLOOKUP(C898,Insumos!$A$2:$E$999,4,FALSE),"")</f>
        <v/>
      </c>
      <c r="J898" s="1" t="str">
        <f>+IFERROR(VLOOKUP(C898,Insumos!$A$2:$E$999,5,FALSE),"")</f>
        <v/>
      </c>
      <c r="K898" s="3" t="str">
        <f t="shared" si="19"/>
        <v/>
      </c>
    </row>
    <row r="899" spans="1:11" ht="14.25" customHeight="1" x14ac:dyDescent="0.2">
      <c r="A899" s="1"/>
      <c r="B899" s="1"/>
      <c r="C899" s="1"/>
      <c r="D899" s="1" t="str">
        <f>+IFERROR(VLOOKUP($C899,Insumos!$A$2:$C$999,2,FALSE),"")</f>
        <v/>
      </c>
      <c r="E899" s="1" t="str">
        <f>+IFERROR(VLOOKUP($C899,Insumos!$A$2:$C$999,3,FALSE),"")</f>
        <v/>
      </c>
      <c r="F899" s="2"/>
      <c r="G899" s="3"/>
      <c r="H899" s="4">
        <f t="shared" si="18"/>
        <v>0</v>
      </c>
      <c r="I899" s="1" t="str">
        <f>+IFERROR(VLOOKUP(C899,Insumos!$A$2:$E$999,4,FALSE),"")</f>
        <v/>
      </c>
      <c r="J899" s="1" t="str">
        <f>+IFERROR(VLOOKUP(C899,Insumos!$A$2:$E$999,5,FALSE),"")</f>
        <v/>
      </c>
      <c r="K899" s="3" t="str">
        <f t="shared" si="19"/>
        <v/>
      </c>
    </row>
    <row r="900" spans="1:11" ht="14.25" customHeight="1" x14ac:dyDescent="0.2">
      <c r="A900" s="1"/>
      <c r="B900" s="1"/>
      <c r="C900" s="1"/>
      <c r="D900" s="1" t="str">
        <f>+IFERROR(VLOOKUP($C900,Insumos!$A$2:$C$999,2,FALSE),"")</f>
        <v/>
      </c>
      <c r="E900" s="1" t="str">
        <f>+IFERROR(VLOOKUP($C900,Insumos!$A$2:$C$999,3,FALSE),"")</f>
        <v/>
      </c>
      <c r="F900" s="2"/>
      <c r="G900" s="3"/>
      <c r="H900" s="4">
        <f t="shared" si="18"/>
        <v>0</v>
      </c>
      <c r="I900" s="1" t="str">
        <f>+IFERROR(VLOOKUP(C900,Insumos!$A$2:$E$999,4,FALSE),"")</f>
        <v/>
      </c>
      <c r="J900" s="1" t="str">
        <f>+IFERROR(VLOOKUP(C900,Insumos!$A$2:$E$999,5,FALSE),"")</f>
        <v/>
      </c>
      <c r="K900" s="3" t="str">
        <f t="shared" si="19"/>
        <v/>
      </c>
    </row>
    <row r="901" spans="1:11" ht="14.25" customHeight="1" x14ac:dyDescent="0.2">
      <c r="A901" s="1"/>
      <c r="B901" s="1"/>
      <c r="C901" s="1"/>
      <c r="D901" s="1" t="str">
        <f>+IFERROR(VLOOKUP($C901,Insumos!$A$2:$C$999,2,FALSE),"")</f>
        <v/>
      </c>
      <c r="E901" s="1" t="str">
        <f>+IFERROR(VLOOKUP($C901,Insumos!$A$2:$C$999,3,FALSE),"")</f>
        <v/>
      </c>
      <c r="F901" s="2"/>
      <c r="G901" s="3"/>
      <c r="H901" s="4">
        <f t="shared" si="18"/>
        <v>0</v>
      </c>
      <c r="I901" s="1" t="str">
        <f>+IFERROR(VLOOKUP(C901,Insumos!$A$2:$E$999,4,FALSE),"")</f>
        <v/>
      </c>
      <c r="J901" s="1" t="str">
        <f>+IFERROR(VLOOKUP(C901,Insumos!$A$2:$E$999,5,FALSE),"")</f>
        <v/>
      </c>
      <c r="K901" s="3" t="str">
        <f t="shared" si="19"/>
        <v/>
      </c>
    </row>
    <row r="902" spans="1:11" ht="14.25" customHeight="1" x14ac:dyDescent="0.2">
      <c r="A902" s="1"/>
      <c r="B902" s="1"/>
      <c r="C902" s="1"/>
      <c r="D902" s="1" t="str">
        <f>+IFERROR(VLOOKUP($C902,Insumos!$A$2:$C$999,2,FALSE),"")</f>
        <v/>
      </c>
      <c r="E902" s="1" t="str">
        <f>+IFERROR(VLOOKUP($C902,Insumos!$A$2:$C$999,3,FALSE),"")</f>
        <v/>
      </c>
      <c r="F902" s="2"/>
      <c r="G902" s="3"/>
      <c r="H902" s="4">
        <f t="shared" si="18"/>
        <v>0</v>
      </c>
      <c r="I902" s="1" t="str">
        <f>+IFERROR(VLOOKUP(C902,Insumos!$A$2:$E$999,4,FALSE),"")</f>
        <v/>
      </c>
      <c r="J902" s="1" t="str">
        <f>+IFERROR(VLOOKUP(C902,Insumos!$A$2:$E$999,5,FALSE),"")</f>
        <v/>
      </c>
      <c r="K902" s="3" t="str">
        <f t="shared" si="19"/>
        <v/>
      </c>
    </row>
    <row r="903" spans="1:11" ht="14.25" customHeight="1" x14ac:dyDescent="0.2">
      <c r="A903" s="1"/>
      <c r="B903" s="1"/>
      <c r="C903" s="1"/>
      <c r="D903" s="1" t="str">
        <f>+IFERROR(VLOOKUP($C903,Insumos!$A$2:$C$999,2,FALSE),"")</f>
        <v/>
      </c>
      <c r="E903" s="1" t="str">
        <f>+IFERROR(VLOOKUP($C903,Insumos!$A$2:$C$999,3,FALSE),"")</f>
        <v/>
      </c>
      <c r="F903" s="2"/>
      <c r="G903" s="3"/>
      <c r="H903" s="4">
        <f t="shared" si="18"/>
        <v>0</v>
      </c>
      <c r="I903" s="1" t="str">
        <f>+IFERROR(VLOOKUP(C903,Insumos!$A$2:$E$999,4,FALSE),"")</f>
        <v/>
      </c>
      <c r="J903" s="1" t="str">
        <f>+IFERROR(VLOOKUP(C903,Insumos!$A$2:$E$999,5,FALSE),"")</f>
        <v/>
      </c>
      <c r="K903" s="3" t="str">
        <f t="shared" si="19"/>
        <v/>
      </c>
    </row>
    <row r="904" spans="1:11" ht="14.25" customHeight="1" x14ac:dyDescent="0.2">
      <c r="A904" s="1"/>
      <c r="B904" s="1"/>
      <c r="C904" s="1"/>
      <c r="D904" s="1" t="str">
        <f>+IFERROR(VLOOKUP($C904,Insumos!$A$2:$C$999,2,FALSE),"")</f>
        <v/>
      </c>
      <c r="E904" s="1" t="str">
        <f>+IFERROR(VLOOKUP($C904,Insumos!$A$2:$C$999,3,FALSE),"")</f>
        <v/>
      </c>
      <c r="F904" s="2"/>
      <c r="G904" s="3"/>
      <c r="H904" s="4">
        <f t="shared" si="18"/>
        <v>0</v>
      </c>
      <c r="I904" s="1" t="str">
        <f>+IFERROR(VLOOKUP(C904,Insumos!$A$2:$E$999,4,FALSE),"")</f>
        <v/>
      </c>
      <c r="J904" s="1" t="str">
        <f>+IFERROR(VLOOKUP(C904,Insumos!$A$2:$E$999,5,FALSE),"")</f>
        <v/>
      </c>
      <c r="K904" s="3" t="str">
        <f t="shared" si="19"/>
        <v/>
      </c>
    </row>
    <row r="905" spans="1:11" ht="14.25" customHeight="1" x14ac:dyDescent="0.2">
      <c r="A905" s="1"/>
      <c r="B905" s="1"/>
      <c r="C905" s="1"/>
      <c r="D905" s="1" t="str">
        <f>+IFERROR(VLOOKUP($C905,Insumos!$A$2:$C$999,2,FALSE),"")</f>
        <v/>
      </c>
      <c r="E905" s="1" t="str">
        <f>+IFERROR(VLOOKUP($C905,Insumos!$A$2:$C$999,3,FALSE),"")</f>
        <v/>
      </c>
      <c r="F905" s="2"/>
      <c r="G905" s="3"/>
      <c r="H905" s="4">
        <f t="shared" si="18"/>
        <v>0</v>
      </c>
      <c r="I905" s="1" t="str">
        <f>+IFERROR(VLOOKUP(C905,Insumos!$A$2:$E$999,4,FALSE),"")</f>
        <v/>
      </c>
      <c r="J905" s="1" t="str">
        <f>+IFERROR(VLOOKUP(C905,Insumos!$A$2:$E$999,5,FALSE),"")</f>
        <v/>
      </c>
      <c r="K905" s="3" t="str">
        <f t="shared" si="19"/>
        <v/>
      </c>
    </row>
    <row r="906" spans="1:11" ht="14.25" customHeight="1" x14ac:dyDescent="0.2">
      <c r="A906" s="1"/>
      <c r="B906" s="1"/>
      <c r="C906" s="1"/>
      <c r="D906" s="1" t="str">
        <f>+IFERROR(VLOOKUP($C906,Insumos!$A$2:$C$999,2,FALSE),"")</f>
        <v/>
      </c>
      <c r="E906" s="1" t="str">
        <f>+IFERROR(VLOOKUP($C906,Insumos!$A$2:$C$999,3,FALSE),"")</f>
        <v/>
      </c>
      <c r="F906" s="2"/>
      <c r="G906" s="3"/>
      <c r="H906" s="4">
        <f t="shared" si="18"/>
        <v>0</v>
      </c>
      <c r="I906" s="1" t="str">
        <f>+IFERROR(VLOOKUP(C906,Insumos!$A$2:$E$999,4,FALSE),"")</f>
        <v/>
      </c>
      <c r="J906" s="1" t="str">
        <f>+IFERROR(VLOOKUP(C906,Insumos!$A$2:$E$999,5,FALSE),"")</f>
        <v/>
      </c>
      <c r="K906" s="3" t="str">
        <f t="shared" si="19"/>
        <v/>
      </c>
    </row>
    <row r="907" spans="1:11" ht="14.25" customHeight="1" x14ac:dyDescent="0.2">
      <c r="A907" s="1"/>
      <c r="B907" s="1"/>
      <c r="C907" s="1"/>
      <c r="D907" s="1" t="str">
        <f>+IFERROR(VLOOKUP($C907,Insumos!$A$2:$C$999,2,FALSE),"")</f>
        <v/>
      </c>
      <c r="E907" s="1" t="str">
        <f>+IFERROR(VLOOKUP($C907,Insumos!$A$2:$C$999,3,FALSE),"")</f>
        <v/>
      </c>
      <c r="F907" s="2"/>
      <c r="G907" s="3"/>
      <c r="H907" s="4">
        <f t="shared" si="18"/>
        <v>0</v>
      </c>
      <c r="I907" s="1" t="str">
        <f>+IFERROR(VLOOKUP(C907,Insumos!$A$2:$E$999,4,FALSE),"")</f>
        <v/>
      </c>
      <c r="J907" s="1" t="str">
        <f>+IFERROR(VLOOKUP(C907,Insumos!$A$2:$E$999,5,FALSE),"")</f>
        <v/>
      </c>
      <c r="K907" s="3" t="str">
        <f t="shared" si="19"/>
        <v/>
      </c>
    </row>
    <row r="908" spans="1:11" ht="14.25" customHeight="1" x14ac:dyDescent="0.2">
      <c r="A908" s="1"/>
      <c r="B908" s="1"/>
      <c r="C908" s="1"/>
      <c r="D908" s="1" t="str">
        <f>+IFERROR(VLOOKUP($C908,Insumos!$A$2:$C$999,2,FALSE),"")</f>
        <v/>
      </c>
      <c r="E908" s="1" t="str">
        <f>+IFERROR(VLOOKUP($C908,Insumos!$A$2:$C$999,3,FALSE),"")</f>
        <v/>
      </c>
      <c r="F908" s="2"/>
      <c r="G908" s="3"/>
      <c r="H908" s="4">
        <f t="shared" si="18"/>
        <v>0</v>
      </c>
      <c r="I908" s="1" t="str">
        <f>+IFERROR(VLOOKUP(C908,Insumos!$A$2:$E$999,4,FALSE),"")</f>
        <v/>
      </c>
      <c r="J908" s="1" t="str">
        <f>+IFERROR(VLOOKUP(C908,Insumos!$A$2:$E$999,5,FALSE),"")</f>
        <v/>
      </c>
      <c r="K908" s="3" t="str">
        <f t="shared" si="19"/>
        <v/>
      </c>
    </row>
    <row r="909" spans="1:11" ht="14.25" customHeight="1" x14ac:dyDescent="0.2">
      <c r="A909" s="1"/>
      <c r="B909" s="1"/>
      <c r="C909" s="1"/>
      <c r="D909" s="1" t="str">
        <f>+IFERROR(VLOOKUP($C909,Insumos!$A$2:$C$999,2,FALSE),"")</f>
        <v/>
      </c>
      <c r="E909" s="1" t="str">
        <f>+IFERROR(VLOOKUP($C909,Insumos!$A$2:$C$999,3,FALSE),"")</f>
        <v/>
      </c>
      <c r="F909" s="2"/>
      <c r="G909" s="3"/>
      <c r="H909" s="4">
        <f t="shared" si="18"/>
        <v>0</v>
      </c>
      <c r="I909" s="1" t="str">
        <f>+IFERROR(VLOOKUP(C909,Insumos!$A$2:$E$999,4,FALSE),"")</f>
        <v/>
      </c>
      <c r="J909" s="1" t="str">
        <f>+IFERROR(VLOOKUP(C909,Insumos!$A$2:$E$999,5,FALSE),"")</f>
        <v/>
      </c>
      <c r="K909" s="3" t="str">
        <f t="shared" si="19"/>
        <v/>
      </c>
    </row>
    <row r="910" spans="1:11" ht="14.25" customHeight="1" x14ac:dyDescent="0.2">
      <c r="A910" s="1"/>
      <c r="B910" s="1"/>
      <c r="C910" s="1"/>
      <c r="D910" s="1" t="str">
        <f>+IFERROR(VLOOKUP($C910,Insumos!$A$2:$C$999,2,FALSE),"")</f>
        <v/>
      </c>
      <c r="E910" s="1" t="str">
        <f>+IFERROR(VLOOKUP($C910,Insumos!$A$2:$C$999,3,FALSE),"")</f>
        <v/>
      </c>
      <c r="F910" s="2"/>
      <c r="G910" s="3"/>
      <c r="H910" s="4">
        <f t="shared" si="18"/>
        <v>0</v>
      </c>
      <c r="I910" s="1" t="str">
        <f>+IFERROR(VLOOKUP(C910,Insumos!$A$2:$E$999,4,FALSE),"")</f>
        <v/>
      </c>
      <c r="J910" s="1" t="str">
        <f>+IFERROR(VLOOKUP(C910,Insumos!$A$2:$E$999,5,FALSE),"")</f>
        <v/>
      </c>
      <c r="K910" s="3" t="str">
        <f t="shared" si="19"/>
        <v/>
      </c>
    </row>
    <row r="911" spans="1:11" ht="14.25" customHeight="1" x14ac:dyDescent="0.2">
      <c r="A911" s="1"/>
      <c r="B911" s="1"/>
      <c r="C911" s="1"/>
      <c r="D911" s="1" t="str">
        <f>+IFERROR(VLOOKUP($C911,Insumos!$A$2:$C$999,2,FALSE),"")</f>
        <v/>
      </c>
      <c r="E911" s="1" t="str">
        <f>+IFERROR(VLOOKUP($C911,Insumos!$A$2:$C$999,3,FALSE),"")</f>
        <v/>
      </c>
      <c r="F911" s="2"/>
      <c r="G911" s="3"/>
      <c r="H911" s="4">
        <f t="shared" si="18"/>
        <v>0</v>
      </c>
      <c r="I911" s="1" t="str">
        <f>+IFERROR(VLOOKUP(C911,Insumos!$A$2:$E$999,4,FALSE),"")</f>
        <v/>
      </c>
      <c r="J911" s="1" t="str">
        <f>+IFERROR(VLOOKUP(C911,Insumos!$A$2:$E$999,5,FALSE),"")</f>
        <v/>
      </c>
      <c r="K911" s="3" t="str">
        <f t="shared" si="19"/>
        <v/>
      </c>
    </row>
    <row r="912" spans="1:11" ht="14.25" customHeight="1" x14ac:dyDescent="0.2">
      <c r="A912" s="1"/>
      <c r="B912" s="1"/>
      <c r="C912" s="1"/>
      <c r="D912" s="1" t="str">
        <f>+IFERROR(VLOOKUP($C912,Insumos!$A$2:$C$999,2,FALSE),"")</f>
        <v/>
      </c>
      <c r="E912" s="1" t="str">
        <f>+IFERROR(VLOOKUP($C912,Insumos!$A$2:$C$999,3,FALSE),"")</f>
        <v/>
      </c>
      <c r="F912" s="2"/>
      <c r="G912" s="3"/>
      <c r="H912" s="4">
        <f t="shared" si="18"/>
        <v>0</v>
      </c>
      <c r="I912" s="1" t="str">
        <f>+IFERROR(VLOOKUP(C912,Insumos!$A$2:$E$999,4,FALSE),"")</f>
        <v/>
      </c>
      <c r="J912" s="1" t="str">
        <f>+IFERROR(VLOOKUP(C912,Insumos!$A$2:$E$999,5,FALSE),"")</f>
        <v/>
      </c>
      <c r="K912" s="3" t="str">
        <f t="shared" si="19"/>
        <v/>
      </c>
    </row>
    <row r="913" spans="1:11" ht="14.25" customHeight="1" x14ac:dyDescent="0.2">
      <c r="A913" s="1"/>
      <c r="B913" s="1"/>
      <c r="C913" s="1"/>
      <c r="D913" s="1" t="str">
        <f>+IFERROR(VLOOKUP($C913,Insumos!$A$2:$C$999,2,FALSE),"")</f>
        <v/>
      </c>
      <c r="E913" s="1" t="str">
        <f>+IFERROR(VLOOKUP($C913,Insumos!$A$2:$C$999,3,FALSE),"")</f>
        <v/>
      </c>
      <c r="F913" s="2"/>
      <c r="G913" s="3"/>
      <c r="H913" s="4">
        <f t="shared" si="18"/>
        <v>0</v>
      </c>
      <c r="I913" s="1" t="str">
        <f>+IFERROR(VLOOKUP(C913,Insumos!$A$2:$E$999,4,FALSE),"")</f>
        <v/>
      </c>
      <c r="J913" s="1" t="str">
        <f>+IFERROR(VLOOKUP(C913,Insumos!$A$2:$E$999,5,FALSE),"")</f>
        <v/>
      </c>
      <c r="K913" s="3" t="str">
        <f t="shared" si="19"/>
        <v/>
      </c>
    </row>
    <row r="914" spans="1:11" ht="14.25" customHeight="1" x14ac:dyDescent="0.2">
      <c r="A914" s="1"/>
      <c r="B914" s="1"/>
      <c r="C914" s="1"/>
      <c r="D914" s="1" t="str">
        <f>+IFERROR(VLOOKUP($C914,Insumos!$A$2:$C$999,2,FALSE),"")</f>
        <v/>
      </c>
      <c r="E914" s="1" t="str">
        <f>+IFERROR(VLOOKUP($C914,Insumos!$A$2:$C$999,3,FALSE),"")</f>
        <v/>
      </c>
      <c r="F914" s="2"/>
      <c r="G914" s="3"/>
      <c r="H914" s="4">
        <f t="shared" si="18"/>
        <v>0</v>
      </c>
      <c r="I914" s="1" t="str">
        <f>+IFERROR(VLOOKUP(C914,Insumos!$A$2:$E$999,4,FALSE),"")</f>
        <v/>
      </c>
      <c r="J914" s="1" t="str">
        <f>+IFERROR(VLOOKUP(C914,Insumos!$A$2:$E$999,5,FALSE),"")</f>
        <v/>
      </c>
      <c r="K914" s="3" t="str">
        <f t="shared" si="19"/>
        <v/>
      </c>
    </row>
    <row r="915" spans="1:11" ht="14.25" customHeight="1" x14ac:dyDescent="0.2">
      <c r="A915" s="1"/>
      <c r="B915" s="1"/>
      <c r="C915" s="1"/>
      <c r="D915" s="1" t="str">
        <f>+IFERROR(VLOOKUP($C915,Insumos!$A$2:$C$999,2,FALSE),"")</f>
        <v/>
      </c>
      <c r="E915" s="1" t="str">
        <f>+IFERROR(VLOOKUP($C915,Insumos!$A$2:$C$999,3,FALSE),"")</f>
        <v/>
      </c>
      <c r="F915" s="2"/>
      <c r="G915" s="3"/>
      <c r="H915" s="4">
        <f t="shared" si="18"/>
        <v>0</v>
      </c>
      <c r="I915" s="1" t="str">
        <f>+IFERROR(VLOOKUP(C915,Insumos!$A$2:$E$999,4,FALSE),"")</f>
        <v/>
      </c>
      <c r="J915" s="1" t="str">
        <f>+IFERROR(VLOOKUP(C915,Insumos!$A$2:$E$999,5,FALSE),"")</f>
        <v/>
      </c>
      <c r="K915" s="3" t="str">
        <f t="shared" si="19"/>
        <v/>
      </c>
    </row>
    <row r="916" spans="1:11" ht="14.25" customHeight="1" x14ac:dyDescent="0.2">
      <c r="A916" s="1"/>
      <c r="B916" s="1"/>
      <c r="C916" s="1"/>
      <c r="D916" s="1" t="str">
        <f>+IFERROR(VLOOKUP($C916,Insumos!$A$2:$C$999,2,FALSE),"")</f>
        <v/>
      </c>
      <c r="E916" s="1" t="str">
        <f>+IFERROR(VLOOKUP($C916,Insumos!$A$2:$C$999,3,FALSE),"")</f>
        <v/>
      </c>
      <c r="F916" s="2"/>
      <c r="G916" s="3"/>
      <c r="H916" s="4">
        <f t="shared" si="18"/>
        <v>0</v>
      </c>
      <c r="I916" s="1" t="str">
        <f>+IFERROR(VLOOKUP(C916,Insumos!$A$2:$E$999,4,FALSE),"")</f>
        <v/>
      </c>
      <c r="J916" s="1" t="str">
        <f>+IFERROR(VLOOKUP(C916,Insumos!$A$2:$E$999,5,FALSE),"")</f>
        <v/>
      </c>
      <c r="K916" s="3" t="str">
        <f t="shared" si="19"/>
        <v/>
      </c>
    </row>
    <row r="917" spans="1:11" ht="14.25" customHeight="1" x14ac:dyDescent="0.2">
      <c r="A917" s="1"/>
      <c r="B917" s="1"/>
      <c r="C917" s="1"/>
      <c r="D917" s="1" t="str">
        <f>+IFERROR(VLOOKUP($C917,Insumos!$A$2:$C$999,2,FALSE),"")</f>
        <v/>
      </c>
      <c r="E917" s="1" t="str">
        <f>+IFERROR(VLOOKUP($C917,Insumos!$A$2:$C$999,3,FALSE),"")</f>
        <v/>
      </c>
      <c r="F917" s="2"/>
      <c r="G917" s="3"/>
      <c r="H917" s="4">
        <f t="shared" si="18"/>
        <v>0</v>
      </c>
      <c r="I917" s="1" t="str">
        <f>+IFERROR(VLOOKUP(C917,Insumos!$A$2:$E$999,4,FALSE),"")</f>
        <v/>
      </c>
      <c r="J917" s="1" t="str">
        <f>+IFERROR(VLOOKUP(C917,Insumos!$A$2:$E$999,5,FALSE),"")</f>
        <v/>
      </c>
      <c r="K917" s="3" t="str">
        <f t="shared" si="19"/>
        <v/>
      </c>
    </row>
    <row r="918" spans="1:11" ht="14.25" customHeight="1" x14ac:dyDescent="0.2">
      <c r="A918" s="1"/>
      <c r="B918" s="1"/>
      <c r="C918" s="1"/>
      <c r="D918" s="1" t="str">
        <f>+IFERROR(VLOOKUP($C918,Insumos!$A$2:$C$999,2,FALSE),"")</f>
        <v/>
      </c>
      <c r="E918" s="1" t="str">
        <f>+IFERROR(VLOOKUP($C918,Insumos!$A$2:$C$999,3,FALSE),"")</f>
        <v/>
      </c>
      <c r="F918" s="2"/>
      <c r="G918" s="3"/>
      <c r="H918" s="4">
        <f t="shared" si="18"/>
        <v>0</v>
      </c>
      <c r="I918" s="1" t="str">
        <f>+IFERROR(VLOOKUP(C918,Insumos!$A$2:$E$999,4,FALSE),"")</f>
        <v/>
      </c>
      <c r="J918" s="1" t="str">
        <f>+IFERROR(VLOOKUP(C918,Insumos!$A$2:$E$999,5,FALSE),"")</f>
        <v/>
      </c>
      <c r="K918" s="3" t="str">
        <f t="shared" si="19"/>
        <v/>
      </c>
    </row>
    <row r="919" spans="1:11" ht="14.25" customHeight="1" x14ac:dyDescent="0.2">
      <c r="A919" s="1"/>
      <c r="B919" s="1"/>
      <c r="C919" s="1"/>
      <c r="D919" s="1" t="str">
        <f>+IFERROR(VLOOKUP($C919,Insumos!$A$2:$C$999,2,FALSE),"")</f>
        <v/>
      </c>
      <c r="E919" s="1" t="str">
        <f>+IFERROR(VLOOKUP($C919,Insumos!$A$2:$C$999,3,FALSE),"")</f>
        <v/>
      </c>
      <c r="F919" s="2"/>
      <c r="G919" s="3"/>
      <c r="H919" s="4">
        <f t="shared" si="18"/>
        <v>0</v>
      </c>
      <c r="I919" s="1" t="str">
        <f>+IFERROR(VLOOKUP(C919,Insumos!$A$2:$E$999,4,FALSE),"")</f>
        <v/>
      </c>
      <c r="J919" s="1" t="str">
        <f>+IFERROR(VLOOKUP(C919,Insumos!$A$2:$E$999,5,FALSE),"")</f>
        <v/>
      </c>
      <c r="K919" s="3" t="str">
        <f t="shared" si="19"/>
        <v/>
      </c>
    </row>
    <row r="920" spans="1:11" ht="14.25" customHeight="1" x14ac:dyDescent="0.2">
      <c r="A920" s="1"/>
      <c r="B920" s="1"/>
      <c r="C920" s="1"/>
      <c r="D920" s="1" t="str">
        <f>+IFERROR(VLOOKUP($C920,Insumos!$A$2:$C$999,2,FALSE),"")</f>
        <v/>
      </c>
      <c r="E920" s="1" t="str">
        <f>+IFERROR(VLOOKUP($C920,Insumos!$A$2:$C$999,3,FALSE),"")</f>
        <v/>
      </c>
      <c r="F920" s="2"/>
      <c r="G920" s="3"/>
      <c r="H920" s="4">
        <f t="shared" si="18"/>
        <v>0</v>
      </c>
      <c r="I920" s="1" t="str">
        <f>+IFERROR(VLOOKUP(C920,Insumos!$A$2:$E$999,4,FALSE),"")</f>
        <v/>
      </c>
      <c r="J920" s="1" t="str">
        <f>+IFERROR(VLOOKUP(C920,Insumos!$A$2:$E$999,5,FALSE),"")</f>
        <v/>
      </c>
      <c r="K920" s="3" t="str">
        <f t="shared" si="19"/>
        <v/>
      </c>
    </row>
    <row r="921" spans="1:11" ht="14.25" customHeight="1" x14ac:dyDescent="0.2">
      <c r="A921" s="1"/>
      <c r="B921" s="1"/>
      <c r="C921" s="1"/>
      <c r="D921" s="1" t="str">
        <f>+IFERROR(VLOOKUP($C921,Insumos!$A$2:$C$999,2,FALSE),"")</f>
        <v/>
      </c>
      <c r="E921" s="1" t="str">
        <f>+IFERROR(VLOOKUP($C921,Insumos!$A$2:$C$999,3,FALSE),"")</f>
        <v/>
      </c>
      <c r="F921" s="2"/>
      <c r="G921" s="3"/>
      <c r="H921" s="4">
        <f t="shared" si="18"/>
        <v>0</v>
      </c>
      <c r="I921" s="1" t="str">
        <f>+IFERROR(VLOOKUP(C921,Insumos!$A$2:$E$999,4,FALSE),"")</f>
        <v/>
      </c>
      <c r="J921" s="1" t="str">
        <f>+IFERROR(VLOOKUP(C921,Insumos!$A$2:$E$999,5,FALSE),"")</f>
        <v/>
      </c>
      <c r="K921" s="3" t="str">
        <f t="shared" si="19"/>
        <v/>
      </c>
    </row>
    <row r="922" spans="1:11" ht="14.25" customHeight="1" x14ac:dyDescent="0.2">
      <c r="A922" s="1"/>
      <c r="B922" s="1"/>
      <c r="C922" s="1"/>
      <c r="D922" s="1" t="str">
        <f>+IFERROR(VLOOKUP($C922,Insumos!$A$2:$C$999,2,FALSE),"")</f>
        <v/>
      </c>
      <c r="E922" s="1" t="str">
        <f>+IFERROR(VLOOKUP($C922,Insumos!$A$2:$C$999,3,FALSE),"")</f>
        <v/>
      </c>
      <c r="F922" s="2"/>
      <c r="G922" s="3"/>
      <c r="H922" s="4">
        <f t="shared" si="18"/>
        <v>0</v>
      </c>
      <c r="I922" s="1" t="str">
        <f>+IFERROR(VLOOKUP(C922,Insumos!$A$2:$E$999,4,FALSE),"")</f>
        <v/>
      </c>
      <c r="J922" s="1" t="str">
        <f>+IFERROR(VLOOKUP(C922,Insumos!$A$2:$E$999,5,FALSE),"")</f>
        <v/>
      </c>
      <c r="K922" s="3" t="str">
        <f t="shared" si="19"/>
        <v/>
      </c>
    </row>
    <row r="923" spans="1:11" ht="14.25" customHeight="1" x14ac:dyDescent="0.2">
      <c r="A923" s="1"/>
      <c r="B923" s="1"/>
      <c r="C923" s="1"/>
      <c r="D923" s="1" t="str">
        <f>+IFERROR(VLOOKUP($C923,Insumos!$A$2:$C$999,2,FALSE),"")</f>
        <v/>
      </c>
      <c r="E923" s="1" t="str">
        <f>+IFERROR(VLOOKUP($C923,Insumos!$A$2:$C$999,3,FALSE),"")</f>
        <v/>
      </c>
      <c r="F923" s="2"/>
      <c r="G923" s="3"/>
      <c r="H923" s="4">
        <f t="shared" si="18"/>
        <v>0</v>
      </c>
      <c r="I923" s="1" t="str">
        <f>+IFERROR(VLOOKUP(C923,Insumos!$A$2:$E$999,4,FALSE),"")</f>
        <v/>
      </c>
      <c r="J923" s="1" t="str">
        <f>+IFERROR(VLOOKUP(C923,Insumos!$A$2:$E$999,5,FALSE),"")</f>
        <v/>
      </c>
      <c r="K923" s="3" t="str">
        <f t="shared" si="19"/>
        <v/>
      </c>
    </row>
    <row r="924" spans="1:11" ht="14.25" customHeight="1" x14ac:dyDescent="0.2">
      <c r="A924" s="1"/>
      <c r="B924" s="1"/>
      <c r="C924" s="1"/>
      <c r="D924" s="1" t="str">
        <f>+IFERROR(VLOOKUP($C924,Insumos!$A$2:$C$999,2,FALSE),"")</f>
        <v/>
      </c>
      <c r="E924" s="1" t="str">
        <f>+IFERROR(VLOOKUP($C924,Insumos!$A$2:$C$999,3,FALSE),"")</f>
        <v/>
      </c>
      <c r="F924" s="2"/>
      <c r="G924" s="3"/>
      <c r="H924" s="4">
        <f t="shared" si="18"/>
        <v>0</v>
      </c>
      <c r="I924" s="1" t="str">
        <f>+IFERROR(VLOOKUP(C924,Insumos!$A$2:$E$999,4,FALSE),"")</f>
        <v/>
      </c>
      <c r="J924" s="1" t="str">
        <f>+IFERROR(VLOOKUP(C924,Insumos!$A$2:$E$999,5,FALSE),"")</f>
        <v/>
      </c>
      <c r="K924" s="3" t="str">
        <f t="shared" si="19"/>
        <v/>
      </c>
    </row>
    <row r="925" spans="1:11" ht="14.25" customHeight="1" x14ac:dyDescent="0.2">
      <c r="A925" s="1"/>
      <c r="B925" s="1"/>
      <c r="C925" s="1"/>
      <c r="D925" s="1" t="str">
        <f>+IFERROR(VLOOKUP($C925,Insumos!$A$2:$C$999,2,FALSE),"")</f>
        <v/>
      </c>
      <c r="E925" s="1" t="str">
        <f>+IFERROR(VLOOKUP($C925,Insumos!$A$2:$C$999,3,FALSE),"")</f>
        <v/>
      </c>
      <c r="F925" s="2"/>
      <c r="G925" s="3"/>
      <c r="H925" s="4">
        <f t="shared" si="18"/>
        <v>0</v>
      </c>
      <c r="I925" s="1" t="str">
        <f>+IFERROR(VLOOKUP(C925,Insumos!$A$2:$E$999,4,FALSE),"")</f>
        <v/>
      </c>
      <c r="J925" s="1" t="str">
        <f>+IFERROR(VLOOKUP(C925,Insumos!$A$2:$E$999,5,FALSE),"")</f>
        <v/>
      </c>
      <c r="K925" s="3" t="str">
        <f t="shared" si="19"/>
        <v/>
      </c>
    </row>
    <row r="926" spans="1:11" ht="14.25" customHeight="1" x14ac:dyDescent="0.2">
      <c r="A926" s="1"/>
      <c r="B926" s="1"/>
      <c r="C926" s="1"/>
      <c r="D926" s="1" t="str">
        <f>+IFERROR(VLOOKUP($C926,Insumos!$A$2:$C$999,2,FALSE),"")</f>
        <v/>
      </c>
      <c r="E926" s="1" t="str">
        <f>+IFERROR(VLOOKUP($C926,Insumos!$A$2:$C$999,3,FALSE),"")</f>
        <v/>
      </c>
      <c r="F926" s="2"/>
      <c r="G926" s="3"/>
      <c r="H926" s="4">
        <f t="shared" si="18"/>
        <v>0</v>
      </c>
      <c r="I926" s="1" t="str">
        <f>+IFERROR(VLOOKUP(C926,Insumos!$A$2:$E$999,4,FALSE),"")</f>
        <v/>
      </c>
      <c r="J926" s="1" t="str">
        <f>+IFERROR(VLOOKUP(C926,Insumos!$A$2:$E$999,5,FALSE),"")</f>
        <v/>
      </c>
      <c r="K926" s="3" t="str">
        <f t="shared" si="19"/>
        <v/>
      </c>
    </row>
    <row r="927" spans="1:11" ht="14.25" customHeight="1" x14ac:dyDescent="0.2">
      <c r="A927" s="1"/>
      <c r="B927" s="1"/>
      <c r="C927" s="1"/>
      <c r="D927" s="1" t="str">
        <f>+IFERROR(VLOOKUP($C927,Insumos!$A$2:$C$999,2,FALSE),"")</f>
        <v/>
      </c>
      <c r="E927" s="1" t="str">
        <f>+IFERROR(VLOOKUP($C927,Insumos!$A$2:$C$999,3,FALSE),"")</f>
        <v/>
      </c>
      <c r="F927" s="2"/>
      <c r="G927" s="3"/>
      <c r="H927" s="4">
        <f t="shared" si="18"/>
        <v>0</v>
      </c>
      <c r="I927" s="1" t="str">
        <f>+IFERROR(VLOOKUP(C927,Insumos!$A$2:$E$999,4,FALSE),"")</f>
        <v/>
      </c>
      <c r="J927" s="1" t="str">
        <f>+IFERROR(VLOOKUP(C927,Insumos!$A$2:$E$999,5,FALSE),"")</f>
        <v/>
      </c>
      <c r="K927" s="3" t="str">
        <f t="shared" si="19"/>
        <v/>
      </c>
    </row>
    <row r="928" spans="1:11" ht="14.25" customHeight="1" x14ac:dyDescent="0.2">
      <c r="A928" s="1"/>
      <c r="B928" s="1"/>
      <c r="C928" s="1"/>
      <c r="D928" s="1" t="str">
        <f>+IFERROR(VLOOKUP($C928,Insumos!$A$2:$C$999,2,FALSE),"")</f>
        <v/>
      </c>
      <c r="E928" s="1" t="str">
        <f>+IFERROR(VLOOKUP($C928,Insumos!$A$2:$C$999,3,FALSE),"")</f>
        <v/>
      </c>
      <c r="F928" s="2"/>
      <c r="G928" s="3"/>
      <c r="H928" s="4">
        <f t="shared" si="18"/>
        <v>0</v>
      </c>
      <c r="I928" s="1" t="str">
        <f>+IFERROR(VLOOKUP(C928,Insumos!$A$2:$E$999,4,FALSE),"")</f>
        <v/>
      </c>
      <c r="J928" s="1" t="str">
        <f>+IFERROR(VLOOKUP(C928,Insumos!$A$2:$E$999,5,FALSE),"")</f>
        <v/>
      </c>
      <c r="K928" s="3" t="str">
        <f t="shared" si="19"/>
        <v/>
      </c>
    </row>
    <row r="929" spans="1:11" ht="14.25" customHeight="1" x14ac:dyDescent="0.2">
      <c r="A929" s="1"/>
      <c r="B929" s="1"/>
      <c r="C929" s="1"/>
      <c r="D929" s="1" t="str">
        <f>+IFERROR(VLOOKUP($C929,Insumos!$A$2:$C$999,2,FALSE),"")</f>
        <v/>
      </c>
      <c r="E929" s="1" t="str">
        <f>+IFERROR(VLOOKUP($C929,Insumos!$A$2:$C$999,3,FALSE),"")</f>
        <v/>
      </c>
      <c r="F929" s="2"/>
      <c r="G929" s="3"/>
      <c r="H929" s="4">
        <f t="shared" si="18"/>
        <v>0</v>
      </c>
      <c r="I929" s="1" t="str">
        <f>+IFERROR(VLOOKUP(C929,Insumos!$A$2:$E$999,4,FALSE),"")</f>
        <v/>
      </c>
      <c r="J929" s="1" t="str">
        <f>+IFERROR(VLOOKUP(C929,Insumos!$A$2:$E$999,5,FALSE),"")</f>
        <v/>
      </c>
      <c r="K929" s="3" t="str">
        <f t="shared" si="19"/>
        <v/>
      </c>
    </row>
    <row r="930" spans="1:11" ht="14.25" customHeight="1" x14ac:dyDescent="0.2">
      <c r="A930" s="1"/>
      <c r="B930" s="1"/>
      <c r="C930" s="1"/>
      <c r="D930" s="1" t="str">
        <f>+IFERROR(VLOOKUP($C930,Insumos!$A$2:$C$999,2,FALSE),"")</f>
        <v/>
      </c>
      <c r="E930" s="1" t="str">
        <f>+IFERROR(VLOOKUP($C930,Insumos!$A$2:$C$999,3,FALSE),"")</f>
        <v/>
      </c>
      <c r="F930" s="2"/>
      <c r="G930" s="3"/>
      <c r="H930" s="4">
        <f t="shared" si="18"/>
        <v>0</v>
      </c>
      <c r="I930" s="1" t="str">
        <f>+IFERROR(VLOOKUP(C930,Insumos!$A$2:$E$999,4,FALSE),"")</f>
        <v/>
      </c>
      <c r="J930" s="1" t="str">
        <f>+IFERROR(VLOOKUP(C930,Insumos!$A$2:$E$999,5,FALSE),"")</f>
        <v/>
      </c>
      <c r="K930" s="3" t="str">
        <f t="shared" si="19"/>
        <v/>
      </c>
    </row>
    <row r="931" spans="1:11" ht="14.25" customHeight="1" x14ac:dyDescent="0.2">
      <c r="A931" s="1"/>
      <c r="B931" s="1"/>
      <c r="C931" s="1"/>
      <c r="D931" s="1" t="str">
        <f>+IFERROR(VLOOKUP($C931,Insumos!$A$2:$C$999,2,FALSE),"")</f>
        <v/>
      </c>
      <c r="E931" s="1" t="str">
        <f>+IFERROR(VLOOKUP($C931,Insumos!$A$2:$C$999,3,FALSE),"")</f>
        <v/>
      </c>
      <c r="F931" s="2"/>
      <c r="G931" s="3"/>
      <c r="H931" s="4">
        <f t="shared" si="18"/>
        <v>0</v>
      </c>
      <c r="I931" s="1" t="str">
        <f>+IFERROR(VLOOKUP(C931,Insumos!$A$2:$E$999,4,FALSE),"")</f>
        <v/>
      </c>
      <c r="J931" s="1" t="str">
        <f>+IFERROR(VLOOKUP(C931,Insumos!$A$2:$E$999,5,FALSE),"")</f>
        <v/>
      </c>
      <c r="K931" s="3" t="str">
        <f t="shared" si="19"/>
        <v/>
      </c>
    </row>
    <row r="932" spans="1:11" ht="14.25" customHeight="1" x14ac:dyDescent="0.2">
      <c r="A932" s="1"/>
      <c r="B932" s="1"/>
      <c r="C932" s="1"/>
      <c r="D932" s="1" t="str">
        <f>+IFERROR(VLOOKUP($C932,Insumos!$A$2:$C$999,2,FALSE),"")</f>
        <v/>
      </c>
      <c r="E932" s="1" t="str">
        <f>+IFERROR(VLOOKUP($C932,Insumos!$A$2:$C$999,3,FALSE),"")</f>
        <v/>
      </c>
      <c r="F932" s="2"/>
      <c r="G932" s="3"/>
      <c r="H932" s="4">
        <f t="shared" si="18"/>
        <v>0</v>
      </c>
      <c r="I932" s="1" t="str">
        <f>+IFERROR(VLOOKUP(C932,Insumos!$A$2:$E$999,4,FALSE),"")</f>
        <v/>
      </c>
      <c r="J932" s="1" t="str">
        <f>+IFERROR(VLOOKUP(C932,Insumos!$A$2:$E$999,5,FALSE),"")</f>
        <v/>
      </c>
      <c r="K932" s="3" t="str">
        <f t="shared" si="19"/>
        <v/>
      </c>
    </row>
    <row r="933" spans="1:11" ht="14.25" customHeight="1" x14ac:dyDescent="0.2">
      <c r="A933" s="1"/>
      <c r="B933" s="1"/>
      <c r="C933" s="1"/>
      <c r="D933" s="1" t="str">
        <f>+IFERROR(VLOOKUP($C933,Insumos!$A$2:$C$999,2,FALSE),"")</f>
        <v/>
      </c>
      <c r="E933" s="1" t="str">
        <f>+IFERROR(VLOOKUP($C933,Insumos!$A$2:$C$999,3,FALSE),"")</f>
        <v/>
      </c>
      <c r="F933" s="2"/>
      <c r="G933" s="3"/>
      <c r="H933" s="4">
        <f t="shared" si="18"/>
        <v>0</v>
      </c>
      <c r="I933" s="1" t="str">
        <f>+IFERROR(VLOOKUP(C933,Insumos!$A$2:$E$999,4,FALSE),"")</f>
        <v/>
      </c>
      <c r="J933" s="1" t="str">
        <f>+IFERROR(VLOOKUP(C933,Insumos!$A$2:$E$999,5,FALSE),"")</f>
        <v/>
      </c>
      <c r="K933" s="3" t="str">
        <f t="shared" si="19"/>
        <v/>
      </c>
    </row>
    <row r="934" spans="1:11" ht="14.25" customHeight="1" x14ac:dyDescent="0.2">
      <c r="A934" s="1"/>
      <c r="B934" s="1"/>
      <c r="C934" s="1"/>
      <c r="D934" s="1" t="str">
        <f>+IFERROR(VLOOKUP($C934,Insumos!$A$2:$C$999,2,FALSE),"")</f>
        <v/>
      </c>
      <c r="E934" s="1" t="str">
        <f>+IFERROR(VLOOKUP($C934,Insumos!$A$2:$C$999,3,FALSE),"")</f>
        <v/>
      </c>
      <c r="F934" s="2"/>
      <c r="G934" s="3"/>
      <c r="H934" s="4">
        <f t="shared" si="18"/>
        <v>0</v>
      </c>
      <c r="I934" s="1" t="str">
        <f>+IFERROR(VLOOKUP(C934,Insumos!$A$2:$E$999,4,FALSE),"")</f>
        <v/>
      </c>
      <c r="J934" s="1" t="str">
        <f>+IFERROR(VLOOKUP(C934,Insumos!$A$2:$E$999,5,FALSE),"")</f>
        <v/>
      </c>
      <c r="K934" s="3" t="str">
        <f t="shared" si="19"/>
        <v/>
      </c>
    </row>
    <row r="935" spans="1:11" ht="14.25" customHeight="1" x14ac:dyDescent="0.2">
      <c r="A935" s="1"/>
      <c r="B935" s="1"/>
      <c r="C935" s="1"/>
      <c r="D935" s="1" t="str">
        <f>+IFERROR(VLOOKUP($C935,Insumos!$A$2:$C$999,2,FALSE),"")</f>
        <v/>
      </c>
      <c r="E935" s="1" t="str">
        <f>+IFERROR(VLOOKUP($C935,Insumos!$A$2:$C$999,3,FALSE),"")</f>
        <v/>
      </c>
      <c r="F935" s="2"/>
      <c r="G935" s="3"/>
      <c r="H935" s="4">
        <f t="shared" si="18"/>
        <v>0</v>
      </c>
      <c r="I935" s="1" t="str">
        <f>+IFERROR(VLOOKUP(C935,Insumos!$A$2:$E$999,4,FALSE),"")</f>
        <v/>
      </c>
      <c r="J935" s="1" t="str">
        <f>+IFERROR(VLOOKUP(C935,Insumos!$A$2:$E$999,5,FALSE),"")</f>
        <v/>
      </c>
      <c r="K935" s="3" t="str">
        <f t="shared" si="19"/>
        <v/>
      </c>
    </row>
    <row r="936" spans="1:11" ht="14.25" customHeight="1" x14ac:dyDescent="0.2">
      <c r="A936" s="1"/>
      <c r="B936" s="1"/>
      <c r="C936" s="1"/>
      <c r="D936" s="1" t="str">
        <f>+IFERROR(VLOOKUP($C936,Insumos!$A$2:$C$999,2,FALSE),"")</f>
        <v/>
      </c>
      <c r="E936" s="1" t="str">
        <f>+IFERROR(VLOOKUP($C936,Insumos!$A$2:$C$999,3,FALSE),"")</f>
        <v/>
      </c>
      <c r="F936" s="2"/>
      <c r="G936" s="3"/>
      <c r="H936" s="4">
        <f t="shared" si="18"/>
        <v>0</v>
      </c>
      <c r="I936" s="1" t="str">
        <f>+IFERROR(VLOOKUP(C936,Insumos!$A$2:$E$999,4,FALSE),"")</f>
        <v/>
      </c>
      <c r="J936" s="1" t="str">
        <f>+IFERROR(VLOOKUP(C936,Insumos!$A$2:$E$999,5,FALSE),"")</f>
        <v/>
      </c>
      <c r="K936" s="3" t="str">
        <f t="shared" si="19"/>
        <v/>
      </c>
    </row>
    <row r="937" spans="1:11" ht="14.25" customHeight="1" x14ac:dyDescent="0.2">
      <c r="A937" s="1"/>
      <c r="B937" s="1"/>
      <c r="C937" s="1"/>
      <c r="D937" s="1" t="str">
        <f>+IFERROR(VLOOKUP($C937,Insumos!$A$2:$C$999,2,FALSE),"")</f>
        <v/>
      </c>
      <c r="E937" s="1" t="str">
        <f>+IFERROR(VLOOKUP($C937,Insumos!$A$2:$C$999,3,FALSE),"")</f>
        <v/>
      </c>
      <c r="F937" s="2"/>
      <c r="G937" s="3"/>
      <c r="H937" s="4">
        <f t="shared" si="18"/>
        <v>0</v>
      </c>
      <c r="I937" s="1" t="str">
        <f>+IFERROR(VLOOKUP(C937,Insumos!$A$2:$E$999,4,FALSE),"")</f>
        <v/>
      </c>
      <c r="J937" s="1" t="str">
        <f>+IFERROR(VLOOKUP(C937,Insumos!$A$2:$E$999,5,FALSE),"")</f>
        <v/>
      </c>
      <c r="K937" s="3" t="str">
        <f t="shared" si="19"/>
        <v/>
      </c>
    </row>
    <row r="938" spans="1:11" ht="14.25" customHeight="1" x14ac:dyDescent="0.2">
      <c r="A938" s="1"/>
      <c r="B938" s="1"/>
      <c r="C938" s="1"/>
      <c r="D938" s="1" t="str">
        <f>+IFERROR(VLOOKUP($C938,Insumos!$A$2:$C$999,2,FALSE),"")</f>
        <v/>
      </c>
      <c r="E938" s="1" t="str">
        <f>+IFERROR(VLOOKUP($C938,Insumos!$A$2:$C$999,3,FALSE),"")</f>
        <v/>
      </c>
      <c r="F938" s="2"/>
      <c r="G938" s="3"/>
      <c r="H938" s="4">
        <f t="shared" si="18"/>
        <v>0</v>
      </c>
      <c r="I938" s="1" t="str">
        <f>+IFERROR(VLOOKUP(C938,Insumos!$A$2:$E$999,4,FALSE),"")</f>
        <v/>
      </c>
      <c r="J938" s="1" t="str">
        <f>+IFERROR(VLOOKUP(C938,Insumos!$A$2:$E$999,5,FALSE),"")</f>
        <v/>
      </c>
      <c r="K938" s="3" t="str">
        <f t="shared" si="19"/>
        <v/>
      </c>
    </row>
    <row r="939" spans="1:11" ht="14.25" customHeight="1" x14ac:dyDescent="0.2">
      <c r="A939" s="1"/>
      <c r="B939" s="1"/>
      <c r="C939" s="1"/>
      <c r="D939" s="1" t="str">
        <f>+IFERROR(VLOOKUP($C939,Insumos!$A$2:$C$999,2,FALSE),"")</f>
        <v/>
      </c>
      <c r="E939" s="1" t="str">
        <f>+IFERROR(VLOOKUP($C939,Insumos!$A$2:$C$999,3,FALSE),"")</f>
        <v/>
      </c>
      <c r="F939" s="2"/>
      <c r="G939" s="3"/>
      <c r="H939" s="4">
        <f t="shared" si="18"/>
        <v>0</v>
      </c>
      <c r="I939" s="1" t="str">
        <f>+IFERROR(VLOOKUP(C939,Insumos!$A$2:$E$999,4,FALSE),"")</f>
        <v/>
      </c>
      <c r="J939" s="1" t="str">
        <f>+IFERROR(VLOOKUP(C939,Insumos!$A$2:$E$999,5,FALSE),"")</f>
        <v/>
      </c>
      <c r="K939" s="3" t="str">
        <f t="shared" si="19"/>
        <v/>
      </c>
    </row>
    <row r="940" spans="1:11" ht="14.25" customHeight="1" x14ac:dyDescent="0.2">
      <c r="A940" s="1"/>
      <c r="B940" s="1"/>
      <c r="C940" s="1"/>
      <c r="D940" s="1" t="str">
        <f>+IFERROR(VLOOKUP($C940,Insumos!$A$2:$C$999,2,FALSE),"")</f>
        <v/>
      </c>
      <c r="E940" s="1" t="str">
        <f>+IFERROR(VLOOKUP($C940,Insumos!$A$2:$C$999,3,FALSE),"")</f>
        <v/>
      </c>
      <c r="F940" s="2"/>
      <c r="G940" s="3"/>
      <c r="H940" s="4">
        <f t="shared" si="18"/>
        <v>0</v>
      </c>
      <c r="I940" s="1" t="str">
        <f>+IFERROR(VLOOKUP(C940,Insumos!$A$2:$E$999,4,FALSE),"")</f>
        <v/>
      </c>
      <c r="J940" s="1" t="str">
        <f>+IFERROR(VLOOKUP(C940,Insumos!$A$2:$E$999,5,FALSE),"")</f>
        <v/>
      </c>
      <c r="K940" s="3" t="str">
        <f t="shared" si="19"/>
        <v/>
      </c>
    </row>
    <row r="941" spans="1:11" ht="14.25" customHeight="1" x14ac:dyDescent="0.2">
      <c r="A941" s="1"/>
      <c r="B941" s="1"/>
      <c r="C941" s="1"/>
      <c r="D941" s="1" t="str">
        <f>+IFERROR(VLOOKUP($C941,Insumos!$A$2:$C$999,2,FALSE),"")</f>
        <v/>
      </c>
      <c r="E941" s="1" t="str">
        <f>+IFERROR(VLOOKUP($C941,Insumos!$A$2:$C$999,3,FALSE),"")</f>
        <v/>
      </c>
      <c r="F941" s="2"/>
      <c r="G941" s="3"/>
      <c r="H941" s="4">
        <f t="shared" si="18"/>
        <v>0</v>
      </c>
      <c r="I941" s="1" t="str">
        <f>+IFERROR(VLOOKUP(C941,Insumos!$A$2:$E$999,4,FALSE),"")</f>
        <v/>
      </c>
      <c r="J941" s="1" t="str">
        <f>+IFERROR(VLOOKUP(C941,Insumos!$A$2:$E$999,5,FALSE),"")</f>
        <v/>
      </c>
      <c r="K941" s="3" t="str">
        <f t="shared" si="19"/>
        <v/>
      </c>
    </row>
    <row r="942" spans="1:11" ht="14.25" customHeight="1" x14ac:dyDescent="0.2">
      <c r="A942" s="1"/>
      <c r="B942" s="1"/>
      <c r="C942" s="1"/>
      <c r="D942" s="1" t="str">
        <f>+IFERROR(VLOOKUP($C942,Insumos!$A$2:$C$999,2,FALSE),"")</f>
        <v/>
      </c>
      <c r="E942" s="1" t="str">
        <f>+IFERROR(VLOOKUP($C942,Insumos!$A$2:$C$999,3,FALSE),"")</f>
        <v/>
      </c>
      <c r="F942" s="2"/>
      <c r="G942" s="3"/>
      <c r="H942" s="4">
        <f t="shared" si="18"/>
        <v>0</v>
      </c>
      <c r="I942" s="1" t="str">
        <f>+IFERROR(VLOOKUP(C942,Insumos!$A$2:$E$999,4,FALSE),"")</f>
        <v/>
      </c>
      <c r="J942" s="1" t="str">
        <f>+IFERROR(VLOOKUP(C942,Insumos!$A$2:$E$999,5,FALSE),"")</f>
        <v/>
      </c>
      <c r="K942" s="3" t="str">
        <f t="shared" si="19"/>
        <v/>
      </c>
    </row>
    <row r="943" spans="1:11" ht="14.25" customHeight="1" x14ac:dyDescent="0.2">
      <c r="A943" s="1"/>
      <c r="B943" s="1"/>
      <c r="C943" s="1"/>
      <c r="D943" s="1" t="str">
        <f>+IFERROR(VLOOKUP($C943,Insumos!$A$2:$C$999,2,FALSE),"")</f>
        <v/>
      </c>
      <c r="E943" s="1" t="str">
        <f>+IFERROR(VLOOKUP($C943,Insumos!$A$2:$C$999,3,FALSE),"")</f>
        <v/>
      </c>
      <c r="F943" s="2"/>
      <c r="G943" s="3"/>
      <c r="H943" s="4">
        <f t="shared" si="18"/>
        <v>0</v>
      </c>
      <c r="I943" s="1" t="str">
        <f>+IFERROR(VLOOKUP(C943,Insumos!$A$2:$E$999,4,FALSE),"")</f>
        <v/>
      </c>
      <c r="J943" s="1" t="str">
        <f>+IFERROR(VLOOKUP(C943,Insumos!$A$2:$E$999,5,FALSE),"")</f>
        <v/>
      </c>
      <c r="K943" s="3" t="str">
        <f t="shared" si="19"/>
        <v/>
      </c>
    </row>
    <row r="944" spans="1:11" ht="14.25" customHeight="1" x14ac:dyDescent="0.2">
      <c r="A944" s="1"/>
      <c r="B944" s="1"/>
      <c r="C944" s="1"/>
      <c r="D944" s="1" t="str">
        <f>+IFERROR(VLOOKUP($C944,Insumos!$A$2:$C$999,2,FALSE),"")</f>
        <v/>
      </c>
      <c r="E944" s="1" t="str">
        <f>+IFERROR(VLOOKUP($C944,Insumos!$A$2:$C$999,3,FALSE),"")</f>
        <v/>
      </c>
      <c r="F944" s="2"/>
      <c r="G944" s="3"/>
      <c r="H944" s="4">
        <f t="shared" si="18"/>
        <v>0</v>
      </c>
      <c r="I944" s="1" t="str">
        <f>+IFERROR(VLOOKUP(C944,Insumos!$A$2:$E$999,4,FALSE),"")</f>
        <v/>
      </c>
      <c r="J944" s="1" t="str">
        <f>+IFERROR(VLOOKUP(C944,Insumos!$A$2:$E$999,5,FALSE),"")</f>
        <v/>
      </c>
      <c r="K944" s="3" t="str">
        <f t="shared" si="19"/>
        <v/>
      </c>
    </row>
    <row r="945" spans="1:11" ht="14.25" customHeight="1" x14ac:dyDescent="0.2">
      <c r="A945" s="1"/>
      <c r="B945" s="1"/>
      <c r="C945" s="1"/>
      <c r="D945" s="1" t="str">
        <f>+IFERROR(VLOOKUP($C945,Insumos!$A$2:$C$999,2,FALSE),"")</f>
        <v/>
      </c>
      <c r="E945" s="1" t="str">
        <f>+IFERROR(VLOOKUP($C945,Insumos!$A$2:$C$999,3,FALSE),"")</f>
        <v/>
      </c>
      <c r="F945" s="2"/>
      <c r="G945" s="3"/>
      <c r="H945" s="4">
        <f t="shared" si="18"/>
        <v>0</v>
      </c>
      <c r="I945" s="1" t="str">
        <f>+IFERROR(VLOOKUP(C945,Insumos!$A$2:$E$999,4,FALSE),"")</f>
        <v/>
      </c>
      <c r="J945" s="1" t="str">
        <f>+IFERROR(VLOOKUP(C945,Insumos!$A$2:$E$999,5,FALSE),"")</f>
        <v/>
      </c>
      <c r="K945" s="3" t="str">
        <f t="shared" si="19"/>
        <v/>
      </c>
    </row>
    <row r="946" spans="1:11" ht="14.25" customHeight="1" x14ac:dyDescent="0.2">
      <c r="A946" s="1"/>
      <c r="B946" s="1"/>
      <c r="C946" s="1"/>
      <c r="D946" s="1" t="str">
        <f>+IFERROR(VLOOKUP($C946,Insumos!$A$2:$C$999,2,FALSE),"")</f>
        <v/>
      </c>
      <c r="E946" s="1" t="str">
        <f>+IFERROR(VLOOKUP($C946,Insumos!$A$2:$C$999,3,FALSE),"")</f>
        <v/>
      </c>
      <c r="F946" s="2"/>
      <c r="G946" s="3"/>
      <c r="H946" s="4">
        <f t="shared" si="18"/>
        <v>0</v>
      </c>
      <c r="I946" s="1" t="str">
        <f>+IFERROR(VLOOKUP(C946,Insumos!$A$2:$E$999,4,FALSE),"")</f>
        <v/>
      </c>
      <c r="J946" s="1" t="str">
        <f>+IFERROR(VLOOKUP(C946,Insumos!$A$2:$E$999,5,FALSE),"")</f>
        <v/>
      </c>
      <c r="K946" s="3" t="str">
        <f t="shared" si="19"/>
        <v/>
      </c>
    </row>
    <row r="947" spans="1:11" ht="14.25" customHeight="1" x14ac:dyDescent="0.2">
      <c r="A947" s="1"/>
      <c r="B947" s="1"/>
      <c r="C947" s="1"/>
      <c r="D947" s="1" t="str">
        <f>+IFERROR(VLOOKUP($C947,Insumos!$A$2:$C$999,2,FALSE),"")</f>
        <v/>
      </c>
      <c r="E947" s="1" t="str">
        <f>+IFERROR(VLOOKUP($C947,Insumos!$A$2:$C$999,3,FALSE),"")</f>
        <v/>
      </c>
      <c r="F947" s="2"/>
      <c r="G947" s="3"/>
      <c r="H947" s="4">
        <f t="shared" si="18"/>
        <v>0</v>
      </c>
      <c r="I947" s="1" t="str">
        <f>+IFERROR(VLOOKUP(C947,Insumos!$A$2:$E$999,4,FALSE),"")</f>
        <v/>
      </c>
      <c r="J947" s="1" t="str">
        <f>+IFERROR(VLOOKUP(C947,Insumos!$A$2:$E$999,5,FALSE),"")</f>
        <v/>
      </c>
      <c r="K947" s="3" t="str">
        <f t="shared" si="19"/>
        <v/>
      </c>
    </row>
    <row r="948" spans="1:11" ht="14.25" customHeight="1" x14ac:dyDescent="0.2">
      <c r="A948" s="1"/>
      <c r="B948" s="1"/>
      <c r="C948" s="1"/>
      <c r="D948" s="1" t="str">
        <f>+IFERROR(VLOOKUP($C948,Insumos!$A$2:$C$999,2,FALSE),"")</f>
        <v/>
      </c>
      <c r="E948" s="1" t="str">
        <f>+IFERROR(VLOOKUP($C948,Insumos!$A$2:$C$999,3,FALSE),"")</f>
        <v/>
      </c>
      <c r="F948" s="2"/>
      <c r="G948" s="3"/>
      <c r="H948" s="4">
        <f t="shared" si="18"/>
        <v>0</v>
      </c>
      <c r="I948" s="1" t="str">
        <f>+IFERROR(VLOOKUP(C948,Insumos!$A$2:$E$999,4,FALSE),"")</f>
        <v/>
      </c>
      <c r="J948" s="1" t="str">
        <f>+IFERROR(VLOOKUP(C948,Insumos!$A$2:$E$999,5,FALSE),"")</f>
        <v/>
      </c>
      <c r="K948" s="3" t="str">
        <f t="shared" si="19"/>
        <v/>
      </c>
    </row>
    <row r="949" spans="1:11" ht="14.25" customHeight="1" x14ac:dyDescent="0.2">
      <c r="A949" s="1"/>
      <c r="B949" s="1"/>
      <c r="C949" s="1"/>
      <c r="D949" s="1" t="str">
        <f>+IFERROR(VLOOKUP($C949,Insumos!$A$2:$C$999,2,FALSE),"")</f>
        <v/>
      </c>
      <c r="E949" s="1" t="str">
        <f>+IFERROR(VLOOKUP($C949,Insumos!$A$2:$C$999,3,FALSE),"")</f>
        <v/>
      </c>
      <c r="F949" s="2"/>
      <c r="G949" s="3"/>
      <c r="H949" s="4">
        <f t="shared" si="18"/>
        <v>0</v>
      </c>
      <c r="I949" s="1" t="str">
        <f>+IFERROR(VLOOKUP(C949,Insumos!$A$2:$E$999,4,FALSE),"")</f>
        <v/>
      </c>
      <c r="J949" s="1" t="str">
        <f>+IFERROR(VLOOKUP(C949,Insumos!$A$2:$E$999,5,FALSE),"")</f>
        <v/>
      </c>
      <c r="K949" s="3" t="str">
        <f t="shared" si="19"/>
        <v/>
      </c>
    </row>
    <row r="950" spans="1:11" ht="14.25" customHeight="1" x14ac:dyDescent="0.2">
      <c r="A950" s="1"/>
      <c r="B950" s="1"/>
      <c r="C950" s="1"/>
      <c r="D950" s="1" t="str">
        <f>+IFERROR(VLOOKUP($C950,Insumos!$A$2:$C$999,2,FALSE),"")</f>
        <v/>
      </c>
      <c r="E950" s="1" t="str">
        <f>+IFERROR(VLOOKUP($C950,Insumos!$A$2:$C$999,3,FALSE),"")</f>
        <v/>
      </c>
      <c r="F950" s="2"/>
      <c r="G950" s="3"/>
      <c r="H950" s="4">
        <f t="shared" si="18"/>
        <v>0</v>
      </c>
      <c r="I950" s="1" t="str">
        <f>+IFERROR(VLOOKUP(C950,Insumos!$A$2:$E$999,4,FALSE),"")</f>
        <v/>
      </c>
      <c r="J950" s="1" t="str">
        <f>+IFERROR(VLOOKUP(C950,Insumos!$A$2:$E$999,5,FALSE),"")</f>
        <v/>
      </c>
      <c r="K950" s="3" t="str">
        <f t="shared" si="19"/>
        <v/>
      </c>
    </row>
    <row r="951" spans="1:11" ht="14.25" customHeight="1" x14ac:dyDescent="0.2">
      <c r="A951" s="1"/>
      <c r="B951" s="1"/>
      <c r="C951" s="1"/>
      <c r="D951" s="1" t="str">
        <f>+IFERROR(VLOOKUP($C951,Insumos!$A$2:$C$999,2,FALSE),"")</f>
        <v/>
      </c>
      <c r="E951" s="1" t="str">
        <f>+IFERROR(VLOOKUP($C951,Insumos!$A$2:$C$999,3,FALSE),"")</f>
        <v/>
      </c>
      <c r="F951" s="2"/>
      <c r="G951" s="3"/>
      <c r="H951" s="4">
        <f t="shared" si="18"/>
        <v>0</v>
      </c>
      <c r="I951" s="1" t="str">
        <f>+IFERROR(VLOOKUP(C951,Insumos!$A$2:$E$999,4,FALSE),"")</f>
        <v/>
      </c>
      <c r="J951" s="1" t="str">
        <f>+IFERROR(VLOOKUP(C951,Insumos!$A$2:$E$999,5,FALSE),"")</f>
        <v/>
      </c>
      <c r="K951" s="3" t="str">
        <f t="shared" si="19"/>
        <v/>
      </c>
    </row>
    <row r="952" spans="1:11" ht="14.25" customHeight="1" x14ac:dyDescent="0.2">
      <c r="A952" s="1"/>
      <c r="B952" s="1"/>
      <c r="C952" s="1"/>
      <c r="D952" s="1" t="str">
        <f>+IFERROR(VLOOKUP($C952,Insumos!$A$2:$C$999,2,FALSE),"")</f>
        <v/>
      </c>
      <c r="E952" s="1" t="str">
        <f>+IFERROR(VLOOKUP($C952,Insumos!$A$2:$C$999,3,FALSE),"")</f>
        <v/>
      </c>
      <c r="F952" s="2"/>
      <c r="G952" s="3"/>
      <c r="H952" s="4">
        <f t="shared" si="18"/>
        <v>0</v>
      </c>
      <c r="I952" s="1" t="str">
        <f>+IFERROR(VLOOKUP(C952,Insumos!$A$2:$E$999,4,FALSE),"")</f>
        <v/>
      </c>
      <c r="J952" s="1" t="str">
        <f>+IFERROR(VLOOKUP(C952,Insumos!$A$2:$E$999,5,FALSE),"")</f>
        <v/>
      </c>
      <c r="K952" s="3" t="str">
        <f t="shared" si="19"/>
        <v/>
      </c>
    </row>
    <row r="953" spans="1:11" ht="14.25" customHeight="1" x14ac:dyDescent="0.2">
      <c r="A953" s="1"/>
      <c r="B953" s="1"/>
      <c r="C953" s="1"/>
      <c r="D953" s="1" t="str">
        <f>+IFERROR(VLOOKUP($C953,Insumos!$A$2:$C$999,2,FALSE),"")</f>
        <v/>
      </c>
      <c r="E953" s="1" t="str">
        <f>+IFERROR(VLOOKUP($C953,Insumos!$A$2:$C$999,3,FALSE),"")</f>
        <v/>
      </c>
      <c r="F953" s="2"/>
      <c r="G953" s="3"/>
      <c r="H953" s="4">
        <f t="shared" si="18"/>
        <v>0</v>
      </c>
      <c r="I953" s="1" t="str">
        <f>+IFERROR(VLOOKUP(C953,Insumos!$A$2:$E$999,4,FALSE),"")</f>
        <v/>
      </c>
      <c r="J953" s="1" t="str">
        <f>+IFERROR(VLOOKUP(C953,Insumos!$A$2:$E$999,5,FALSE),"")</f>
        <v/>
      </c>
      <c r="K953" s="3" t="str">
        <f t="shared" si="19"/>
        <v/>
      </c>
    </row>
    <row r="954" spans="1:11" ht="14.25" customHeight="1" x14ac:dyDescent="0.2">
      <c r="A954" s="1"/>
      <c r="B954" s="1"/>
      <c r="C954" s="1"/>
      <c r="D954" s="1" t="str">
        <f>+IFERROR(VLOOKUP($C954,Insumos!$A$2:$C$999,2,FALSE),"")</f>
        <v/>
      </c>
      <c r="E954" s="1" t="str">
        <f>+IFERROR(VLOOKUP($C954,Insumos!$A$2:$C$999,3,FALSE),"")</f>
        <v/>
      </c>
      <c r="F954" s="2"/>
      <c r="G954" s="3"/>
      <c r="H954" s="4">
        <f t="shared" si="18"/>
        <v>0</v>
      </c>
      <c r="I954" s="1" t="str">
        <f>+IFERROR(VLOOKUP(C954,Insumos!$A$2:$E$999,4,FALSE),"")</f>
        <v/>
      </c>
      <c r="J954" s="1" t="str">
        <f>+IFERROR(VLOOKUP(C954,Insumos!$A$2:$E$999,5,FALSE),"")</f>
        <v/>
      </c>
      <c r="K954" s="3" t="str">
        <f t="shared" si="19"/>
        <v/>
      </c>
    </row>
    <row r="955" spans="1:11" ht="14.25" customHeight="1" x14ac:dyDescent="0.2">
      <c r="A955" s="1"/>
      <c r="B955" s="1"/>
      <c r="C955" s="1"/>
      <c r="D955" s="1" t="str">
        <f>+IFERROR(VLOOKUP($C955,Insumos!$A$2:$C$999,2,FALSE),"")</f>
        <v/>
      </c>
      <c r="E955" s="1" t="str">
        <f>+IFERROR(VLOOKUP($C955,Insumos!$A$2:$C$999,3,FALSE),"")</f>
        <v/>
      </c>
      <c r="F955" s="2"/>
      <c r="G955" s="3"/>
      <c r="H955" s="4">
        <f t="shared" si="18"/>
        <v>0</v>
      </c>
      <c r="I955" s="1" t="str">
        <f>+IFERROR(VLOOKUP(C955,Insumos!$A$2:$E$999,4,FALSE),"")</f>
        <v/>
      </c>
      <c r="J955" s="1" t="str">
        <f>+IFERROR(VLOOKUP(C955,Insumos!$A$2:$E$999,5,FALSE),"")</f>
        <v/>
      </c>
      <c r="K955" s="3" t="str">
        <f t="shared" si="19"/>
        <v/>
      </c>
    </row>
    <row r="956" spans="1:11" ht="14.25" customHeight="1" x14ac:dyDescent="0.2">
      <c r="A956" s="1"/>
      <c r="B956" s="1"/>
      <c r="C956" s="1"/>
      <c r="D956" s="1" t="str">
        <f>+IFERROR(VLOOKUP($C956,Insumos!$A$2:$C$999,2,FALSE),"")</f>
        <v/>
      </c>
      <c r="E956" s="1" t="str">
        <f>+IFERROR(VLOOKUP($C956,Insumos!$A$2:$C$999,3,FALSE),"")</f>
        <v/>
      </c>
      <c r="F956" s="2"/>
      <c r="G956" s="3"/>
      <c r="H956" s="4">
        <f t="shared" si="18"/>
        <v>0</v>
      </c>
      <c r="I956" s="1" t="str">
        <f>+IFERROR(VLOOKUP(C956,Insumos!$A$2:$E$999,4,FALSE),"")</f>
        <v/>
      </c>
      <c r="J956" s="1" t="str">
        <f>+IFERROR(VLOOKUP(C956,Insumos!$A$2:$E$999,5,FALSE),"")</f>
        <v/>
      </c>
      <c r="K956" s="3" t="str">
        <f t="shared" si="19"/>
        <v/>
      </c>
    </row>
    <row r="957" spans="1:11" ht="14.25" customHeight="1" x14ac:dyDescent="0.2">
      <c r="A957" s="1"/>
      <c r="B957" s="1"/>
      <c r="C957" s="1"/>
      <c r="D957" s="1" t="str">
        <f>+IFERROR(VLOOKUP($C957,Insumos!$A$2:$C$999,2,FALSE),"")</f>
        <v/>
      </c>
      <c r="E957" s="1" t="str">
        <f>+IFERROR(VLOOKUP($C957,Insumos!$A$2:$C$999,3,FALSE),"")</f>
        <v/>
      </c>
      <c r="F957" s="2"/>
      <c r="G957" s="3"/>
      <c r="H957" s="4">
        <f t="shared" si="18"/>
        <v>0</v>
      </c>
      <c r="I957" s="1" t="str">
        <f>+IFERROR(VLOOKUP(C957,Insumos!$A$2:$E$999,4,FALSE),"")</f>
        <v/>
      </c>
      <c r="J957" s="1" t="str">
        <f>+IFERROR(VLOOKUP(C957,Insumos!$A$2:$E$999,5,FALSE),"")</f>
        <v/>
      </c>
      <c r="K957" s="3" t="str">
        <f t="shared" si="19"/>
        <v/>
      </c>
    </row>
    <row r="958" spans="1:11" ht="14.25" customHeight="1" x14ac:dyDescent="0.2">
      <c r="A958" s="1"/>
      <c r="B958" s="1"/>
      <c r="C958" s="1"/>
      <c r="D958" s="1" t="str">
        <f>+IFERROR(VLOOKUP($C958,Insumos!$A$2:$C$999,2,FALSE),"")</f>
        <v/>
      </c>
      <c r="E958" s="1" t="str">
        <f>+IFERROR(VLOOKUP($C958,Insumos!$A$2:$C$999,3,FALSE),"")</f>
        <v/>
      </c>
      <c r="F958" s="2"/>
      <c r="G958" s="3"/>
      <c r="H958" s="4">
        <f t="shared" si="18"/>
        <v>0</v>
      </c>
      <c r="I958" s="1" t="str">
        <f>+IFERROR(VLOOKUP(C958,Insumos!$A$2:$E$999,4,FALSE),"")</f>
        <v/>
      </c>
      <c r="J958" s="1" t="str">
        <f>+IFERROR(VLOOKUP(C958,Insumos!$A$2:$E$999,5,FALSE),"")</f>
        <v/>
      </c>
      <c r="K958" s="3" t="str">
        <f t="shared" si="19"/>
        <v/>
      </c>
    </row>
    <row r="959" spans="1:11" ht="14.25" customHeight="1" x14ac:dyDescent="0.2">
      <c r="A959" s="1"/>
      <c r="B959" s="1"/>
      <c r="C959" s="1"/>
      <c r="D959" s="1" t="str">
        <f>+IFERROR(VLOOKUP($C959,Insumos!$A$2:$C$999,2,FALSE),"")</f>
        <v/>
      </c>
      <c r="E959" s="1" t="str">
        <f>+IFERROR(VLOOKUP($C959,Insumos!$A$2:$C$999,3,FALSE),"")</f>
        <v/>
      </c>
      <c r="F959" s="2"/>
      <c r="G959" s="3"/>
      <c r="H959" s="4">
        <f t="shared" si="18"/>
        <v>0</v>
      </c>
      <c r="I959" s="1" t="str">
        <f>+IFERROR(VLOOKUP(C959,Insumos!$A$2:$E$999,4,FALSE),"")</f>
        <v/>
      </c>
      <c r="J959" s="1" t="str">
        <f>+IFERROR(VLOOKUP(C959,Insumos!$A$2:$E$999,5,FALSE),"")</f>
        <v/>
      </c>
      <c r="K959" s="3" t="str">
        <f t="shared" si="19"/>
        <v/>
      </c>
    </row>
    <row r="960" spans="1:11" ht="14.25" customHeight="1" x14ac:dyDescent="0.2">
      <c r="A960" s="1"/>
      <c r="B960" s="1"/>
      <c r="C960" s="1"/>
      <c r="D960" s="1" t="str">
        <f>+IFERROR(VLOOKUP($C960,Insumos!$A$2:$C$999,2,FALSE),"")</f>
        <v/>
      </c>
      <c r="E960" s="1" t="str">
        <f>+IFERROR(VLOOKUP($C960,Insumos!$A$2:$C$999,3,FALSE),"")</f>
        <v/>
      </c>
      <c r="F960" s="2"/>
      <c r="G960" s="3"/>
      <c r="H960" s="4">
        <f t="shared" si="18"/>
        <v>0</v>
      </c>
      <c r="I960" s="1" t="str">
        <f>+IFERROR(VLOOKUP(C960,Insumos!$A$2:$E$999,4,FALSE),"")</f>
        <v/>
      </c>
      <c r="J960" s="1" t="str">
        <f>+IFERROR(VLOOKUP(C960,Insumos!$A$2:$E$999,5,FALSE),"")</f>
        <v/>
      </c>
      <c r="K960" s="3" t="str">
        <f t="shared" si="19"/>
        <v/>
      </c>
    </row>
    <row r="961" spans="1:11" ht="14.25" customHeight="1" x14ac:dyDescent="0.2">
      <c r="A961" s="1"/>
      <c r="B961" s="1"/>
      <c r="C961" s="1"/>
      <c r="D961" s="1" t="str">
        <f>+IFERROR(VLOOKUP($C961,Insumos!$A$2:$C$999,2,FALSE),"")</f>
        <v/>
      </c>
      <c r="E961" s="1" t="str">
        <f>+IFERROR(VLOOKUP($C961,Insumos!$A$2:$C$999,3,FALSE),"")</f>
        <v/>
      </c>
      <c r="F961" s="2"/>
      <c r="G961" s="3"/>
      <c r="H961" s="4">
        <f t="shared" si="18"/>
        <v>0</v>
      </c>
      <c r="I961" s="1" t="str">
        <f>+IFERROR(VLOOKUP(C961,Insumos!$A$2:$E$999,4,FALSE),"")</f>
        <v/>
      </c>
      <c r="J961" s="1" t="str">
        <f>+IFERROR(VLOOKUP(C961,Insumos!$A$2:$E$999,5,FALSE),"")</f>
        <v/>
      </c>
      <c r="K961" s="3" t="str">
        <f t="shared" si="19"/>
        <v/>
      </c>
    </row>
    <row r="962" spans="1:11" ht="14.25" customHeight="1" x14ac:dyDescent="0.2">
      <c r="A962" s="1"/>
      <c r="B962" s="1"/>
      <c r="C962" s="1"/>
      <c r="D962" s="1" t="str">
        <f>+IFERROR(VLOOKUP($C962,Insumos!$A$2:$C$999,2,FALSE),"")</f>
        <v/>
      </c>
      <c r="E962" s="1" t="str">
        <f>+IFERROR(VLOOKUP($C962,Insumos!$A$2:$C$999,3,FALSE),"")</f>
        <v/>
      </c>
      <c r="F962" s="2"/>
      <c r="G962" s="3"/>
      <c r="H962" s="4">
        <f t="shared" si="18"/>
        <v>0</v>
      </c>
      <c r="I962" s="1" t="str">
        <f>+IFERROR(VLOOKUP(C962,Insumos!$A$2:$E$999,4,FALSE),"")</f>
        <v/>
      </c>
      <c r="J962" s="1" t="str">
        <f>+IFERROR(VLOOKUP(C962,Insumos!$A$2:$E$999,5,FALSE),"")</f>
        <v/>
      </c>
      <c r="K962" s="3" t="str">
        <f t="shared" si="19"/>
        <v/>
      </c>
    </row>
    <row r="963" spans="1:11" ht="14.25" customHeight="1" x14ac:dyDescent="0.2">
      <c r="A963" s="1"/>
      <c r="B963" s="1"/>
      <c r="C963" s="1"/>
      <c r="D963" s="1" t="str">
        <f>+IFERROR(VLOOKUP($C963,Insumos!$A$2:$C$999,2,FALSE),"")</f>
        <v/>
      </c>
      <c r="E963" s="1" t="str">
        <f>+IFERROR(VLOOKUP($C963,Insumos!$A$2:$C$999,3,FALSE),"")</f>
        <v/>
      </c>
      <c r="F963" s="2"/>
      <c r="G963" s="3"/>
      <c r="H963" s="4">
        <f t="shared" si="18"/>
        <v>0</v>
      </c>
      <c r="I963" s="1" t="str">
        <f>+IFERROR(VLOOKUP(C963,Insumos!$A$2:$E$999,4,FALSE),"")</f>
        <v/>
      </c>
      <c r="J963" s="1" t="str">
        <f>+IFERROR(VLOOKUP(C963,Insumos!$A$2:$E$999,5,FALSE),"")</f>
        <v/>
      </c>
      <c r="K963" s="3" t="str">
        <f t="shared" si="19"/>
        <v/>
      </c>
    </row>
    <row r="964" spans="1:11" ht="14.25" customHeight="1" x14ac:dyDescent="0.2">
      <c r="A964" s="1"/>
      <c r="B964" s="1"/>
      <c r="C964" s="1"/>
      <c r="D964" s="1" t="str">
        <f>+IFERROR(VLOOKUP($C964,Insumos!$A$2:$C$999,2,FALSE),"")</f>
        <v/>
      </c>
      <c r="E964" s="1" t="str">
        <f>+IFERROR(VLOOKUP($C964,Insumos!$A$2:$C$999,3,FALSE),"")</f>
        <v/>
      </c>
      <c r="F964" s="2"/>
      <c r="G964" s="3"/>
      <c r="H964" s="4">
        <f t="shared" si="18"/>
        <v>0</v>
      </c>
      <c r="I964" s="1" t="str">
        <f>+IFERROR(VLOOKUP(C964,Insumos!$A$2:$E$999,4,FALSE),"")</f>
        <v/>
      </c>
      <c r="J964" s="1" t="str">
        <f>+IFERROR(VLOOKUP(C964,Insumos!$A$2:$E$999,5,FALSE),"")</f>
        <v/>
      </c>
      <c r="K964" s="3" t="str">
        <f t="shared" si="19"/>
        <v/>
      </c>
    </row>
    <row r="965" spans="1:11" ht="14.25" customHeight="1" x14ac:dyDescent="0.2">
      <c r="A965" s="1"/>
      <c r="B965" s="1"/>
      <c r="C965" s="1"/>
      <c r="D965" s="1" t="str">
        <f>+IFERROR(VLOOKUP($C965,Insumos!$A$2:$C$999,2,FALSE),"")</f>
        <v/>
      </c>
      <c r="E965" s="1" t="str">
        <f>+IFERROR(VLOOKUP($C965,Insumos!$A$2:$C$999,3,FALSE),"")</f>
        <v/>
      </c>
      <c r="F965" s="2"/>
      <c r="G965" s="3"/>
      <c r="H965" s="4">
        <f t="shared" si="18"/>
        <v>0</v>
      </c>
      <c r="I965" s="1" t="str">
        <f>+IFERROR(VLOOKUP(C965,Insumos!$A$2:$E$999,4,FALSE),"")</f>
        <v/>
      </c>
      <c r="J965" s="1" t="str">
        <f>+IFERROR(VLOOKUP(C965,Insumos!$A$2:$E$999,5,FALSE),"")</f>
        <v/>
      </c>
      <c r="K965" s="3" t="str">
        <f t="shared" si="19"/>
        <v/>
      </c>
    </row>
    <row r="966" spans="1:11" ht="14.25" customHeight="1" x14ac:dyDescent="0.2">
      <c r="A966" s="1"/>
      <c r="B966" s="1"/>
      <c r="C966" s="1"/>
      <c r="D966" s="1" t="str">
        <f>+IFERROR(VLOOKUP($C966,Insumos!$A$2:$C$999,2,FALSE),"")</f>
        <v/>
      </c>
      <c r="E966" s="1" t="str">
        <f>+IFERROR(VLOOKUP($C966,Insumos!$A$2:$C$999,3,FALSE),"")</f>
        <v/>
      </c>
      <c r="F966" s="2"/>
      <c r="G966" s="3"/>
      <c r="H966" s="4">
        <f t="shared" si="18"/>
        <v>0</v>
      </c>
      <c r="I966" s="1" t="str">
        <f>+IFERROR(VLOOKUP(C966,Insumos!$A$2:$E$999,4,FALSE),"")</f>
        <v/>
      </c>
      <c r="J966" s="1" t="str">
        <f>+IFERROR(VLOOKUP(C966,Insumos!$A$2:$E$999,5,FALSE),"")</f>
        <v/>
      </c>
      <c r="K966" s="3" t="str">
        <f t="shared" si="19"/>
        <v/>
      </c>
    </row>
    <row r="967" spans="1:11" ht="14.25" customHeight="1" x14ac:dyDescent="0.2">
      <c r="A967" s="1"/>
      <c r="B967" s="1"/>
      <c r="C967" s="1"/>
      <c r="D967" s="1" t="str">
        <f>+IFERROR(VLOOKUP($C967,Insumos!$A$2:$C$999,2,FALSE),"")</f>
        <v/>
      </c>
      <c r="E967" s="1" t="str">
        <f>+IFERROR(VLOOKUP($C967,Insumos!$A$2:$C$999,3,FALSE),"")</f>
        <v/>
      </c>
      <c r="F967" s="2"/>
      <c r="G967" s="3"/>
      <c r="H967" s="4">
        <f t="shared" si="18"/>
        <v>0</v>
      </c>
      <c r="I967" s="1" t="str">
        <f>+IFERROR(VLOOKUP(C967,Insumos!$A$2:$E$999,4,FALSE),"")</f>
        <v/>
      </c>
      <c r="J967" s="1" t="str">
        <f>+IFERROR(VLOOKUP(C967,Insumos!$A$2:$E$999,5,FALSE),"")</f>
        <v/>
      </c>
      <c r="K967" s="3" t="str">
        <f t="shared" si="19"/>
        <v/>
      </c>
    </row>
    <row r="968" spans="1:11" ht="14.25" customHeight="1" x14ac:dyDescent="0.2">
      <c r="A968" s="1"/>
      <c r="B968" s="1"/>
      <c r="C968" s="1"/>
      <c r="D968" s="1" t="str">
        <f>+IFERROR(VLOOKUP($C968,Insumos!$A$2:$C$999,2,FALSE),"")</f>
        <v/>
      </c>
      <c r="E968" s="1" t="str">
        <f>+IFERROR(VLOOKUP($C968,Insumos!$A$2:$C$999,3,FALSE),"")</f>
        <v/>
      </c>
      <c r="F968" s="2"/>
      <c r="G968" s="3"/>
      <c r="H968" s="4">
        <f t="shared" si="18"/>
        <v>0</v>
      </c>
      <c r="I968" s="1" t="str">
        <f>+IFERROR(VLOOKUP(C968,Insumos!$A$2:$E$999,4,FALSE),"")</f>
        <v/>
      </c>
      <c r="J968" s="1" t="str">
        <f>+IFERROR(VLOOKUP(C968,Insumos!$A$2:$E$999,5,FALSE),"")</f>
        <v/>
      </c>
      <c r="K968" s="3" t="str">
        <f t="shared" si="19"/>
        <v/>
      </c>
    </row>
    <row r="969" spans="1:11" ht="14.25" customHeight="1" x14ac:dyDescent="0.2">
      <c r="A969" s="1"/>
      <c r="B969" s="1"/>
      <c r="C969" s="1"/>
      <c r="D969" s="1" t="str">
        <f>+IFERROR(VLOOKUP($C969,Insumos!$A$2:$C$999,2,FALSE),"")</f>
        <v/>
      </c>
      <c r="E969" s="1" t="str">
        <f>+IFERROR(VLOOKUP($C969,Insumos!$A$2:$C$999,3,FALSE),"")</f>
        <v/>
      </c>
      <c r="F969" s="2"/>
      <c r="G969" s="3"/>
      <c r="H969" s="4">
        <f t="shared" si="18"/>
        <v>0</v>
      </c>
      <c r="I969" s="1" t="str">
        <f>+IFERROR(VLOOKUP(C969,Insumos!$A$2:$E$999,4,FALSE),"")</f>
        <v/>
      </c>
      <c r="J969" s="1" t="str">
        <f>+IFERROR(VLOOKUP(C969,Insumos!$A$2:$E$999,5,FALSE),"")</f>
        <v/>
      </c>
      <c r="K969" s="3" t="str">
        <f t="shared" si="19"/>
        <v/>
      </c>
    </row>
    <row r="970" spans="1:11" ht="14.25" customHeight="1" x14ac:dyDescent="0.2">
      <c r="A970" s="1"/>
      <c r="B970" s="1"/>
      <c r="C970" s="1"/>
      <c r="D970" s="1" t="str">
        <f>+IFERROR(VLOOKUP($C970,Insumos!$A$2:$C$999,2,FALSE),"")</f>
        <v/>
      </c>
      <c r="E970" s="1" t="str">
        <f>+IFERROR(VLOOKUP($C970,Insumos!$A$2:$C$999,3,FALSE),"")</f>
        <v/>
      </c>
      <c r="F970" s="2"/>
      <c r="G970" s="3"/>
      <c r="H970" s="4">
        <f t="shared" si="18"/>
        <v>0</v>
      </c>
      <c r="I970" s="1" t="str">
        <f>+IFERROR(VLOOKUP(C970,Insumos!$A$2:$E$999,4,FALSE),"")</f>
        <v/>
      </c>
      <c r="J970" s="1" t="str">
        <f>+IFERROR(VLOOKUP(C970,Insumos!$A$2:$E$999,5,FALSE),"")</f>
        <v/>
      </c>
      <c r="K970" s="3" t="str">
        <f t="shared" si="19"/>
        <v/>
      </c>
    </row>
    <row r="971" spans="1:11" ht="14.25" customHeight="1" x14ac:dyDescent="0.2">
      <c r="A971" s="1"/>
      <c r="B971" s="1"/>
      <c r="C971" s="1"/>
      <c r="D971" s="1" t="str">
        <f>+IFERROR(VLOOKUP($C971,Insumos!$A$2:$C$999,2,FALSE),"")</f>
        <v/>
      </c>
      <c r="E971" s="1" t="str">
        <f>+IFERROR(VLOOKUP($C971,Insumos!$A$2:$C$999,3,FALSE),"")</f>
        <v/>
      </c>
      <c r="F971" s="2"/>
      <c r="G971" s="3"/>
      <c r="H971" s="4">
        <f t="shared" si="18"/>
        <v>0</v>
      </c>
      <c r="I971" s="1" t="str">
        <f>+IFERROR(VLOOKUP(C971,Insumos!$A$2:$E$999,4,FALSE),"")</f>
        <v/>
      </c>
      <c r="J971" s="1" t="str">
        <f>+IFERROR(VLOOKUP(C971,Insumos!$A$2:$E$999,5,FALSE),"")</f>
        <v/>
      </c>
      <c r="K971" s="3" t="str">
        <f t="shared" si="19"/>
        <v/>
      </c>
    </row>
    <row r="972" spans="1:11" ht="14.25" customHeight="1" x14ac:dyDescent="0.2">
      <c r="A972" s="1"/>
      <c r="B972" s="1"/>
      <c r="C972" s="1"/>
      <c r="D972" s="1" t="str">
        <f>+IFERROR(VLOOKUP($C972,Insumos!$A$2:$C$999,2,FALSE),"")</f>
        <v/>
      </c>
      <c r="E972" s="1" t="str">
        <f>+IFERROR(VLOOKUP($C972,Insumos!$A$2:$C$999,3,FALSE),"")</f>
        <v/>
      </c>
      <c r="F972" s="2"/>
      <c r="G972" s="3"/>
      <c r="H972" s="4">
        <f t="shared" si="18"/>
        <v>0</v>
      </c>
      <c r="I972" s="1" t="str">
        <f>+IFERROR(VLOOKUP(C972,Insumos!$A$2:$E$999,4,FALSE),"")</f>
        <v/>
      </c>
      <c r="J972" s="1" t="str">
        <f>+IFERROR(VLOOKUP(C972,Insumos!$A$2:$E$999,5,FALSE),"")</f>
        <v/>
      </c>
      <c r="K972" s="3" t="str">
        <f t="shared" si="19"/>
        <v/>
      </c>
    </row>
    <row r="973" spans="1:11" ht="14.25" customHeight="1" x14ac:dyDescent="0.2">
      <c r="A973" s="1"/>
      <c r="B973" s="1"/>
      <c r="C973" s="1"/>
      <c r="D973" s="1" t="str">
        <f>+IFERROR(VLOOKUP($C973,Insumos!$A$2:$C$999,2,FALSE),"")</f>
        <v/>
      </c>
      <c r="E973" s="1" t="str">
        <f>+IFERROR(VLOOKUP($C973,Insumos!$A$2:$C$999,3,FALSE),"")</f>
        <v/>
      </c>
      <c r="F973" s="2"/>
      <c r="G973" s="3"/>
      <c r="H973" s="4">
        <f t="shared" si="18"/>
        <v>0</v>
      </c>
      <c r="I973" s="1" t="str">
        <f>+IFERROR(VLOOKUP(C973,Insumos!$A$2:$E$999,4,FALSE),"")</f>
        <v/>
      </c>
      <c r="J973" s="1" t="str">
        <f>+IFERROR(VLOOKUP(C973,Insumos!$A$2:$E$999,5,FALSE),"")</f>
        <v/>
      </c>
      <c r="K973" s="3" t="str">
        <f t="shared" si="19"/>
        <v/>
      </c>
    </row>
    <row r="974" spans="1:11" ht="14.25" customHeight="1" x14ac:dyDescent="0.2">
      <c r="A974" s="1"/>
      <c r="B974" s="1"/>
      <c r="C974" s="1"/>
      <c r="D974" s="1" t="str">
        <f>+IFERROR(VLOOKUP($C974,Insumos!$A$2:$C$999,2,FALSE),"")</f>
        <v/>
      </c>
      <c r="E974" s="1" t="str">
        <f>+IFERROR(VLOOKUP($C974,Insumos!$A$2:$C$999,3,FALSE),"")</f>
        <v/>
      </c>
      <c r="F974" s="2"/>
      <c r="G974" s="3"/>
      <c r="H974" s="4">
        <f t="shared" si="18"/>
        <v>0</v>
      </c>
      <c r="I974" s="1" t="str">
        <f>+IFERROR(VLOOKUP(C974,Insumos!$A$2:$E$999,4,FALSE),"")</f>
        <v/>
      </c>
      <c r="J974" s="1" t="str">
        <f>+IFERROR(VLOOKUP(C974,Insumos!$A$2:$E$999,5,FALSE),"")</f>
        <v/>
      </c>
      <c r="K974" s="3" t="str">
        <f t="shared" si="19"/>
        <v/>
      </c>
    </row>
    <row r="975" spans="1:11" ht="14.25" customHeight="1" x14ac:dyDescent="0.2">
      <c r="A975" s="1"/>
      <c r="B975" s="1"/>
      <c r="C975" s="1"/>
      <c r="D975" s="1" t="str">
        <f>+IFERROR(VLOOKUP($C975,Insumos!$A$2:$C$999,2,FALSE),"")</f>
        <v/>
      </c>
      <c r="E975" s="1" t="str">
        <f>+IFERROR(VLOOKUP($C975,Insumos!$A$2:$C$999,3,FALSE),"")</f>
        <v/>
      </c>
      <c r="F975" s="2"/>
      <c r="G975" s="3"/>
      <c r="H975" s="4">
        <f t="shared" si="18"/>
        <v>0</v>
      </c>
      <c r="I975" s="1" t="str">
        <f>+IFERROR(VLOOKUP(C975,Insumos!$A$2:$E$999,4,FALSE),"")</f>
        <v/>
      </c>
      <c r="J975" s="1" t="str">
        <f>+IFERROR(VLOOKUP(C975,Insumos!$A$2:$E$999,5,FALSE),"")</f>
        <v/>
      </c>
      <c r="K975" s="3" t="str">
        <f t="shared" si="19"/>
        <v/>
      </c>
    </row>
    <row r="976" spans="1:11" ht="14.25" customHeight="1" x14ac:dyDescent="0.2">
      <c r="A976" s="1"/>
      <c r="B976" s="1"/>
      <c r="C976" s="1"/>
      <c r="D976" s="1" t="str">
        <f>+IFERROR(VLOOKUP($C976,Insumos!$A$2:$C$999,2,FALSE),"")</f>
        <v/>
      </c>
      <c r="E976" s="1" t="str">
        <f>+IFERROR(VLOOKUP($C976,Insumos!$A$2:$C$999,3,FALSE),"")</f>
        <v/>
      </c>
      <c r="F976" s="2"/>
      <c r="G976" s="3"/>
      <c r="H976" s="4">
        <f t="shared" si="18"/>
        <v>0</v>
      </c>
      <c r="I976" s="1" t="str">
        <f>+IFERROR(VLOOKUP(C976,Insumos!$A$2:$E$999,4,FALSE),"")</f>
        <v/>
      </c>
      <c r="J976" s="1" t="str">
        <f>+IFERROR(VLOOKUP(C976,Insumos!$A$2:$E$999,5,FALSE),"")</f>
        <v/>
      </c>
      <c r="K976" s="3" t="str">
        <f t="shared" si="19"/>
        <v/>
      </c>
    </row>
    <row r="977" spans="1:11" ht="14.25" customHeight="1" x14ac:dyDescent="0.2">
      <c r="A977" s="1"/>
      <c r="B977" s="1"/>
      <c r="C977" s="1"/>
      <c r="D977" s="1" t="str">
        <f>+IFERROR(VLOOKUP($C977,Insumos!$A$2:$C$999,2,FALSE),"")</f>
        <v/>
      </c>
      <c r="E977" s="1" t="str">
        <f>+IFERROR(VLOOKUP($C977,Insumos!$A$2:$C$999,3,FALSE),"")</f>
        <v/>
      </c>
      <c r="F977" s="2"/>
      <c r="G977" s="3"/>
      <c r="H977" s="4">
        <f t="shared" si="18"/>
        <v>0</v>
      </c>
      <c r="I977" s="1" t="str">
        <f>+IFERROR(VLOOKUP(C977,Insumos!$A$2:$E$999,4,FALSE),"")</f>
        <v/>
      </c>
      <c r="J977" s="1" t="str">
        <f>+IFERROR(VLOOKUP(C977,Insumos!$A$2:$E$999,5,FALSE),"")</f>
        <v/>
      </c>
      <c r="K977" s="3" t="str">
        <f t="shared" si="19"/>
        <v/>
      </c>
    </row>
    <row r="978" spans="1:11" ht="14.25" customHeight="1" x14ac:dyDescent="0.2">
      <c r="A978" s="1"/>
      <c r="B978" s="1"/>
      <c r="C978" s="1"/>
      <c r="D978" s="1" t="str">
        <f>+IFERROR(VLOOKUP($C978,Insumos!$A$2:$C$999,2,FALSE),"")</f>
        <v/>
      </c>
      <c r="E978" s="1" t="str">
        <f>+IFERROR(VLOOKUP($C978,Insumos!$A$2:$C$999,3,FALSE),"")</f>
        <v/>
      </c>
      <c r="F978" s="2"/>
      <c r="G978" s="3"/>
      <c r="H978" s="4">
        <f t="shared" si="18"/>
        <v>0</v>
      </c>
      <c r="I978" s="1" t="str">
        <f>+IFERROR(VLOOKUP(C978,Insumos!$A$2:$E$999,4,FALSE),"")</f>
        <v/>
      </c>
      <c r="J978" s="1" t="str">
        <f>+IFERROR(VLOOKUP(C978,Insumos!$A$2:$E$999,5,FALSE),"")</f>
        <v/>
      </c>
      <c r="K978" s="3" t="str">
        <f t="shared" si="19"/>
        <v/>
      </c>
    </row>
    <row r="979" spans="1:11" ht="14.25" customHeight="1" x14ac:dyDescent="0.2">
      <c r="A979" s="1"/>
      <c r="B979" s="1"/>
      <c r="C979" s="1"/>
      <c r="D979" s="1" t="str">
        <f>+IFERROR(VLOOKUP($C979,Insumos!$A$2:$C$999,2,FALSE),"")</f>
        <v/>
      </c>
      <c r="E979" s="1" t="str">
        <f>+IFERROR(VLOOKUP($C979,Insumos!$A$2:$C$999,3,FALSE),"")</f>
        <v/>
      </c>
      <c r="F979" s="2"/>
      <c r="G979" s="3"/>
      <c r="H979" s="4">
        <f t="shared" si="18"/>
        <v>0</v>
      </c>
      <c r="I979" s="1" t="str">
        <f>+IFERROR(VLOOKUP(C979,Insumos!$A$2:$E$999,4,FALSE),"")</f>
        <v/>
      </c>
      <c r="J979" s="1" t="str">
        <f>+IFERROR(VLOOKUP(C979,Insumos!$A$2:$E$999,5,FALSE),"")</f>
        <v/>
      </c>
      <c r="K979" s="3" t="str">
        <f t="shared" si="19"/>
        <v/>
      </c>
    </row>
    <row r="980" spans="1:11" ht="14.25" customHeight="1" x14ac:dyDescent="0.2">
      <c r="A980" s="1"/>
      <c r="B980" s="1"/>
      <c r="C980" s="1"/>
      <c r="D980" s="1" t="str">
        <f>+IFERROR(VLOOKUP($C980,Insumos!$A$2:$C$999,2,FALSE),"")</f>
        <v/>
      </c>
      <c r="E980" s="1" t="str">
        <f>+IFERROR(VLOOKUP($C980,Insumos!$A$2:$C$999,3,FALSE),"")</f>
        <v/>
      </c>
      <c r="F980" s="2"/>
      <c r="G980" s="3"/>
      <c r="H980" s="4">
        <f t="shared" si="18"/>
        <v>0</v>
      </c>
      <c r="I980" s="1" t="str">
        <f>+IFERROR(VLOOKUP(C980,Insumos!$A$2:$E$999,4,FALSE),"")</f>
        <v/>
      </c>
      <c r="J980" s="1" t="str">
        <f>+IFERROR(VLOOKUP(C980,Insumos!$A$2:$E$999,5,FALSE),"")</f>
        <v/>
      </c>
      <c r="K980" s="3" t="str">
        <f t="shared" si="19"/>
        <v/>
      </c>
    </row>
    <row r="981" spans="1:11" ht="14.25" customHeight="1" x14ac:dyDescent="0.2">
      <c r="A981" s="1"/>
      <c r="B981" s="1"/>
      <c r="C981" s="1"/>
      <c r="D981" s="1" t="str">
        <f>+IFERROR(VLOOKUP($C981,Insumos!$A$2:$C$999,2,FALSE),"")</f>
        <v/>
      </c>
      <c r="E981" s="1" t="str">
        <f>+IFERROR(VLOOKUP($C981,Insumos!$A$2:$C$999,3,FALSE),"")</f>
        <v/>
      </c>
      <c r="F981" s="2"/>
      <c r="G981" s="3"/>
      <c r="H981" s="4">
        <f t="shared" si="18"/>
        <v>0</v>
      </c>
      <c r="I981" s="1" t="str">
        <f>+IFERROR(VLOOKUP(C981,Insumos!$A$2:$E$999,4,FALSE),"")</f>
        <v/>
      </c>
      <c r="J981" s="1" t="str">
        <f>+IFERROR(VLOOKUP(C981,Insumos!$A$2:$E$999,5,FALSE),"")</f>
        <v/>
      </c>
      <c r="K981" s="3" t="str">
        <f t="shared" si="19"/>
        <v/>
      </c>
    </row>
    <row r="982" spans="1:11" ht="14.25" customHeight="1" x14ac:dyDescent="0.2">
      <c r="A982" s="1"/>
      <c r="B982" s="1"/>
      <c r="C982" s="1"/>
      <c r="D982" s="1" t="str">
        <f>+IFERROR(VLOOKUP($C982,Insumos!$A$2:$C$999,2,FALSE),"")</f>
        <v/>
      </c>
      <c r="E982" s="1" t="str">
        <f>+IFERROR(VLOOKUP($C982,Insumos!$A$2:$C$999,3,FALSE),"")</f>
        <v/>
      </c>
      <c r="F982" s="2"/>
      <c r="G982" s="3"/>
      <c r="H982" s="4">
        <f t="shared" si="18"/>
        <v>0</v>
      </c>
      <c r="I982" s="1" t="str">
        <f>+IFERROR(VLOOKUP(C982,Insumos!$A$2:$E$999,4,FALSE),"")</f>
        <v/>
      </c>
      <c r="J982" s="1" t="str">
        <f>+IFERROR(VLOOKUP(C982,Insumos!$A$2:$E$999,5,FALSE),"")</f>
        <v/>
      </c>
      <c r="K982" s="3" t="str">
        <f t="shared" si="19"/>
        <v/>
      </c>
    </row>
    <row r="983" spans="1:11" ht="14.25" customHeight="1" x14ac:dyDescent="0.2">
      <c r="A983" s="1"/>
      <c r="B983" s="1"/>
      <c r="C983" s="1"/>
      <c r="D983" s="1" t="str">
        <f>+IFERROR(VLOOKUP($C983,Insumos!$A$2:$C$999,2,FALSE),"")</f>
        <v/>
      </c>
      <c r="E983" s="1" t="str">
        <f>+IFERROR(VLOOKUP($C983,Insumos!$A$2:$C$999,3,FALSE),"")</f>
        <v/>
      </c>
      <c r="F983" s="2"/>
      <c r="G983" s="3"/>
      <c r="H983" s="4">
        <f t="shared" si="18"/>
        <v>0</v>
      </c>
      <c r="I983" s="1" t="str">
        <f>+IFERROR(VLOOKUP(C983,Insumos!$A$2:$E$999,4,FALSE),"")</f>
        <v/>
      </c>
      <c r="J983" s="1" t="str">
        <f>+IFERROR(VLOOKUP(C983,Insumos!$A$2:$E$999,5,FALSE),"")</f>
        <v/>
      </c>
      <c r="K983" s="3" t="str">
        <f t="shared" si="19"/>
        <v/>
      </c>
    </row>
    <row r="984" spans="1:11" ht="14.25" customHeight="1" x14ac:dyDescent="0.2">
      <c r="A984" s="1"/>
      <c r="B984" s="1"/>
      <c r="C984" s="1"/>
      <c r="D984" s="1" t="str">
        <f>+IFERROR(VLOOKUP($C984,Insumos!$A$2:$C$999,2,FALSE),"")</f>
        <v/>
      </c>
      <c r="E984" s="1" t="str">
        <f>+IFERROR(VLOOKUP($C984,Insumos!$A$2:$C$999,3,FALSE),"")</f>
        <v/>
      </c>
      <c r="F984" s="2"/>
      <c r="G984" s="3"/>
      <c r="H984" s="4">
        <f t="shared" si="18"/>
        <v>0</v>
      </c>
      <c r="I984" s="1" t="str">
        <f>+IFERROR(VLOOKUP(C984,Insumos!$A$2:$E$999,4,FALSE),"")</f>
        <v/>
      </c>
      <c r="J984" s="1" t="str">
        <f>+IFERROR(VLOOKUP(C984,Insumos!$A$2:$E$999,5,FALSE),"")</f>
        <v/>
      </c>
      <c r="K984" s="3" t="str">
        <f t="shared" si="19"/>
        <v/>
      </c>
    </row>
    <row r="985" spans="1:11" ht="14.25" customHeight="1" x14ac:dyDescent="0.2">
      <c r="A985" s="1"/>
      <c r="B985" s="1"/>
      <c r="C985" s="1"/>
      <c r="D985" s="1" t="str">
        <f>+IFERROR(VLOOKUP($C985,Insumos!$A$2:$C$999,2,FALSE),"")</f>
        <v/>
      </c>
      <c r="E985" s="1" t="str">
        <f>+IFERROR(VLOOKUP($C985,Insumos!$A$2:$C$999,3,FALSE),"")</f>
        <v/>
      </c>
      <c r="F985" s="2"/>
      <c r="G985" s="3"/>
      <c r="H985" s="4">
        <f t="shared" si="18"/>
        <v>0</v>
      </c>
      <c r="I985" s="1" t="str">
        <f>+IFERROR(VLOOKUP(C985,Insumos!$A$2:$E$999,4,FALSE),"")</f>
        <v/>
      </c>
      <c r="J985" s="1" t="str">
        <f>+IFERROR(VLOOKUP(C985,Insumos!$A$2:$E$999,5,FALSE),"")</f>
        <v/>
      </c>
      <c r="K985" s="3" t="str">
        <f t="shared" si="19"/>
        <v/>
      </c>
    </row>
    <row r="986" spans="1:11" ht="14.25" customHeight="1" x14ac:dyDescent="0.2">
      <c r="A986" s="1"/>
      <c r="B986" s="1"/>
      <c r="C986" s="1"/>
      <c r="D986" s="1" t="str">
        <f>+IFERROR(VLOOKUP($C986,Insumos!$A$2:$C$999,2,FALSE),"")</f>
        <v/>
      </c>
      <c r="E986" s="1" t="str">
        <f>+IFERROR(VLOOKUP($C986,Insumos!$A$2:$C$999,3,FALSE),"")</f>
        <v/>
      </c>
      <c r="F986" s="2"/>
      <c r="G986" s="3"/>
      <c r="H986" s="4">
        <f t="shared" si="18"/>
        <v>0</v>
      </c>
      <c r="I986" s="1" t="str">
        <f>+IFERROR(VLOOKUP(C986,Insumos!$A$2:$E$999,4,FALSE),"")</f>
        <v/>
      </c>
      <c r="J986" s="1" t="str">
        <f>+IFERROR(VLOOKUP(C986,Insumos!$A$2:$E$999,5,FALSE),"")</f>
        <v/>
      </c>
      <c r="K986" s="3" t="str">
        <f t="shared" si="19"/>
        <v/>
      </c>
    </row>
    <row r="987" spans="1:11" ht="14.25" customHeight="1" x14ac:dyDescent="0.2">
      <c r="A987" s="1"/>
      <c r="B987" s="1"/>
      <c r="C987" s="1"/>
      <c r="D987" s="1" t="str">
        <f>+IFERROR(VLOOKUP($C987,Insumos!$A$2:$C$999,2,FALSE),"")</f>
        <v/>
      </c>
      <c r="E987" s="1" t="str">
        <f>+IFERROR(VLOOKUP($C987,Insumos!$A$2:$C$999,3,FALSE),"")</f>
        <v/>
      </c>
      <c r="F987" s="2"/>
      <c r="G987" s="3"/>
      <c r="H987" s="4">
        <f t="shared" si="18"/>
        <v>0</v>
      </c>
      <c r="I987" s="1" t="str">
        <f>+IFERROR(VLOOKUP(C987,Insumos!$A$2:$E$999,4,FALSE),"")</f>
        <v/>
      </c>
      <c r="J987" s="1" t="str">
        <f>+IFERROR(VLOOKUP(C987,Insumos!$A$2:$E$999,5,FALSE),"")</f>
        <v/>
      </c>
      <c r="K987" s="3" t="str">
        <f t="shared" si="19"/>
        <v/>
      </c>
    </row>
    <row r="988" spans="1:11" ht="14.25" customHeight="1" x14ac:dyDescent="0.2">
      <c r="A988" s="1"/>
      <c r="B988" s="1"/>
      <c r="C988" s="1"/>
      <c r="D988" s="1" t="str">
        <f>+IFERROR(VLOOKUP($C988,Insumos!$A$2:$C$999,2,FALSE),"")</f>
        <v/>
      </c>
      <c r="E988" s="1" t="str">
        <f>+IFERROR(VLOOKUP($C988,Insumos!$A$2:$C$999,3,FALSE),"")</f>
        <v/>
      </c>
      <c r="F988" s="2"/>
      <c r="G988" s="3"/>
      <c r="H988" s="4">
        <f t="shared" si="18"/>
        <v>0</v>
      </c>
      <c r="I988" s="1" t="str">
        <f>+IFERROR(VLOOKUP(C988,Insumos!$A$2:$E$999,4,FALSE),"")</f>
        <v/>
      </c>
      <c r="J988" s="1" t="str">
        <f>+IFERROR(VLOOKUP(C988,Insumos!$A$2:$E$999,5,FALSE),"")</f>
        <v/>
      </c>
      <c r="K988" s="3" t="str">
        <f t="shared" si="19"/>
        <v/>
      </c>
    </row>
    <row r="989" spans="1:11" ht="14.25" customHeight="1" x14ac:dyDescent="0.2">
      <c r="A989" s="1"/>
      <c r="B989" s="1"/>
      <c r="C989" s="1"/>
      <c r="D989" s="1" t="str">
        <f>+IFERROR(VLOOKUP($C989,Insumos!$A$2:$C$999,2,FALSE),"")</f>
        <v/>
      </c>
      <c r="E989" s="1" t="str">
        <f>+IFERROR(VLOOKUP($C989,Insumos!$A$2:$C$999,3,FALSE),"")</f>
        <v/>
      </c>
      <c r="F989" s="2"/>
      <c r="G989" s="3"/>
      <c r="H989" s="4">
        <f t="shared" si="18"/>
        <v>0</v>
      </c>
      <c r="I989" s="1" t="str">
        <f>+IFERROR(VLOOKUP(C989,Insumos!$A$2:$E$999,4,FALSE),"")</f>
        <v/>
      </c>
      <c r="J989" s="1" t="str">
        <f>+IFERROR(VLOOKUP(C989,Insumos!$A$2:$E$999,5,FALSE),"")</f>
        <v/>
      </c>
      <c r="K989" s="3" t="str">
        <f t="shared" si="19"/>
        <v/>
      </c>
    </row>
    <row r="990" spans="1:11" ht="14.25" customHeight="1" x14ac:dyDescent="0.2">
      <c r="A990" s="1"/>
      <c r="B990" s="1"/>
      <c r="C990" s="1"/>
      <c r="D990" s="1" t="str">
        <f>+IFERROR(VLOOKUP($C990,Insumos!$A$2:$C$999,2,FALSE),"")</f>
        <v/>
      </c>
      <c r="E990" s="1" t="str">
        <f>+IFERROR(VLOOKUP($C990,Insumos!$A$2:$C$999,3,FALSE),"")</f>
        <v/>
      </c>
      <c r="F990" s="2"/>
      <c r="G990" s="3"/>
      <c r="H990" s="4">
        <f t="shared" si="18"/>
        <v>0</v>
      </c>
      <c r="I990" s="1" t="str">
        <f>+IFERROR(VLOOKUP(C990,Insumos!$A$2:$E$999,4,FALSE),"")</f>
        <v/>
      </c>
      <c r="J990" s="1" t="str">
        <f>+IFERROR(VLOOKUP(C990,Insumos!$A$2:$E$999,5,FALSE),"")</f>
        <v/>
      </c>
      <c r="K990" s="3" t="str">
        <f t="shared" si="19"/>
        <v/>
      </c>
    </row>
    <row r="991" spans="1:11" ht="14.25" customHeight="1" x14ac:dyDescent="0.2">
      <c r="A991" s="1"/>
      <c r="B991" s="1"/>
      <c r="C991" s="1"/>
      <c r="D991" s="1" t="str">
        <f>+IFERROR(VLOOKUP($C991,Insumos!$A$2:$C$999,2,FALSE),"")</f>
        <v/>
      </c>
      <c r="E991" s="1" t="str">
        <f>+IFERROR(VLOOKUP($C991,Insumos!$A$2:$C$999,3,FALSE),"")</f>
        <v/>
      </c>
      <c r="F991" s="2"/>
      <c r="G991" s="3"/>
      <c r="H991" s="4">
        <f t="shared" si="18"/>
        <v>0</v>
      </c>
      <c r="I991" s="1" t="str">
        <f>+IFERROR(VLOOKUP(C991,Insumos!$A$2:$E$999,4,FALSE),"")</f>
        <v/>
      </c>
      <c r="J991" s="1" t="str">
        <f>+IFERROR(VLOOKUP(C991,Insumos!$A$2:$E$999,5,FALSE),"")</f>
        <v/>
      </c>
      <c r="K991" s="3" t="str">
        <f t="shared" si="19"/>
        <v/>
      </c>
    </row>
    <row r="992" spans="1:11" ht="14.25" customHeight="1" x14ac:dyDescent="0.2">
      <c r="A992" s="1"/>
      <c r="B992" s="1"/>
      <c r="C992" s="1"/>
      <c r="D992" s="1" t="str">
        <f>+IFERROR(VLOOKUP($C992,Insumos!$A$2:$C$999,2,FALSE),"")</f>
        <v/>
      </c>
      <c r="E992" s="1" t="str">
        <f>+IFERROR(VLOOKUP($C992,Insumos!$A$2:$C$999,3,FALSE),"")</f>
        <v/>
      </c>
      <c r="F992" s="2"/>
      <c r="G992" s="3"/>
      <c r="H992" s="4">
        <f t="shared" si="18"/>
        <v>0</v>
      </c>
      <c r="I992" s="1" t="str">
        <f>+IFERROR(VLOOKUP(C992,Insumos!$A$2:$E$999,4,FALSE),"")</f>
        <v/>
      </c>
      <c r="J992" s="1" t="str">
        <f>+IFERROR(VLOOKUP(C992,Insumos!$A$2:$E$999,5,FALSE),"")</f>
        <v/>
      </c>
      <c r="K992" s="3" t="str">
        <f t="shared" si="19"/>
        <v/>
      </c>
    </row>
    <row r="993" spans="1:11" ht="14.25" customHeight="1" x14ac:dyDescent="0.2">
      <c r="A993" s="1"/>
      <c r="B993" s="1"/>
      <c r="C993" s="1"/>
      <c r="D993" s="1" t="str">
        <f>+IFERROR(VLOOKUP($C993,Insumos!$A$2:$C$999,2,FALSE),"")</f>
        <v/>
      </c>
      <c r="E993" s="1" t="str">
        <f>+IFERROR(VLOOKUP($C993,Insumos!$A$2:$C$999,3,FALSE),"")</f>
        <v/>
      </c>
      <c r="F993" s="2"/>
      <c r="G993" s="3"/>
      <c r="H993" s="4">
        <f t="shared" si="18"/>
        <v>0</v>
      </c>
      <c r="I993" s="1" t="str">
        <f>+IFERROR(VLOOKUP(C993,Insumos!$A$2:$E$999,4,FALSE),"")</f>
        <v/>
      </c>
      <c r="J993" s="1" t="str">
        <f>+IFERROR(VLOOKUP(C993,Insumos!$A$2:$E$999,5,FALSE),"")</f>
        <v/>
      </c>
      <c r="K993" s="3" t="str">
        <f t="shared" si="19"/>
        <v/>
      </c>
    </row>
    <row r="994" spans="1:11" ht="14.25" customHeight="1" x14ac:dyDescent="0.2">
      <c r="A994" s="1"/>
      <c r="B994" s="1"/>
      <c r="C994" s="1"/>
      <c r="D994" s="1" t="str">
        <f>+IFERROR(VLOOKUP($C994,Insumos!$A$2:$C$999,2,FALSE),"")</f>
        <v/>
      </c>
      <c r="E994" s="1" t="str">
        <f>+IFERROR(VLOOKUP($C994,Insumos!$A$2:$C$999,3,FALSE),"")</f>
        <v/>
      </c>
      <c r="F994" s="2"/>
      <c r="G994" s="3"/>
      <c r="H994" s="4">
        <f t="shared" si="18"/>
        <v>0</v>
      </c>
      <c r="I994" s="1" t="str">
        <f>+IFERROR(VLOOKUP(C994,Insumos!$A$2:$E$999,4,FALSE),"")</f>
        <v/>
      </c>
      <c r="J994" s="1" t="str">
        <f>+IFERROR(VLOOKUP(C994,Insumos!$A$2:$E$999,5,FALSE),"")</f>
        <v/>
      </c>
      <c r="K994" s="3" t="str">
        <f t="shared" si="19"/>
        <v/>
      </c>
    </row>
    <row r="995" spans="1:11" ht="14.25" customHeight="1" x14ac:dyDescent="0.2">
      <c r="A995" s="1"/>
      <c r="B995" s="1"/>
      <c r="C995" s="1"/>
      <c r="D995" s="1" t="str">
        <f>+IFERROR(VLOOKUP($C995,Insumos!$A$2:$C$999,2,FALSE),"")</f>
        <v/>
      </c>
      <c r="E995" s="1" t="str">
        <f>+IFERROR(VLOOKUP($C995,Insumos!$A$2:$C$999,3,FALSE),"")</f>
        <v/>
      </c>
      <c r="F995" s="2"/>
      <c r="G995" s="3"/>
      <c r="H995" s="4">
        <f t="shared" si="18"/>
        <v>0</v>
      </c>
      <c r="I995" s="1" t="str">
        <f>+IFERROR(VLOOKUP(C995,Insumos!$A$2:$E$999,4,FALSE),"")</f>
        <v/>
      </c>
      <c r="J995" s="1" t="str">
        <f>+IFERROR(VLOOKUP(C995,Insumos!$A$2:$E$999,5,FALSE),"")</f>
        <v/>
      </c>
      <c r="K995" s="3" t="str">
        <f t="shared" si="19"/>
        <v/>
      </c>
    </row>
    <row r="996" spans="1:11" ht="14.25" customHeight="1" x14ac:dyDescent="0.2">
      <c r="A996" s="1"/>
      <c r="B996" s="1"/>
      <c r="C996" s="1"/>
      <c r="D996" s="1" t="str">
        <f>+IFERROR(VLOOKUP($C996,Insumos!$A$2:$C$999,2,FALSE),"")</f>
        <v/>
      </c>
      <c r="E996" s="1" t="str">
        <f>+IFERROR(VLOOKUP($C996,Insumos!$A$2:$C$999,3,FALSE),"")</f>
        <v/>
      </c>
      <c r="F996" s="2"/>
      <c r="G996" s="3"/>
      <c r="H996" s="4">
        <f t="shared" si="18"/>
        <v>0</v>
      </c>
      <c r="I996" s="1" t="str">
        <f>+IFERROR(VLOOKUP(C996,Insumos!$A$2:$E$999,4,FALSE),"")</f>
        <v/>
      </c>
      <c r="J996" s="1" t="str">
        <f>+IFERROR(VLOOKUP(C996,Insumos!$A$2:$E$999,5,FALSE),"")</f>
        <v/>
      </c>
      <c r="K996" s="3" t="str">
        <f t="shared" si="19"/>
        <v/>
      </c>
    </row>
    <row r="997" spans="1:11" ht="14.25" customHeight="1" x14ac:dyDescent="0.2">
      <c r="A997" s="1"/>
      <c r="B997" s="1"/>
      <c r="C997" s="1"/>
      <c r="D997" s="1" t="str">
        <f>+IFERROR(VLOOKUP($C997,Insumos!$A$2:$C$999,2,FALSE),"")</f>
        <v/>
      </c>
      <c r="E997" s="1" t="str">
        <f>+IFERROR(VLOOKUP($C997,Insumos!$A$2:$C$999,3,FALSE),"")</f>
        <v/>
      </c>
      <c r="F997" s="2"/>
      <c r="G997" s="3"/>
      <c r="H997" s="4">
        <f t="shared" si="18"/>
        <v>0</v>
      </c>
      <c r="I997" s="1" t="str">
        <f>+IFERROR(VLOOKUP(C997,Insumos!$A$2:$E$999,4,FALSE),"")</f>
        <v/>
      </c>
      <c r="J997" s="1" t="str">
        <f>+IFERROR(VLOOKUP(C997,Insumos!$A$2:$E$999,5,FALSE),"")</f>
        <v/>
      </c>
      <c r="K997" s="3" t="str">
        <f t="shared" si="19"/>
        <v/>
      </c>
    </row>
    <row r="998" spans="1:11" ht="14.25" customHeight="1" x14ac:dyDescent="0.2">
      <c r="A998" s="1"/>
      <c r="B998" s="1"/>
      <c r="C998" s="1"/>
      <c r="D998" s="1" t="str">
        <f>+IFERROR(VLOOKUP($C998,Insumos!$A$2:$C$999,2,FALSE),"")</f>
        <v/>
      </c>
      <c r="E998" s="1" t="str">
        <f>+IFERROR(VLOOKUP($C998,Insumos!$A$2:$C$999,3,FALSE),"")</f>
        <v/>
      </c>
      <c r="F998" s="2"/>
      <c r="G998" s="3"/>
      <c r="H998" s="4">
        <f t="shared" si="18"/>
        <v>0</v>
      </c>
      <c r="I998" s="1" t="str">
        <f>+IFERROR(VLOOKUP(C998,Insumos!$A$2:$E$999,4,FALSE),"")</f>
        <v/>
      </c>
      <c r="J998" s="1" t="str">
        <f>+IFERROR(VLOOKUP(C998,Insumos!$A$2:$E$999,5,FALSE),"")</f>
        <v/>
      </c>
      <c r="K998" s="3" t="str">
        <f t="shared" si="19"/>
        <v/>
      </c>
    </row>
    <row r="999" spans="1:11" ht="14.25" customHeight="1" x14ac:dyDescent="0.2">
      <c r="A999" s="1"/>
      <c r="B999" s="1"/>
      <c r="C999" s="1"/>
      <c r="D999" s="1" t="str">
        <f>+IFERROR(VLOOKUP($C999,Insumos!$A$2:$C$999,2,FALSE),"")</f>
        <v/>
      </c>
      <c r="E999" s="1" t="str">
        <f>+IFERROR(VLOOKUP($C999,Insumos!$A$2:$C$999,3,FALSE),"")</f>
        <v/>
      </c>
      <c r="F999" s="2"/>
      <c r="G999" s="3"/>
      <c r="H999" s="4">
        <f t="shared" si="18"/>
        <v>0</v>
      </c>
      <c r="I999" s="1" t="str">
        <f>+IFERROR(VLOOKUP(C999,Insumos!$A$2:$E$999,4,FALSE),"")</f>
        <v/>
      </c>
      <c r="J999" s="1" t="str">
        <f>+IFERROR(VLOOKUP(C999,Insumos!$A$2:$E$999,5,FALSE),"")</f>
        <v/>
      </c>
      <c r="K999" s="3" t="str">
        <f t="shared" si="19"/>
        <v/>
      </c>
    </row>
    <row r="1000" spans="1:11" ht="14.25" customHeight="1" x14ac:dyDescent="0.2">
      <c r="A1000" s="1"/>
      <c r="B1000" s="1"/>
      <c r="C1000" s="1"/>
      <c r="D1000" s="1"/>
      <c r="E1000" s="1"/>
      <c r="F1000" s="2"/>
      <c r="G1000" s="3"/>
      <c r="I1000" s="1"/>
      <c r="J1000" s="1"/>
      <c r="K1000" s="3"/>
    </row>
  </sheetData>
  <autoFilter ref="A1:L999"/>
  <sortState ref="A2:L166">
    <sortCondition ref="B2:B166"/>
    <sortCondition ref="A2:A166"/>
  </sortState>
  <pageMargins left="0" right="0" top="0.74803149606299213" bottom="0.74803149606299213" header="0" footer="0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pane ySplit="1" topLeftCell="A2" activePane="bottomLeft" state="frozen"/>
      <selection pane="bottomLeft" activeCell="C73" sqref="C2:C73"/>
    </sheetView>
  </sheetViews>
  <sheetFormatPr baseColWidth="10" defaultColWidth="12.625" defaultRowHeight="15" customHeight="1" x14ac:dyDescent="0.2"/>
  <cols>
    <col min="1" max="1" width="17.5" customWidth="1"/>
    <col min="2" max="2" width="13.875" customWidth="1"/>
    <col min="3" max="3" width="45.625" customWidth="1"/>
    <col min="4" max="4" width="15.375" customWidth="1"/>
    <col min="5" max="5" width="11" customWidth="1"/>
    <col min="6" max="6" width="17.5" customWidth="1"/>
    <col min="7" max="7" width="14.375" customWidth="1"/>
    <col min="8" max="9" width="11" customWidth="1"/>
    <col min="10" max="26" width="10.625" customWidth="1"/>
  </cols>
  <sheetData>
    <row r="1" spans="1:10" ht="14.25" customHeight="1" x14ac:dyDescent="0.2">
      <c r="A1" s="48" t="s">
        <v>278</v>
      </c>
      <c r="B1" s="1" t="s">
        <v>63</v>
      </c>
      <c r="C1" s="48" t="s">
        <v>276</v>
      </c>
      <c r="D1" s="48" t="s">
        <v>282</v>
      </c>
      <c r="E1" s="48" t="s">
        <v>279</v>
      </c>
      <c r="F1" s="48" t="s">
        <v>280</v>
      </c>
      <c r="G1" s="48" t="s">
        <v>281</v>
      </c>
      <c r="H1" s="6" t="s">
        <v>66</v>
      </c>
      <c r="I1" s="6" t="s">
        <v>67</v>
      </c>
    </row>
    <row r="2" spans="1:10" ht="14.25" customHeight="1" x14ac:dyDescent="0.2">
      <c r="A2" s="1">
        <v>1007</v>
      </c>
      <c r="B2" s="1" t="s">
        <v>68</v>
      </c>
      <c r="C2" s="1" t="s">
        <v>69</v>
      </c>
      <c r="D2" s="1" t="s">
        <v>70</v>
      </c>
      <c r="E2" s="1">
        <v>1</v>
      </c>
      <c r="F2" s="1" t="s">
        <v>71</v>
      </c>
      <c r="G2" s="1" t="s">
        <v>72</v>
      </c>
      <c r="H2" s="7">
        <v>0.5</v>
      </c>
      <c r="I2" s="7">
        <v>0.5</v>
      </c>
      <c r="J2" s="8"/>
    </row>
    <row r="3" spans="1:10" ht="14.25" customHeight="1" x14ac:dyDescent="0.2">
      <c r="A3" s="1" t="s">
        <v>13</v>
      </c>
      <c r="B3" s="1" t="s">
        <v>73</v>
      </c>
      <c r="C3" s="1" t="s">
        <v>74</v>
      </c>
      <c r="D3" s="1" t="s">
        <v>75</v>
      </c>
      <c r="E3" s="1">
        <v>1</v>
      </c>
      <c r="F3" s="1" t="s">
        <v>71</v>
      </c>
      <c r="G3" s="1" t="s">
        <v>72</v>
      </c>
      <c r="H3" s="7">
        <v>0.5</v>
      </c>
      <c r="I3" s="7">
        <v>0.5</v>
      </c>
      <c r="J3" s="8"/>
    </row>
    <row r="4" spans="1:10" ht="14.25" customHeight="1" x14ac:dyDescent="0.2">
      <c r="A4" s="1" t="s">
        <v>14</v>
      </c>
      <c r="B4" s="1" t="s">
        <v>76</v>
      </c>
      <c r="C4" s="1" t="s">
        <v>77</v>
      </c>
      <c r="D4" s="1" t="s">
        <v>75</v>
      </c>
      <c r="E4" s="1">
        <v>1</v>
      </c>
      <c r="F4" s="1" t="s">
        <v>71</v>
      </c>
      <c r="G4" s="1" t="s">
        <v>78</v>
      </c>
      <c r="H4" s="6">
        <v>0.5</v>
      </c>
      <c r="I4" s="6">
        <v>0.5</v>
      </c>
      <c r="J4" s="8"/>
    </row>
    <row r="5" spans="1:10" ht="14.25" customHeight="1" x14ac:dyDescent="0.2">
      <c r="A5" s="1" t="s">
        <v>15</v>
      </c>
      <c r="B5" s="1" t="s">
        <v>79</v>
      </c>
      <c r="C5" s="1" t="s">
        <v>80</v>
      </c>
      <c r="D5" s="1" t="s">
        <v>81</v>
      </c>
      <c r="E5" s="1">
        <v>2.5</v>
      </c>
      <c r="F5" s="1" t="s">
        <v>71</v>
      </c>
      <c r="G5" s="1" t="s">
        <v>82</v>
      </c>
      <c r="H5" s="6">
        <v>1</v>
      </c>
      <c r="I5" s="6">
        <v>0</v>
      </c>
      <c r="J5" s="8"/>
    </row>
    <row r="6" spans="1:10" ht="14.25" customHeight="1" x14ac:dyDescent="0.2">
      <c r="A6" s="1" t="s">
        <v>16</v>
      </c>
      <c r="B6" s="1" t="s">
        <v>83</v>
      </c>
      <c r="C6" s="1" t="s">
        <v>84</v>
      </c>
      <c r="D6" s="1" t="s">
        <v>75</v>
      </c>
      <c r="E6" s="1">
        <v>10</v>
      </c>
      <c r="F6" s="1" t="s">
        <v>71</v>
      </c>
      <c r="G6" s="1" t="s">
        <v>85</v>
      </c>
      <c r="H6" s="6">
        <v>0</v>
      </c>
      <c r="I6" s="6">
        <v>1</v>
      </c>
      <c r="J6" s="8"/>
    </row>
    <row r="7" spans="1:10" ht="14.25" customHeight="1" x14ac:dyDescent="0.2">
      <c r="A7" s="1" t="s">
        <v>17</v>
      </c>
      <c r="B7" s="1" t="s">
        <v>86</v>
      </c>
      <c r="C7" s="1" t="s">
        <v>87</v>
      </c>
      <c r="D7" s="1" t="s">
        <v>75</v>
      </c>
      <c r="E7" s="1">
        <v>5</v>
      </c>
      <c r="F7" s="1" t="s">
        <v>71</v>
      </c>
      <c r="G7" s="1" t="s">
        <v>85</v>
      </c>
      <c r="H7" s="6">
        <v>0.1</v>
      </c>
      <c r="I7" s="6">
        <v>0.9</v>
      </c>
      <c r="J7" s="8"/>
    </row>
    <row r="8" spans="1:10" ht="14.25" customHeight="1" x14ac:dyDescent="0.2">
      <c r="A8" s="1" t="s">
        <v>18</v>
      </c>
      <c r="B8" s="1" t="s">
        <v>88</v>
      </c>
      <c r="C8" s="1" t="s">
        <v>89</v>
      </c>
      <c r="D8" s="1" t="s">
        <v>75</v>
      </c>
      <c r="E8" s="1">
        <v>20</v>
      </c>
      <c r="F8" s="1" t="s">
        <v>71</v>
      </c>
      <c r="G8" s="1" t="s">
        <v>85</v>
      </c>
      <c r="H8" s="6">
        <v>0.7</v>
      </c>
      <c r="I8" s="6">
        <v>0.3</v>
      </c>
      <c r="J8" s="8"/>
    </row>
    <row r="9" spans="1:10" ht="14.25" customHeight="1" x14ac:dyDescent="0.2">
      <c r="A9" s="1" t="s">
        <v>19</v>
      </c>
      <c r="B9" s="1" t="s">
        <v>90</v>
      </c>
      <c r="C9" s="1" t="s">
        <v>91</v>
      </c>
      <c r="D9" s="1" t="s">
        <v>75</v>
      </c>
      <c r="E9" s="1">
        <v>1</v>
      </c>
      <c r="F9" s="1" t="s">
        <v>71</v>
      </c>
      <c r="G9" s="1" t="s">
        <v>92</v>
      </c>
      <c r="H9" s="6">
        <v>1</v>
      </c>
      <c r="I9" s="6">
        <v>0</v>
      </c>
      <c r="J9" s="8"/>
    </row>
    <row r="10" spans="1:10" ht="14.25" customHeight="1" x14ac:dyDescent="0.2">
      <c r="A10" s="1" t="s">
        <v>20</v>
      </c>
      <c r="B10" s="1" t="s">
        <v>93</v>
      </c>
      <c r="C10" s="1" t="s">
        <v>94</v>
      </c>
      <c r="D10" s="1" t="s">
        <v>81</v>
      </c>
      <c r="E10" s="1">
        <v>15</v>
      </c>
      <c r="F10" s="1" t="s">
        <v>71</v>
      </c>
      <c r="G10" s="1" t="s">
        <v>85</v>
      </c>
      <c r="H10" s="6">
        <v>0.5</v>
      </c>
      <c r="I10" s="6">
        <v>0.5</v>
      </c>
      <c r="J10" s="8"/>
    </row>
    <row r="11" spans="1:10" ht="14.25" customHeight="1" x14ac:dyDescent="0.2">
      <c r="A11" s="1" t="s">
        <v>25</v>
      </c>
      <c r="B11" s="1" t="s">
        <v>95</v>
      </c>
      <c r="C11" s="1" t="s">
        <v>96</v>
      </c>
      <c r="D11" s="1" t="s">
        <v>81</v>
      </c>
      <c r="E11" s="1">
        <v>10</v>
      </c>
      <c r="F11" s="1" t="s">
        <v>71</v>
      </c>
      <c r="G11" s="1" t="s">
        <v>82</v>
      </c>
      <c r="H11" s="6">
        <v>0.5</v>
      </c>
      <c r="I11" s="6">
        <v>0.5</v>
      </c>
      <c r="J11" s="8"/>
    </row>
    <row r="12" spans="1:10" ht="14.25" customHeight="1" x14ac:dyDescent="0.2">
      <c r="A12" s="1" t="s">
        <v>26</v>
      </c>
      <c r="B12" s="1" t="s">
        <v>97</v>
      </c>
      <c r="C12" s="1" t="s">
        <v>98</v>
      </c>
      <c r="D12" s="1" t="s">
        <v>75</v>
      </c>
      <c r="E12" s="1">
        <v>5</v>
      </c>
      <c r="F12" s="1" t="s">
        <v>71</v>
      </c>
      <c r="G12" s="1" t="s">
        <v>99</v>
      </c>
      <c r="H12" s="6">
        <v>0</v>
      </c>
      <c r="I12" s="6">
        <v>1</v>
      </c>
      <c r="J12" s="8"/>
    </row>
    <row r="13" spans="1:10" ht="14.25" customHeight="1" x14ac:dyDescent="0.2">
      <c r="A13" s="1" t="s">
        <v>27</v>
      </c>
      <c r="B13" s="1" t="s">
        <v>100</v>
      </c>
      <c r="C13" s="1" t="s">
        <v>101</v>
      </c>
      <c r="D13" s="1" t="s">
        <v>75</v>
      </c>
      <c r="E13" s="1">
        <v>1</v>
      </c>
      <c r="F13" s="1" t="s">
        <v>71</v>
      </c>
      <c r="G13" s="1" t="s">
        <v>99</v>
      </c>
      <c r="H13" s="7">
        <v>0.5</v>
      </c>
      <c r="I13" s="7">
        <v>0.5</v>
      </c>
      <c r="J13" s="8"/>
    </row>
    <row r="14" spans="1:10" ht="14.25" customHeight="1" x14ac:dyDescent="0.2">
      <c r="A14" s="1" t="s">
        <v>28</v>
      </c>
      <c r="B14" s="1" t="s">
        <v>102</v>
      </c>
      <c r="C14" s="1" t="s">
        <v>103</v>
      </c>
      <c r="D14" s="1" t="s">
        <v>75</v>
      </c>
      <c r="E14" s="1">
        <v>5</v>
      </c>
      <c r="F14" s="1" t="s">
        <v>71</v>
      </c>
      <c r="G14" s="1" t="s">
        <v>85</v>
      </c>
      <c r="H14" s="7">
        <v>0.5</v>
      </c>
      <c r="I14" s="7">
        <v>0.5</v>
      </c>
      <c r="J14" s="8"/>
    </row>
    <row r="15" spans="1:10" ht="14.25" customHeight="1" x14ac:dyDescent="0.2">
      <c r="A15" s="1" t="s">
        <v>29</v>
      </c>
      <c r="B15" s="1" t="s">
        <v>104</v>
      </c>
      <c r="C15" s="1" t="s">
        <v>105</v>
      </c>
      <c r="D15" s="1" t="s">
        <v>75</v>
      </c>
      <c r="E15" s="1">
        <v>20</v>
      </c>
      <c r="F15" s="1" t="s">
        <v>71</v>
      </c>
      <c r="G15" s="1" t="s">
        <v>85</v>
      </c>
      <c r="H15" s="6">
        <v>0.7</v>
      </c>
      <c r="I15" s="6">
        <v>0.3</v>
      </c>
      <c r="J15" s="8"/>
    </row>
    <row r="16" spans="1:10" ht="14.25" customHeight="1" x14ac:dyDescent="0.2">
      <c r="A16" s="1" t="s">
        <v>30</v>
      </c>
      <c r="B16" s="1" t="s">
        <v>106</v>
      </c>
      <c r="C16" s="1" t="s">
        <v>107</v>
      </c>
      <c r="D16" s="1" t="s">
        <v>75</v>
      </c>
      <c r="E16" s="1">
        <v>10</v>
      </c>
      <c r="F16" s="1" t="s">
        <v>71</v>
      </c>
      <c r="G16" s="1" t="s">
        <v>85</v>
      </c>
      <c r="H16" s="6">
        <v>0.5</v>
      </c>
      <c r="I16" s="6">
        <v>0.5</v>
      </c>
      <c r="J16" s="8"/>
    </row>
    <row r="17" spans="1:10" ht="14.25" customHeight="1" x14ac:dyDescent="0.2">
      <c r="A17" s="1" t="s">
        <v>31</v>
      </c>
      <c r="B17" s="1" t="s">
        <v>108</v>
      </c>
      <c r="C17" s="1" t="s">
        <v>109</v>
      </c>
      <c r="D17" s="1" t="s">
        <v>75</v>
      </c>
      <c r="E17" s="1">
        <v>20</v>
      </c>
      <c r="F17" s="1" t="s">
        <v>71</v>
      </c>
      <c r="G17" s="1" t="s">
        <v>85</v>
      </c>
      <c r="H17" s="6">
        <v>1</v>
      </c>
      <c r="I17" s="6">
        <v>0</v>
      </c>
      <c r="J17" s="8"/>
    </row>
    <row r="18" spans="1:10" ht="14.25" customHeight="1" x14ac:dyDescent="0.2">
      <c r="A18" s="1" t="s">
        <v>32</v>
      </c>
      <c r="B18" s="1" t="s">
        <v>110</v>
      </c>
      <c r="C18" s="1" t="s">
        <v>111</v>
      </c>
      <c r="D18" s="1" t="s">
        <v>81</v>
      </c>
      <c r="E18" s="1">
        <v>10</v>
      </c>
      <c r="F18" s="1" t="s">
        <v>71</v>
      </c>
      <c r="G18" s="1" t="s">
        <v>85</v>
      </c>
      <c r="H18" s="6">
        <v>0.9</v>
      </c>
      <c r="I18" s="6">
        <v>0.1</v>
      </c>
      <c r="J18" s="8"/>
    </row>
    <row r="19" spans="1:10" ht="14.25" customHeight="1" x14ac:dyDescent="0.2">
      <c r="A19" s="1" t="s">
        <v>33</v>
      </c>
      <c r="B19" s="1" t="s">
        <v>112</v>
      </c>
      <c r="C19" s="1" t="s">
        <v>113</v>
      </c>
      <c r="D19" s="1" t="s">
        <v>75</v>
      </c>
      <c r="E19" s="1">
        <v>20</v>
      </c>
      <c r="F19" s="1" t="s">
        <v>71</v>
      </c>
      <c r="G19" s="1" t="s">
        <v>85</v>
      </c>
      <c r="H19" s="6">
        <v>0.5</v>
      </c>
      <c r="I19" s="6">
        <v>0.5</v>
      </c>
      <c r="J19" s="8"/>
    </row>
    <row r="20" spans="1:10" ht="14.25" customHeight="1" x14ac:dyDescent="0.2">
      <c r="A20" s="1" t="s">
        <v>35</v>
      </c>
      <c r="B20" s="1" t="s">
        <v>114</v>
      </c>
      <c r="C20" s="1" t="s">
        <v>115</v>
      </c>
      <c r="D20" s="1" t="s">
        <v>75</v>
      </c>
      <c r="E20" s="1">
        <v>10</v>
      </c>
      <c r="F20" s="1" t="s">
        <v>71</v>
      </c>
      <c r="G20" s="1" t="s">
        <v>85</v>
      </c>
      <c r="H20" s="6">
        <v>0.5</v>
      </c>
      <c r="I20" s="6">
        <v>0.5</v>
      </c>
      <c r="J20" s="8"/>
    </row>
    <row r="21" spans="1:10" ht="14.25" customHeight="1" x14ac:dyDescent="0.2">
      <c r="A21" s="1" t="s">
        <v>37</v>
      </c>
      <c r="B21" s="1" t="s">
        <v>116</v>
      </c>
      <c r="C21" s="1" t="s">
        <v>117</v>
      </c>
      <c r="D21" s="1" t="s">
        <v>75</v>
      </c>
      <c r="E21" s="1">
        <v>20</v>
      </c>
      <c r="F21" s="1" t="s">
        <v>71</v>
      </c>
      <c r="G21" s="1" t="s">
        <v>85</v>
      </c>
      <c r="H21" s="6">
        <v>0</v>
      </c>
      <c r="I21" s="6">
        <v>1</v>
      </c>
      <c r="J21" s="8"/>
    </row>
    <row r="22" spans="1:10" ht="14.25" customHeight="1" x14ac:dyDescent="0.2">
      <c r="A22" s="1" t="s">
        <v>38</v>
      </c>
      <c r="B22" s="1" t="s">
        <v>118</v>
      </c>
      <c r="C22" s="1" t="s">
        <v>119</v>
      </c>
      <c r="D22" s="1" t="s">
        <v>81</v>
      </c>
      <c r="E22" s="1">
        <v>0.86</v>
      </c>
      <c r="F22" s="1" t="s">
        <v>71</v>
      </c>
      <c r="G22" s="1" t="s">
        <v>85</v>
      </c>
      <c r="H22" s="6">
        <v>0</v>
      </c>
      <c r="I22" s="6">
        <v>1</v>
      </c>
      <c r="J22" s="8"/>
    </row>
    <row r="23" spans="1:10" ht="14.25" customHeight="1" x14ac:dyDescent="0.2">
      <c r="A23" s="1" t="s">
        <v>40</v>
      </c>
      <c r="B23" s="1" t="s">
        <v>120</v>
      </c>
      <c r="C23" s="1" t="s">
        <v>121</v>
      </c>
      <c r="D23" s="1" t="s">
        <v>75</v>
      </c>
      <c r="E23" s="1">
        <v>5</v>
      </c>
      <c r="F23" s="1" t="s">
        <v>71</v>
      </c>
      <c r="G23" s="1" t="s">
        <v>85</v>
      </c>
      <c r="H23" s="7">
        <v>0.5</v>
      </c>
      <c r="I23" s="7">
        <v>0.5</v>
      </c>
      <c r="J23" s="8"/>
    </row>
    <row r="24" spans="1:10" ht="14.25" customHeight="1" x14ac:dyDescent="0.2">
      <c r="A24" s="1" t="s">
        <v>41</v>
      </c>
      <c r="B24" s="1" t="s">
        <v>122</v>
      </c>
      <c r="C24" s="1" t="s">
        <v>123</v>
      </c>
      <c r="D24" s="1" t="s">
        <v>81</v>
      </c>
      <c r="E24" s="1">
        <v>0.86</v>
      </c>
      <c r="F24" s="1" t="s">
        <v>71</v>
      </c>
      <c r="G24" s="1" t="s">
        <v>85</v>
      </c>
      <c r="H24" s="6">
        <v>0</v>
      </c>
      <c r="I24" s="6">
        <v>1</v>
      </c>
      <c r="J24" s="8"/>
    </row>
    <row r="25" spans="1:10" ht="14.25" customHeight="1" x14ac:dyDescent="0.2">
      <c r="A25" s="1" t="s">
        <v>42</v>
      </c>
      <c r="B25" s="1" t="s">
        <v>124</v>
      </c>
      <c r="C25" s="1" t="s">
        <v>125</v>
      </c>
      <c r="D25" s="1" t="s">
        <v>75</v>
      </c>
      <c r="E25" s="1">
        <v>10</v>
      </c>
      <c r="F25" s="1" t="s">
        <v>71</v>
      </c>
      <c r="G25" s="1" t="s">
        <v>82</v>
      </c>
      <c r="H25" s="6">
        <v>0.5</v>
      </c>
      <c r="I25" s="6">
        <v>0.5</v>
      </c>
      <c r="J25" s="8"/>
    </row>
    <row r="26" spans="1:10" ht="14.25" customHeight="1" x14ac:dyDescent="0.2">
      <c r="A26" s="1" t="s">
        <v>43</v>
      </c>
      <c r="B26" s="1" t="s">
        <v>126</v>
      </c>
      <c r="C26" s="1" t="s">
        <v>127</v>
      </c>
      <c r="D26" s="1" t="s">
        <v>75</v>
      </c>
      <c r="E26" s="1">
        <v>5</v>
      </c>
      <c r="F26" s="1" t="s">
        <v>71</v>
      </c>
      <c r="G26" s="1" t="s">
        <v>85</v>
      </c>
      <c r="H26" s="6">
        <v>0</v>
      </c>
      <c r="I26" s="6">
        <v>1</v>
      </c>
      <c r="J26" s="8"/>
    </row>
    <row r="27" spans="1:10" ht="14.25" customHeight="1" x14ac:dyDescent="0.2">
      <c r="A27" s="1" t="s">
        <v>44</v>
      </c>
      <c r="B27" s="1" t="s">
        <v>128</v>
      </c>
      <c r="C27" s="1" t="s">
        <v>129</v>
      </c>
      <c r="D27" s="1" t="s">
        <v>130</v>
      </c>
      <c r="E27" s="1">
        <v>60</v>
      </c>
      <c r="F27" s="1" t="s">
        <v>71</v>
      </c>
      <c r="G27" s="1" t="s">
        <v>131</v>
      </c>
      <c r="H27" s="6">
        <v>0</v>
      </c>
      <c r="I27" s="6">
        <v>1</v>
      </c>
      <c r="J27" s="8"/>
    </row>
    <row r="28" spans="1:10" ht="14.25" customHeight="1" x14ac:dyDescent="0.2">
      <c r="A28" s="1" t="s">
        <v>45</v>
      </c>
      <c r="B28" s="1" t="s">
        <v>132</v>
      </c>
      <c r="C28" s="1" t="s">
        <v>133</v>
      </c>
      <c r="D28" s="1" t="s">
        <v>75</v>
      </c>
      <c r="E28" s="1">
        <v>10</v>
      </c>
      <c r="F28" s="1" t="s">
        <v>71</v>
      </c>
      <c r="G28" s="1" t="s">
        <v>85</v>
      </c>
      <c r="H28" s="6">
        <v>0</v>
      </c>
      <c r="I28" s="6">
        <v>1</v>
      </c>
      <c r="J28" s="8"/>
    </row>
    <row r="29" spans="1:10" ht="14.25" customHeight="1" x14ac:dyDescent="0.2">
      <c r="A29" s="1" t="s">
        <v>46</v>
      </c>
      <c r="B29" s="1" t="s">
        <v>134</v>
      </c>
      <c r="C29" s="1" t="s">
        <v>135</v>
      </c>
      <c r="D29" s="1" t="s">
        <v>75</v>
      </c>
      <c r="E29" s="1">
        <v>10</v>
      </c>
      <c r="F29" s="1" t="s">
        <v>71</v>
      </c>
      <c r="G29" s="1" t="s">
        <v>85</v>
      </c>
      <c r="H29" s="6">
        <v>0</v>
      </c>
      <c r="I29" s="6">
        <v>1</v>
      </c>
      <c r="J29" s="8"/>
    </row>
    <row r="30" spans="1:10" ht="14.25" customHeight="1" x14ac:dyDescent="0.2">
      <c r="A30" s="1" t="s">
        <v>47</v>
      </c>
      <c r="B30" s="1" t="s">
        <v>136</v>
      </c>
      <c r="C30" s="1" t="s">
        <v>137</v>
      </c>
      <c r="D30" s="1" t="s">
        <v>75</v>
      </c>
      <c r="E30" s="1">
        <v>5</v>
      </c>
      <c r="F30" s="1" t="s">
        <v>71</v>
      </c>
      <c r="G30" s="1" t="s">
        <v>138</v>
      </c>
      <c r="H30" s="6">
        <v>0.5</v>
      </c>
      <c r="I30" s="6">
        <v>0.5</v>
      </c>
      <c r="J30" s="8"/>
    </row>
    <row r="31" spans="1:10" ht="14.25" customHeight="1" x14ac:dyDescent="0.2">
      <c r="A31" s="1" t="s">
        <v>48</v>
      </c>
      <c r="B31" s="1" t="s">
        <v>139</v>
      </c>
      <c r="C31" s="1" t="s">
        <v>140</v>
      </c>
      <c r="D31" s="1" t="s">
        <v>75</v>
      </c>
      <c r="E31" s="1">
        <v>1</v>
      </c>
      <c r="F31" s="1" t="s">
        <v>71</v>
      </c>
      <c r="G31" s="1" t="s">
        <v>141</v>
      </c>
      <c r="H31" s="6">
        <v>0.5</v>
      </c>
      <c r="I31" s="6">
        <v>0.5</v>
      </c>
      <c r="J31" s="8"/>
    </row>
    <row r="32" spans="1:10" ht="14.25" customHeight="1" x14ac:dyDescent="0.2">
      <c r="A32" s="1" t="s">
        <v>49</v>
      </c>
      <c r="B32" s="1" t="s">
        <v>142</v>
      </c>
      <c r="C32" s="1" t="s">
        <v>143</v>
      </c>
      <c r="D32" s="1" t="s">
        <v>75</v>
      </c>
      <c r="E32" s="1">
        <v>20</v>
      </c>
      <c r="F32" s="1" t="s">
        <v>71</v>
      </c>
      <c r="G32" s="1" t="s">
        <v>85</v>
      </c>
      <c r="H32" s="6">
        <v>0.5</v>
      </c>
      <c r="I32" s="6">
        <v>0.5</v>
      </c>
      <c r="J32" s="8"/>
    </row>
    <row r="33" spans="1:10" ht="14.25" customHeight="1" x14ac:dyDescent="0.2">
      <c r="A33" s="1" t="s">
        <v>50</v>
      </c>
      <c r="B33" s="1" t="s">
        <v>144</v>
      </c>
      <c r="C33" s="1" t="s">
        <v>145</v>
      </c>
      <c r="D33" s="1" t="s">
        <v>81</v>
      </c>
      <c r="E33" s="1">
        <v>0.2</v>
      </c>
      <c r="F33" s="1" t="s">
        <v>71</v>
      </c>
      <c r="G33" s="1" t="s">
        <v>85</v>
      </c>
      <c r="H33" s="6">
        <v>0</v>
      </c>
      <c r="I33" s="6">
        <v>1</v>
      </c>
      <c r="J33" s="8"/>
    </row>
    <row r="34" spans="1:10" ht="14.25" customHeight="1" x14ac:dyDescent="0.2">
      <c r="A34" s="1" t="s">
        <v>51</v>
      </c>
      <c r="B34" s="1" t="s">
        <v>146</v>
      </c>
      <c r="C34" s="1" t="s">
        <v>147</v>
      </c>
      <c r="D34" s="1" t="s">
        <v>81</v>
      </c>
      <c r="E34" s="1">
        <v>0.3</v>
      </c>
      <c r="F34" s="1" t="s">
        <v>71</v>
      </c>
      <c r="G34" s="1" t="s">
        <v>85</v>
      </c>
      <c r="H34" s="6">
        <v>1</v>
      </c>
      <c r="I34" s="6">
        <v>0</v>
      </c>
      <c r="J34" s="8"/>
    </row>
    <row r="35" spans="1:10" ht="14.25" customHeight="1" x14ac:dyDescent="0.2">
      <c r="A35" s="1" t="s">
        <v>52</v>
      </c>
      <c r="B35" s="1" t="s">
        <v>148</v>
      </c>
      <c r="C35" s="1" t="s">
        <v>149</v>
      </c>
      <c r="D35" s="1" t="s">
        <v>75</v>
      </c>
      <c r="E35" s="1">
        <v>5</v>
      </c>
      <c r="F35" s="1" t="s">
        <v>71</v>
      </c>
      <c r="G35" s="1" t="s">
        <v>85</v>
      </c>
      <c r="H35" s="6">
        <v>0</v>
      </c>
      <c r="I35" s="6">
        <v>1</v>
      </c>
      <c r="J35" s="8"/>
    </row>
    <row r="36" spans="1:10" ht="14.25" customHeight="1" x14ac:dyDescent="0.2">
      <c r="A36" s="1" t="s">
        <v>53</v>
      </c>
      <c r="B36" s="1" t="s">
        <v>150</v>
      </c>
      <c r="C36" s="1" t="s">
        <v>151</v>
      </c>
      <c r="D36" s="1" t="s">
        <v>75</v>
      </c>
      <c r="E36" s="1">
        <v>10</v>
      </c>
      <c r="F36" s="1" t="s">
        <v>71</v>
      </c>
      <c r="G36" s="1" t="s">
        <v>85</v>
      </c>
      <c r="H36" s="6">
        <v>0</v>
      </c>
      <c r="I36" s="6">
        <v>1</v>
      </c>
      <c r="J36" s="8"/>
    </row>
    <row r="37" spans="1:10" ht="14.25" customHeight="1" x14ac:dyDescent="0.2">
      <c r="A37" s="1" t="s">
        <v>54</v>
      </c>
      <c r="B37" s="1" t="s">
        <v>152</v>
      </c>
      <c r="C37" s="1" t="s">
        <v>153</v>
      </c>
      <c r="D37" s="1" t="s">
        <v>75</v>
      </c>
      <c r="E37" s="1">
        <v>5</v>
      </c>
      <c r="F37" s="1" t="s">
        <v>71</v>
      </c>
      <c r="G37" s="1" t="s">
        <v>85</v>
      </c>
      <c r="H37" s="6">
        <v>1</v>
      </c>
      <c r="I37" s="6">
        <v>0</v>
      </c>
      <c r="J37" s="8"/>
    </row>
    <row r="38" spans="1:10" ht="14.25" customHeight="1" x14ac:dyDescent="0.2">
      <c r="A38" s="1" t="s">
        <v>55</v>
      </c>
      <c r="B38" s="1" t="s">
        <v>154</v>
      </c>
      <c r="C38" s="1" t="s">
        <v>155</v>
      </c>
      <c r="D38" s="1" t="s">
        <v>75</v>
      </c>
      <c r="E38" s="1">
        <v>20</v>
      </c>
      <c r="F38" s="1" t="s">
        <v>71</v>
      </c>
      <c r="G38" s="1" t="s">
        <v>85</v>
      </c>
      <c r="H38" s="6">
        <v>0</v>
      </c>
      <c r="I38" s="6">
        <v>1</v>
      </c>
      <c r="J38" s="8"/>
    </row>
    <row r="39" spans="1:10" ht="14.25" customHeight="1" x14ac:dyDescent="0.2">
      <c r="A39" s="1" t="s">
        <v>56</v>
      </c>
      <c r="B39" s="1" t="s">
        <v>156</v>
      </c>
      <c r="C39" s="1" t="s">
        <v>157</v>
      </c>
      <c r="D39" s="1" t="s">
        <v>75</v>
      </c>
      <c r="E39" s="1">
        <v>20</v>
      </c>
      <c r="F39" s="1" t="s">
        <v>71</v>
      </c>
      <c r="G39" s="1" t="s">
        <v>85</v>
      </c>
      <c r="H39" s="6">
        <v>0</v>
      </c>
      <c r="I39" s="6">
        <v>1</v>
      </c>
      <c r="J39" s="8"/>
    </row>
    <row r="40" spans="1:10" ht="14.25" customHeight="1" x14ac:dyDescent="0.2">
      <c r="A40" s="1" t="s">
        <v>57</v>
      </c>
      <c r="B40" s="1" t="s">
        <v>158</v>
      </c>
      <c r="C40" s="1" t="s">
        <v>159</v>
      </c>
      <c r="D40" s="1" t="s">
        <v>160</v>
      </c>
      <c r="E40" s="1">
        <v>1</v>
      </c>
      <c r="F40" s="1" t="s">
        <v>71</v>
      </c>
      <c r="G40" s="1" t="s">
        <v>92</v>
      </c>
      <c r="H40" s="6">
        <v>1</v>
      </c>
      <c r="I40" s="6">
        <v>0</v>
      </c>
      <c r="J40" s="8"/>
    </row>
    <row r="41" spans="1:10" ht="14.25" customHeight="1" x14ac:dyDescent="0.2">
      <c r="A41" s="1" t="s">
        <v>58</v>
      </c>
      <c r="B41" s="1" t="s">
        <v>161</v>
      </c>
      <c r="C41" s="1" t="s">
        <v>162</v>
      </c>
      <c r="D41" s="1" t="s">
        <v>163</v>
      </c>
      <c r="E41" s="1">
        <v>1</v>
      </c>
      <c r="F41" s="1" t="s">
        <v>71</v>
      </c>
      <c r="G41" s="1" t="s">
        <v>92</v>
      </c>
      <c r="H41" s="6">
        <v>1</v>
      </c>
      <c r="I41" s="6">
        <v>0</v>
      </c>
      <c r="J41" s="8"/>
    </row>
    <row r="42" spans="1:10" ht="14.25" customHeight="1" x14ac:dyDescent="0.2">
      <c r="A42" s="1" t="s">
        <v>59</v>
      </c>
      <c r="B42" s="1" t="s">
        <v>164</v>
      </c>
      <c r="C42" s="1" t="s">
        <v>165</v>
      </c>
      <c r="D42" s="1" t="s">
        <v>75</v>
      </c>
      <c r="E42" s="1">
        <v>20</v>
      </c>
      <c r="F42" s="1" t="s">
        <v>71</v>
      </c>
      <c r="G42" s="1" t="s">
        <v>85</v>
      </c>
      <c r="H42" s="6">
        <v>0</v>
      </c>
      <c r="I42" s="6">
        <v>1</v>
      </c>
      <c r="J42" s="8"/>
    </row>
    <row r="43" spans="1:10" ht="14.25" customHeight="1" x14ac:dyDescent="0.2">
      <c r="A43" s="1" t="s">
        <v>60</v>
      </c>
      <c r="B43" s="1" t="s">
        <v>166</v>
      </c>
      <c r="C43" s="1" t="s">
        <v>167</v>
      </c>
      <c r="D43" s="1" t="s">
        <v>75</v>
      </c>
      <c r="E43" s="1">
        <v>5</v>
      </c>
      <c r="F43" s="1" t="s">
        <v>71</v>
      </c>
      <c r="G43" s="1" t="s">
        <v>85</v>
      </c>
      <c r="H43" s="6">
        <v>0</v>
      </c>
      <c r="I43" s="6">
        <v>1</v>
      </c>
      <c r="J43" s="8"/>
    </row>
    <row r="44" spans="1:10" ht="14.25" customHeight="1" x14ac:dyDescent="0.2">
      <c r="A44" s="1">
        <v>1560</v>
      </c>
      <c r="B44" s="1" t="s">
        <v>168</v>
      </c>
      <c r="C44" s="1" t="s">
        <v>169</v>
      </c>
      <c r="D44" s="1" t="s">
        <v>70</v>
      </c>
      <c r="E44" s="1">
        <v>1</v>
      </c>
      <c r="F44" s="1" t="s">
        <v>170</v>
      </c>
      <c r="G44" s="1" t="s">
        <v>72</v>
      </c>
      <c r="H44" s="7">
        <v>0.5</v>
      </c>
      <c r="I44" s="7">
        <v>0.5</v>
      </c>
      <c r="J44" s="8"/>
    </row>
    <row r="45" spans="1:10" ht="14.25" customHeight="1" x14ac:dyDescent="0.2">
      <c r="A45" s="1">
        <v>59</v>
      </c>
      <c r="B45" s="1" t="s">
        <v>171</v>
      </c>
      <c r="C45" s="1" t="s">
        <v>172</v>
      </c>
      <c r="D45" s="1" t="s">
        <v>81</v>
      </c>
      <c r="E45" s="1">
        <v>1</v>
      </c>
      <c r="F45" s="1" t="s">
        <v>170</v>
      </c>
      <c r="G45" s="1" t="s">
        <v>92</v>
      </c>
      <c r="H45" s="6">
        <v>1</v>
      </c>
      <c r="I45" s="6">
        <v>0</v>
      </c>
      <c r="J45" s="8"/>
    </row>
    <row r="46" spans="1:10" ht="14.25" customHeight="1" x14ac:dyDescent="0.2">
      <c r="A46" s="1">
        <v>100</v>
      </c>
      <c r="B46" s="1" t="s">
        <v>173</v>
      </c>
      <c r="C46" s="1" t="s">
        <v>174</v>
      </c>
      <c r="D46" s="1" t="s">
        <v>81</v>
      </c>
      <c r="E46" s="1">
        <v>1</v>
      </c>
      <c r="F46" s="1" t="s">
        <v>170</v>
      </c>
      <c r="G46" s="1" t="s">
        <v>92</v>
      </c>
      <c r="H46" s="6">
        <v>0.7</v>
      </c>
      <c r="I46" s="6">
        <v>0.3</v>
      </c>
      <c r="J46" s="8"/>
    </row>
    <row r="47" spans="1:10" ht="14.25" customHeight="1" x14ac:dyDescent="0.2">
      <c r="A47" s="1">
        <v>8385</v>
      </c>
      <c r="B47" s="1" t="s">
        <v>175</v>
      </c>
      <c r="C47" s="1" t="s">
        <v>176</v>
      </c>
      <c r="D47" s="1" t="s">
        <v>75</v>
      </c>
      <c r="E47" s="1">
        <v>5</v>
      </c>
      <c r="F47" s="1" t="s">
        <v>177</v>
      </c>
      <c r="G47" s="1" t="s">
        <v>85</v>
      </c>
      <c r="H47" s="6">
        <v>1</v>
      </c>
      <c r="I47" s="6">
        <v>0</v>
      </c>
      <c r="J47" s="8"/>
    </row>
    <row r="48" spans="1:10" ht="14.25" customHeight="1" x14ac:dyDescent="0.2">
      <c r="A48" s="1">
        <v>9310</v>
      </c>
      <c r="B48" s="1" t="s">
        <v>178</v>
      </c>
      <c r="C48" s="1" t="s">
        <v>179</v>
      </c>
      <c r="D48" s="1" t="s">
        <v>75</v>
      </c>
      <c r="E48" s="1">
        <v>5</v>
      </c>
      <c r="F48" s="1" t="s">
        <v>177</v>
      </c>
      <c r="G48" s="1" t="s">
        <v>85</v>
      </c>
      <c r="H48" s="6">
        <v>0</v>
      </c>
      <c r="I48" s="6">
        <v>1</v>
      </c>
      <c r="J48" s="8"/>
    </row>
    <row r="49" spans="1:10" ht="14.25" customHeight="1" x14ac:dyDescent="0.2">
      <c r="A49" s="1" t="s">
        <v>21</v>
      </c>
      <c r="B49" s="1" t="s">
        <v>180</v>
      </c>
      <c r="C49" s="1" t="s">
        <v>181</v>
      </c>
      <c r="D49" s="1" t="s">
        <v>75</v>
      </c>
      <c r="E49" s="1">
        <v>1</v>
      </c>
      <c r="F49" s="1" t="s">
        <v>182</v>
      </c>
      <c r="G49" s="1" t="s">
        <v>72</v>
      </c>
      <c r="H49" s="6">
        <v>0.5</v>
      </c>
      <c r="I49" s="6">
        <v>0.5</v>
      </c>
      <c r="J49" s="8"/>
    </row>
    <row r="50" spans="1:10" ht="14.25" customHeight="1" x14ac:dyDescent="0.2">
      <c r="A50" s="1" t="s">
        <v>22</v>
      </c>
      <c r="B50" s="1" t="s">
        <v>183</v>
      </c>
      <c r="C50" s="1" t="s">
        <v>184</v>
      </c>
      <c r="D50" s="1" t="s">
        <v>75</v>
      </c>
      <c r="E50" s="1">
        <v>1</v>
      </c>
      <c r="F50" s="1" t="s">
        <v>182</v>
      </c>
      <c r="G50" s="1" t="s">
        <v>82</v>
      </c>
      <c r="H50" s="6">
        <v>0.5</v>
      </c>
      <c r="I50" s="6">
        <v>0.5</v>
      </c>
      <c r="J50" s="8"/>
    </row>
    <row r="51" spans="1:10" ht="14.25" customHeight="1" x14ac:dyDescent="0.2">
      <c r="A51" s="1" t="s">
        <v>23</v>
      </c>
      <c r="B51" s="1" t="s">
        <v>185</v>
      </c>
      <c r="C51" s="1" t="s">
        <v>186</v>
      </c>
      <c r="D51" s="1" t="s">
        <v>75</v>
      </c>
      <c r="E51" s="1">
        <v>1</v>
      </c>
      <c r="F51" s="1" t="s">
        <v>182</v>
      </c>
      <c r="G51" s="1" t="s">
        <v>99</v>
      </c>
      <c r="H51" s="6">
        <v>0</v>
      </c>
      <c r="I51" s="6">
        <v>1</v>
      </c>
      <c r="J51" s="8"/>
    </row>
    <row r="52" spans="1:10" ht="14.25" customHeight="1" x14ac:dyDescent="0.2">
      <c r="A52" s="1" t="s">
        <v>34</v>
      </c>
      <c r="B52" s="1" t="s">
        <v>187</v>
      </c>
      <c r="C52" s="1" t="s">
        <v>188</v>
      </c>
      <c r="D52" s="1" t="s">
        <v>75</v>
      </c>
      <c r="E52" s="1">
        <v>1</v>
      </c>
      <c r="F52" s="1" t="s">
        <v>182</v>
      </c>
      <c r="G52" s="1" t="s">
        <v>99</v>
      </c>
      <c r="H52" s="6">
        <v>1</v>
      </c>
      <c r="I52" s="6">
        <v>0</v>
      </c>
      <c r="J52" s="8"/>
    </row>
    <row r="53" spans="1:10" ht="14.25" customHeight="1" x14ac:dyDescent="0.2">
      <c r="A53" s="1" t="s">
        <v>39</v>
      </c>
      <c r="B53" s="1" t="s">
        <v>189</v>
      </c>
      <c r="C53" s="1" t="s">
        <v>190</v>
      </c>
      <c r="D53" s="1" t="s">
        <v>75</v>
      </c>
      <c r="E53" s="1">
        <v>1</v>
      </c>
      <c r="F53" s="1" t="s">
        <v>182</v>
      </c>
      <c r="G53" s="1" t="s">
        <v>85</v>
      </c>
      <c r="H53" s="6">
        <v>1</v>
      </c>
      <c r="I53" s="6">
        <v>0</v>
      </c>
      <c r="J53" s="8"/>
    </row>
    <row r="54" spans="1:10" ht="14.25" customHeight="1" x14ac:dyDescent="0.2">
      <c r="A54" s="1">
        <v>30114414</v>
      </c>
      <c r="B54" s="1" t="s">
        <v>191</v>
      </c>
      <c r="C54" s="1" t="s">
        <v>192</v>
      </c>
      <c r="D54" s="1" t="s">
        <v>193</v>
      </c>
      <c r="E54" s="1">
        <v>1</v>
      </c>
      <c r="F54" s="1" t="s">
        <v>194</v>
      </c>
      <c r="G54" s="1" t="s">
        <v>195</v>
      </c>
      <c r="H54" s="6">
        <v>1</v>
      </c>
      <c r="I54" s="6">
        <v>0</v>
      </c>
      <c r="J54" s="8"/>
    </row>
    <row r="55" spans="1:10" ht="14.25" customHeight="1" x14ac:dyDescent="0.2">
      <c r="A55" s="1">
        <v>30174282</v>
      </c>
      <c r="B55" s="1" t="s">
        <v>196</v>
      </c>
      <c r="C55" s="1" t="s">
        <v>197</v>
      </c>
      <c r="D55" s="1" t="s">
        <v>193</v>
      </c>
      <c r="E55" s="1">
        <v>1</v>
      </c>
      <c r="F55" s="1" t="s">
        <v>194</v>
      </c>
      <c r="G55" s="1" t="s">
        <v>195</v>
      </c>
      <c r="H55" s="6">
        <v>1</v>
      </c>
      <c r="I55" s="6">
        <v>0</v>
      </c>
      <c r="J55" s="8"/>
    </row>
    <row r="56" spans="1:10" ht="14.25" customHeight="1" x14ac:dyDescent="0.2">
      <c r="A56" s="1">
        <v>30174259</v>
      </c>
      <c r="B56" s="1" t="s">
        <v>198</v>
      </c>
      <c r="C56" s="1" t="s">
        <v>199</v>
      </c>
      <c r="D56" s="1" t="s">
        <v>193</v>
      </c>
      <c r="E56" s="1">
        <v>1</v>
      </c>
      <c r="F56" s="1" t="s">
        <v>194</v>
      </c>
      <c r="G56" s="1" t="s">
        <v>195</v>
      </c>
      <c r="H56" s="6">
        <v>1</v>
      </c>
      <c r="I56" s="6">
        <v>0</v>
      </c>
      <c r="J56" s="8"/>
    </row>
    <row r="57" spans="1:10" ht="14.25" customHeight="1" x14ac:dyDescent="0.2">
      <c r="A57" s="1">
        <v>30174181</v>
      </c>
      <c r="B57" s="1" t="s">
        <v>200</v>
      </c>
      <c r="C57" s="1" t="s">
        <v>201</v>
      </c>
      <c r="D57" s="1" t="s">
        <v>193</v>
      </c>
      <c r="E57" s="1">
        <v>1</v>
      </c>
      <c r="F57" s="1" t="s">
        <v>194</v>
      </c>
      <c r="G57" s="1" t="s">
        <v>195</v>
      </c>
      <c r="H57" s="6">
        <v>1</v>
      </c>
      <c r="I57" s="6">
        <v>0</v>
      </c>
      <c r="J57" s="8"/>
    </row>
    <row r="58" spans="1:10" ht="14.25" customHeight="1" x14ac:dyDescent="0.2">
      <c r="A58" s="1" t="s">
        <v>36</v>
      </c>
      <c r="B58" s="1" t="s">
        <v>202</v>
      </c>
      <c r="C58" s="1" t="s">
        <v>203</v>
      </c>
      <c r="D58" s="1" t="s">
        <v>193</v>
      </c>
      <c r="E58" s="1">
        <v>1</v>
      </c>
      <c r="F58" s="1" t="s">
        <v>194</v>
      </c>
      <c r="G58" s="1" t="s">
        <v>195</v>
      </c>
      <c r="H58" s="6">
        <v>1</v>
      </c>
      <c r="I58" s="6">
        <v>0</v>
      </c>
      <c r="J58" s="8"/>
    </row>
    <row r="59" spans="1:10" ht="14.25" customHeight="1" x14ac:dyDescent="0.2">
      <c r="A59" s="1">
        <v>12331311</v>
      </c>
      <c r="B59" s="1" t="s">
        <v>204</v>
      </c>
      <c r="C59" s="1" t="s">
        <v>205</v>
      </c>
      <c r="D59" s="1" t="s">
        <v>81</v>
      </c>
      <c r="E59" s="1">
        <v>15</v>
      </c>
      <c r="F59" s="1" t="s">
        <v>194</v>
      </c>
      <c r="G59" s="1" t="s">
        <v>85</v>
      </c>
      <c r="H59" s="6">
        <v>0.5</v>
      </c>
      <c r="I59" s="6">
        <v>0.5</v>
      </c>
      <c r="J59" s="8"/>
    </row>
    <row r="60" spans="1:10" ht="14.25" customHeight="1" x14ac:dyDescent="0.2">
      <c r="A60" s="1">
        <v>30174241</v>
      </c>
      <c r="B60" s="1" t="s">
        <v>206</v>
      </c>
      <c r="C60" s="1" t="s">
        <v>207</v>
      </c>
      <c r="D60" s="1" t="s">
        <v>193</v>
      </c>
      <c r="E60" s="1">
        <v>1</v>
      </c>
      <c r="F60" s="1" t="s">
        <v>194</v>
      </c>
      <c r="G60" s="1" t="s">
        <v>195</v>
      </c>
      <c r="H60" s="6">
        <v>1</v>
      </c>
      <c r="I60" s="6">
        <v>0</v>
      </c>
      <c r="J60" s="8"/>
    </row>
    <row r="61" spans="1:10" ht="14.25" customHeight="1" x14ac:dyDescent="0.2">
      <c r="A61" s="1">
        <v>30329518</v>
      </c>
      <c r="B61" s="1" t="s">
        <v>208</v>
      </c>
      <c r="C61" s="1" t="s">
        <v>209</v>
      </c>
      <c r="D61" s="1" t="s">
        <v>193</v>
      </c>
      <c r="E61" s="1">
        <v>1</v>
      </c>
      <c r="F61" s="1" t="s">
        <v>194</v>
      </c>
      <c r="G61" s="1" t="s">
        <v>195</v>
      </c>
      <c r="H61" s="6">
        <v>1</v>
      </c>
      <c r="I61" s="6">
        <v>0</v>
      </c>
      <c r="J61" s="8"/>
    </row>
    <row r="62" spans="1:10" ht="14.25" customHeight="1" x14ac:dyDescent="0.2">
      <c r="A62" s="1">
        <v>1360</v>
      </c>
      <c r="B62" s="1" t="s">
        <v>210</v>
      </c>
      <c r="C62" s="1" t="s">
        <v>211</v>
      </c>
      <c r="D62" s="1" t="s">
        <v>75</v>
      </c>
      <c r="E62" s="1">
        <v>1</v>
      </c>
      <c r="F62" s="1" t="s">
        <v>212</v>
      </c>
      <c r="G62" s="1" t="s">
        <v>85</v>
      </c>
      <c r="H62" s="6">
        <v>0</v>
      </c>
      <c r="I62" s="6">
        <v>1</v>
      </c>
      <c r="J62" s="8"/>
    </row>
    <row r="63" spans="1:10" ht="14.25" customHeight="1" x14ac:dyDescent="0.2">
      <c r="A63" s="1">
        <v>1299</v>
      </c>
      <c r="B63" s="1" t="s">
        <v>213</v>
      </c>
      <c r="C63" s="1" t="s">
        <v>214</v>
      </c>
      <c r="D63" s="1" t="s">
        <v>215</v>
      </c>
      <c r="E63" s="1">
        <v>1</v>
      </c>
      <c r="F63" s="1" t="s">
        <v>212</v>
      </c>
      <c r="G63" s="1" t="s">
        <v>85</v>
      </c>
      <c r="H63" s="6">
        <v>0.1</v>
      </c>
      <c r="I63" s="6">
        <v>0.9</v>
      </c>
      <c r="J63" s="8"/>
    </row>
    <row r="64" spans="1:10" ht="14.25" customHeight="1" x14ac:dyDescent="0.2">
      <c r="A64" s="1">
        <v>1074</v>
      </c>
      <c r="B64" s="1" t="s">
        <v>216</v>
      </c>
      <c r="C64" s="1" t="s">
        <v>217</v>
      </c>
      <c r="D64" s="1" t="s">
        <v>81</v>
      </c>
      <c r="E64" s="1">
        <v>1</v>
      </c>
      <c r="F64" s="1" t="s">
        <v>212</v>
      </c>
      <c r="G64" s="1" t="s">
        <v>85</v>
      </c>
      <c r="H64" s="6">
        <v>0.5</v>
      </c>
      <c r="I64" s="6">
        <v>0.5</v>
      </c>
      <c r="J64" s="8"/>
    </row>
    <row r="65" spans="1:10" ht="14.25" customHeight="1" x14ac:dyDescent="0.2">
      <c r="A65" s="1">
        <v>1934</v>
      </c>
      <c r="B65" s="1" t="s">
        <v>218</v>
      </c>
      <c r="C65" s="1" t="s">
        <v>219</v>
      </c>
      <c r="D65" s="1" t="s">
        <v>193</v>
      </c>
      <c r="E65" s="1">
        <v>1</v>
      </c>
      <c r="F65" s="1" t="s">
        <v>220</v>
      </c>
      <c r="G65" s="1" t="s">
        <v>195</v>
      </c>
      <c r="H65" s="6">
        <v>1</v>
      </c>
      <c r="I65" s="6">
        <v>0</v>
      </c>
      <c r="J65" s="8"/>
    </row>
    <row r="66" spans="1:10" ht="14.25" customHeight="1" x14ac:dyDescent="0.2">
      <c r="A66" s="1">
        <v>2099</v>
      </c>
      <c r="B66" s="1" t="s">
        <v>221</v>
      </c>
      <c r="C66" s="1" t="s">
        <v>222</v>
      </c>
      <c r="D66" s="1" t="s">
        <v>193</v>
      </c>
      <c r="E66" s="1">
        <v>1</v>
      </c>
      <c r="F66" s="1" t="s">
        <v>220</v>
      </c>
      <c r="G66" s="1" t="s">
        <v>195</v>
      </c>
      <c r="H66" s="6">
        <v>1</v>
      </c>
      <c r="I66" s="6">
        <v>0</v>
      </c>
      <c r="J66" s="8"/>
    </row>
    <row r="67" spans="1:10" ht="14.25" customHeight="1" x14ac:dyDescent="0.2">
      <c r="A67" s="1">
        <v>1903</v>
      </c>
      <c r="B67" s="1" t="s">
        <v>223</v>
      </c>
      <c r="C67" s="1" t="s">
        <v>224</v>
      </c>
      <c r="D67" s="1" t="s">
        <v>193</v>
      </c>
      <c r="E67" s="1">
        <v>1</v>
      </c>
      <c r="F67" s="1" t="s">
        <v>220</v>
      </c>
      <c r="G67" s="1" t="s">
        <v>195</v>
      </c>
      <c r="H67" s="6">
        <v>1</v>
      </c>
      <c r="I67" s="6">
        <v>0</v>
      </c>
      <c r="J67" s="8"/>
    </row>
    <row r="68" spans="1:10" ht="14.25" customHeight="1" x14ac:dyDescent="0.2">
      <c r="A68" s="1">
        <v>2098</v>
      </c>
      <c r="B68" s="1" t="s">
        <v>225</v>
      </c>
      <c r="C68" s="1" t="s">
        <v>226</v>
      </c>
      <c r="D68" s="1" t="s">
        <v>193</v>
      </c>
      <c r="E68" s="1">
        <v>1</v>
      </c>
      <c r="F68" s="1" t="s">
        <v>220</v>
      </c>
      <c r="G68" s="1" t="s">
        <v>195</v>
      </c>
      <c r="H68" s="6">
        <v>1</v>
      </c>
      <c r="I68" s="6">
        <v>0</v>
      </c>
      <c r="J68" s="8"/>
    </row>
    <row r="69" spans="1:10" ht="14.25" customHeight="1" x14ac:dyDescent="0.2">
      <c r="A69" s="1">
        <v>2172</v>
      </c>
      <c r="B69" s="1" t="s">
        <v>227</v>
      </c>
      <c r="C69" s="1" t="s">
        <v>228</v>
      </c>
      <c r="D69" s="1" t="s">
        <v>193</v>
      </c>
      <c r="E69" s="1">
        <v>1</v>
      </c>
      <c r="F69" s="1" t="s">
        <v>220</v>
      </c>
      <c r="G69" s="1" t="s">
        <v>195</v>
      </c>
      <c r="H69" s="6">
        <v>1</v>
      </c>
      <c r="I69" s="6">
        <v>0</v>
      </c>
      <c r="J69" s="8"/>
    </row>
    <row r="70" spans="1:10" ht="14.25" customHeight="1" x14ac:dyDescent="0.2">
      <c r="A70" s="1">
        <v>30955</v>
      </c>
      <c r="B70" s="1" t="s">
        <v>229</v>
      </c>
      <c r="C70" s="1" t="s">
        <v>230</v>
      </c>
      <c r="D70" s="1" t="s">
        <v>75</v>
      </c>
      <c r="E70" s="1">
        <v>1</v>
      </c>
      <c r="F70" s="1" t="s">
        <v>231</v>
      </c>
      <c r="G70" s="1" t="s">
        <v>232</v>
      </c>
      <c r="H70" s="6">
        <v>0.5</v>
      </c>
      <c r="I70" s="6">
        <v>0.5</v>
      </c>
      <c r="J70" s="8"/>
    </row>
    <row r="71" spans="1:10" ht="14.25" customHeight="1" x14ac:dyDescent="0.2">
      <c r="A71" s="1" t="s">
        <v>61</v>
      </c>
      <c r="B71" s="1" t="s">
        <v>233</v>
      </c>
      <c r="C71" s="1" t="s">
        <v>234</v>
      </c>
      <c r="D71" s="1" t="s">
        <v>215</v>
      </c>
      <c r="E71" s="1">
        <v>1</v>
      </c>
      <c r="F71" s="1" t="s">
        <v>182</v>
      </c>
      <c r="G71" s="1" t="s">
        <v>99</v>
      </c>
      <c r="H71" s="6">
        <v>0.5</v>
      </c>
      <c r="I71" s="6">
        <v>0.5</v>
      </c>
      <c r="J71" s="8"/>
    </row>
    <row r="72" spans="1:10" ht="14.25" customHeight="1" x14ac:dyDescent="0.2">
      <c r="A72" s="1">
        <v>8253</v>
      </c>
      <c r="B72" s="1" t="s">
        <v>235</v>
      </c>
      <c r="C72" s="1" t="s">
        <v>236</v>
      </c>
      <c r="D72" s="1" t="s">
        <v>193</v>
      </c>
      <c r="E72" s="1">
        <v>1</v>
      </c>
      <c r="F72" s="1" t="s">
        <v>177</v>
      </c>
      <c r="G72" s="1" t="s">
        <v>72</v>
      </c>
      <c r="H72" s="6">
        <v>0.5</v>
      </c>
      <c r="I72" s="6">
        <v>0.5</v>
      </c>
    </row>
    <row r="73" spans="1:10" ht="14.25" customHeight="1" x14ac:dyDescent="0.2">
      <c r="A73" s="1" t="s">
        <v>62</v>
      </c>
      <c r="B73" s="1" t="s">
        <v>237</v>
      </c>
      <c r="C73" s="1" t="s">
        <v>238</v>
      </c>
      <c r="D73" s="1" t="s">
        <v>75</v>
      </c>
      <c r="E73" s="1">
        <v>1</v>
      </c>
      <c r="F73" s="1" t="s">
        <v>71</v>
      </c>
      <c r="G73" s="9" t="s">
        <v>72</v>
      </c>
      <c r="H73" s="7">
        <v>0.5</v>
      </c>
      <c r="I73" s="7">
        <v>0.5</v>
      </c>
    </row>
    <row r="74" spans="1:10" ht="14.25" customHeight="1" x14ac:dyDescent="0.2">
      <c r="A74" s="1"/>
      <c r="B74" s="1"/>
      <c r="C74" s="1"/>
      <c r="E74" s="1"/>
      <c r="F74" s="1"/>
      <c r="G74" s="1"/>
      <c r="H74" s="6"/>
      <c r="I74" s="6"/>
    </row>
    <row r="75" spans="1:10" ht="14.25" customHeight="1" x14ac:dyDescent="0.2">
      <c r="A75" s="1"/>
      <c r="B75" s="1"/>
      <c r="C75" s="1"/>
      <c r="E75" s="1"/>
      <c r="F75" s="1"/>
      <c r="G75" s="1"/>
      <c r="H75" s="6"/>
      <c r="I75" s="6"/>
    </row>
    <row r="76" spans="1:10" ht="14.25" customHeight="1" x14ac:dyDescent="0.2">
      <c r="A76" s="1"/>
      <c r="B76" s="1"/>
      <c r="C76" s="1"/>
      <c r="E76" s="1"/>
      <c r="F76" s="1"/>
      <c r="G76" s="1"/>
      <c r="H76" s="6"/>
      <c r="I76" s="6"/>
    </row>
    <row r="77" spans="1:10" ht="14.25" customHeight="1" x14ac:dyDescent="0.2">
      <c r="A77" s="1"/>
      <c r="B77" s="1"/>
      <c r="C77" s="1"/>
      <c r="E77" s="1"/>
      <c r="F77" s="1"/>
      <c r="G77" s="1"/>
      <c r="H77" s="6"/>
      <c r="I77" s="6"/>
    </row>
    <row r="78" spans="1:10" ht="14.25" customHeight="1" x14ac:dyDescent="0.2">
      <c r="A78" s="1"/>
      <c r="B78" s="1"/>
      <c r="C78" s="1"/>
      <c r="E78" s="1"/>
      <c r="F78" s="1"/>
      <c r="G78" s="1"/>
      <c r="H78" s="6"/>
      <c r="I78" s="6"/>
    </row>
    <row r="79" spans="1:10" ht="14.25" customHeight="1" x14ac:dyDescent="0.2">
      <c r="A79" s="1"/>
      <c r="B79" s="1"/>
      <c r="C79" s="1"/>
      <c r="E79" s="1"/>
      <c r="F79" s="1"/>
      <c r="G79" s="1"/>
      <c r="H79" s="6"/>
      <c r="I79" s="6"/>
    </row>
    <row r="80" spans="1:10" ht="14.25" customHeight="1" x14ac:dyDescent="0.2">
      <c r="A80" s="1"/>
      <c r="B80" s="1"/>
      <c r="C80" s="1"/>
      <c r="E80" s="1"/>
      <c r="F80" s="1"/>
      <c r="G80" s="1"/>
      <c r="H80" s="6"/>
      <c r="I80" s="6"/>
    </row>
    <row r="81" spans="1:9" ht="14.25" customHeight="1" x14ac:dyDescent="0.2">
      <c r="A81" s="1"/>
      <c r="B81" s="1"/>
      <c r="C81" s="1"/>
      <c r="E81" s="1"/>
      <c r="F81" s="1"/>
      <c r="G81" s="1"/>
      <c r="H81" s="6"/>
      <c r="I81" s="6"/>
    </row>
    <row r="82" spans="1:9" ht="14.25" customHeight="1" x14ac:dyDescent="0.2">
      <c r="A82" s="1"/>
      <c r="B82" s="1"/>
      <c r="C82" s="1"/>
      <c r="E82" s="1"/>
      <c r="F82" s="1"/>
      <c r="G82" s="1"/>
      <c r="H82" s="6"/>
      <c r="I82" s="6"/>
    </row>
    <row r="83" spans="1:9" ht="14.25" customHeight="1" x14ac:dyDescent="0.2">
      <c r="A83" s="1"/>
      <c r="B83" s="1"/>
      <c r="C83" s="1"/>
      <c r="E83" s="1"/>
      <c r="F83" s="1"/>
      <c r="G83" s="1"/>
      <c r="H83" s="6"/>
      <c r="I83" s="6"/>
    </row>
    <row r="84" spans="1:9" ht="14.25" customHeight="1" x14ac:dyDescent="0.2">
      <c r="A84" s="1"/>
      <c r="B84" s="1"/>
      <c r="C84" s="1"/>
      <c r="E84" s="1"/>
      <c r="F84" s="1"/>
      <c r="G84" s="1"/>
      <c r="H84" s="6"/>
      <c r="I84" s="6"/>
    </row>
    <row r="85" spans="1:9" ht="14.25" customHeight="1" x14ac:dyDescent="0.2">
      <c r="A85" s="1"/>
      <c r="B85" s="1"/>
      <c r="C85" s="1"/>
      <c r="E85" s="1"/>
      <c r="F85" s="1"/>
      <c r="G85" s="1"/>
      <c r="H85" s="6"/>
      <c r="I85" s="6"/>
    </row>
    <row r="86" spans="1:9" ht="14.25" customHeight="1" x14ac:dyDescent="0.2">
      <c r="A86" s="1"/>
      <c r="B86" s="1"/>
      <c r="C86" s="1"/>
      <c r="E86" s="1"/>
      <c r="F86" s="1"/>
      <c r="G86" s="1"/>
      <c r="H86" s="6"/>
      <c r="I86" s="6"/>
    </row>
    <row r="87" spans="1:9" ht="14.25" customHeight="1" x14ac:dyDescent="0.2">
      <c r="A87" s="1"/>
      <c r="B87" s="1"/>
      <c r="C87" s="1"/>
      <c r="E87" s="1"/>
      <c r="F87" s="1"/>
      <c r="G87" s="1"/>
      <c r="H87" s="6"/>
      <c r="I87" s="6"/>
    </row>
    <row r="88" spans="1:9" ht="14.25" customHeight="1" x14ac:dyDescent="0.2">
      <c r="A88" s="1"/>
      <c r="B88" s="1"/>
      <c r="C88" s="1"/>
      <c r="E88" s="1"/>
      <c r="F88" s="1"/>
      <c r="G88" s="1"/>
      <c r="H88" s="6"/>
      <c r="I88" s="6"/>
    </row>
    <row r="89" spans="1:9" ht="14.25" customHeight="1" x14ac:dyDescent="0.2">
      <c r="A89" s="1"/>
      <c r="B89" s="1"/>
      <c r="C89" s="1"/>
      <c r="E89" s="1"/>
      <c r="F89" s="1"/>
      <c r="G89" s="1"/>
      <c r="H89" s="6"/>
      <c r="I89" s="6"/>
    </row>
    <row r="90" spans="1:9" ht="14.25" customHeight="1" x14ac:dyDescent="0.2">
      <c r="A90" s="1"/>
      <c r="B90" s="1"/>
      <c r="C90" s="1"/>
      <c r="E90" s="1"/>
      <c r="F90" s="1"/>
      <c r="G90" s="1"/>
      <c r="H90" s="6"/>
      <c r="I90" s="6"/>
    </row>
    <row r="91" spans="1:9" ht="14.25" customHeight="1" x14ac:dyDescent="0.2">
      <c r="A91" s="1"/>
      <c r="B91" s="1"/>
      <c r="C91" s="1"/>
      <c r="E91" s="1"/>
      <c r="F91" s="1"/>
      <c r="G91" s="1"/>
      <c r="H91" s="6"/>
      <c r="I91" s="6"/>
    </row>
    <row r="92" spans="1:9" ht="14.25" customHeight="1" x14ac:dyDescent="0.2">
      <c r="A92" s="1"/>
      <c r="B92" s="1"/>
      <c r="C92" s="1"/>
      <c r="E92" s="1"/>
      <c r="F92" s="1"/>
      <c r="G92" s="1"/>
      <c r="H92" s="6"/>
      <c r="I92" s="6"/>
    </row>
    <row r="93" spans="1:9" ht="14.25" customHeight="1" x14ac:dyDescent="0.2">
      <c r="A93" s="1"/>
      <c r="B93" s="1"/>
      <c r="C93" s="1"/>
      <c r="E93" s="1"/>
      <c r="F93" s="1"/>
      <c r="G93" s="1"/>
      <c r="H93" s="6"/>
      <c r="I93" s="6"/>
    </row>
    <row r="94" spans="1:9" ht="14.25" customHeight="1" x14ac:dyDescent="0.2">
      <c r="A94" s="1"/>
      <c r="B94" s="1"/>
      <c r="C94" s="1"/>
      <c r="E94" s="1"/>
      <c r="F94" s="1"/>
      <c r="G94" s="1"/>
      <c r="H94" s="6"/>
      <c r="I94" s="6"/>
    </row>
    <row r="95" spans="1:9" ht="14.25" customHeight="1" x14ac:dyDescent="0.2">
      <c r="A95" s="1"/>
      <c r="B95" s="1"/>
      <c r="C95" s="1"/>
      <c r="E95" s="1"/>
      <c r="F95" s="1"/>
      <c r="G95" s="1"/>
      <c r="H95" s="6"/>
      <c r="I95" s="6"/>
    </row>
    <row r="96" spans="1:9" ht="14.25" customHeight="1" x14ac:dyDescent="0.2">
      <c r="A96" s="1"/>
      <c r="B96" s="1"/>
      <c r="C96" s="1"/>
      <c r="E96" s="1"/>
      <c r="F96" s="1"/>
      <c r="G96" s="1"/>
      <c r="H96" s="6"/>
      <c r="I96" s="6"/>
    </row>
    <row r="97" spans="1:9" ht="14.25" customHeight="1" x14ac:dyDescent="0.2">
      <c r="A97" s="1"/>
      <c r="B97" s="1"/>
      <c r="C97" s="1"/>
      <c r="E97" s="1"/>
      <c r="F97" s="1"/>
      <c r="G97" s="1"/>
      <c r="H97" s="6"/>
      <c r="I97" s="6"/>
    </row>
    <row r="98" spans="1:9" ht="14.25" customHeight="1" x14ac:dyDescent="0.2">
      <c r="A98" s="1"/>
      <c r="B98" s="1"/>
      <c r="C98" s="1"/>
      <c r="E98" s="1"/>
      <c r="F98" s="1"/>
      <c r="G98" s="1"/>
      <c r="H98" s="6"/>
      <c r="I98" s="6"/>
    </row>
    <row r="99" spans="1:9" ht="14.25" customHeight="1" x14ac:dyDescent="0.2">
      <c r="A99" s="1"/>
      <c r="B99" s="1"/>
      <c r="C99" s="1"/>
      <c r="E99" s="1"/>
      <c r="F99" s="1"/>
      <c r="G99" s="1"/>
      <c r="H99" s="6"/>
      <c r="I99" s="6"/>
    </row>
    <row r="100" spans="1:9" ht="14.25" customHeight="1" x14ac:dyDescent="0.2">
      <c r="A100" s="1"/>
      <c r="B100" s="1"/>
      <c r="C100" s="1"/>
      <c r="E100" s="1"/>
      <c r="F100" s="1"/>
      <c r="G100" s="1"/>
      <c r="H100" s="6"/>
      <c r="I100" s="6"/>
    </row>
    <row r="101" spans="1:9" ht="14.25" customHeight="1" x14ac:dyDescent="0.2">
      <c r="A101" s="1"/>
      <c r="B101" s="1"/>
      <c r="C101" s="1"/>
      <c r="E101" s="1"/>
      <c r="F101" s="1"/>
      <c r="G101" s="1"/>
      <c r="H101" s="6"/>
      <c r="I101" s="6"/>
    </row>
    <row r="102" spans="1:9" ht="14.25" customHeight="1" x14ac:dyDescent="0.2">
      <c r="A102" s="1"/>
      <c r="B102" s="1"/>
      <c r="C102" s="1"/>
      <c r="E102" s="1"/>
      <c r="F102" s="1"/>
      <c r="G102" s="1"/>
      <c r="H102" s="6"/>
      <c r="I102" s="6"/>
    </row>
    <row r="103" spans="1:9" ht="14.25" customHeight="1" x14ac:dyDescent="0.2">
      <c r="A103" s="1"/>
      <c r="B103" s="1"/>
      <c r="C103" s="1"/>
      <c r="E103" s="1"/>
      <c r="F103" s="1"/>
      <c r="G103" s="1"/>
      <c r="H103" s="6"/>
      <c r="I103" s="6"/>
    </row>
    <row r="104" spans="1:9" ht="14.25" customHeight="1" x14ac:dyDescent="0.2">
      <c r="A104" s="1"/>
      <c r="B104" s="1"/>
      <c r="C104" s="1"/>
      <c r="E104" s="1"/>
      <c r="F104" s="1"/>
      <c r="G104" s="1"/>
      <c r="H104" s="6"/>
      <c r="I104" s="6"/>
    </row>
    <row r="105" spans="1:9" ht="14.25" customHeight="1" x14ac:dyDescent="0.2">
      <c r="A105" s="1"/>
      <c r="B105" s="1"/>
      <c r="C105" s="1"/>
      <c r="E105" s="1"/>
      <c r="F105" s="1"/>
      <c r="G105" s="1"/>
      <c r="H105" s="6"/>
      <c r="I105" s="6"/>
    </row>
    <row r="106" spans="1:9" ht="14.25" customHeight="1" x14ac:dyDescent="0.2">
      <c r="A106" s="1"/>
      <c r="B106" s="1"/>
      <c r="C106" s="1"/>
      <c r="E106" s="1"/>
      <c r="F106" s="1"/>
      <c r="G106" s="1"/>
      <c r="H106" s="6"/>
      <c r="I106" s="6"/>
    </row>
    <row r="107" spans="1:9" ht="14.25" customHeight="1" x14ac:dyDescent="0.2">
      <c r="A107" s="1"/>
      <c r="B107" s="1"/>
      <c r="C107" s="1"/>
      <c r="E107" s="1"/>
      <c r="F107" s="1"/>
      <c r="G107" s="1"/>
      <c r="H107" s="6"/>
      <c r="I107" s="6"/>
    </row>
    <row r="108" spans="1:9" ht="14.25" customHeight="1" x14ac:dyDescent="0.2">
      <c r="A108" s="1"/>
      <c r="B108" s="1"/>
      <c r="C108" s="1"/>
      <c r="E108" s="1"/>
      <c r="F108" s="1"/>
      <c r="G108" s="1"/>
      <c r="H108" s="6"/>
      <c r="I108" s="6"/>
    </row>
    <row r="109" spans="1:9" ht="14.25" customHeight="1" x14ac:dyDescent="0.2">
      <c r="A109" s="1"/>
      <c r="B109" s="1"/>
      <c r="C109" s="1"/>
      <c r="E109" s="1"/>
      <c r="F109" s="1"/>
      <c r="G109" s="1"/>
      <c r="H109" s="6"/>
      <c r="I109" s="6"/>
    </row>
    <row r="110" spans="1:9" ht="14.25" customHeight="1" x14ac:dyDescent="0.2">
      <c r="A110" s="1"/>
      <c r="B110" s="1"/>
      <c r="C110" s="1"/>
      <c r="E110" s="1"/>
      <c r="F110" s="1"/>
      <c r="G110" s="1"/>
      <c r="H110" s="6"/>
      <c r="I110" s="6"/>
    </row>
    <row r="111" spans="1:9" ht="14.25" customHeight="1" x14ac:dyDescent="0.2">
      <c r="A111" s="1"/>
      <c r="B111" s="1"/>
      <c r="C111" s="1"/>
      <c r="E111" s="1"/>
      <c r="F111" s="1"/>
      <c r="G111" s="1"/>
      <c r="H111" s="6"/>
      <c r="I111" s="6"/>
    </row>
    <row r="112" spans="1:9" ht="14.25" customHeight="1" x14ac:dyDescent="0.2">
      <c r="A112" s="1"/>
      <c r="B112" s="1"/>
      <c r="C112" s="1"/>
      <c r="E112" s="1"/>
      <c r="F112" s="1"/>
      <c r="G112" s="1"/>
      <c r="H112" s="6"/>
      <c r="I112" s="6"/>
    </row>
    <row r="113" spans="1:9" ht="14.25" customHeight="1" x14ac:dyDescent="0.2">
      <c r="A113" s="1"/>
      <c r="B113" s="1"/>
      <c r="C113" s="1"/>
      <c r="E113" s="1"/>
      <c r="F113" s="1"/>
      <c r="G113" s="1"/>
      <c r="H113" s="6"/>
      <c r="I113" s="6"/>
    </row>
    <row r="114" spans="1:9" ht="14.25" customHeight="1" x14ac:dyDescent="0.2">
      <c r="A114" s="1"/>
      <c r="B114" s="1"/>
      <c r="C114" s="1"/>
      <c r="E114" s="1"/>
      <c r="F114" s="1"/>
      <c r="G114" s="1"/>
      <c r="H114" s="6"/>
      <c r="I114" s="6"/>
    </row>
    <row r="115" spans="1:9" ht="14.25" customHeight="1" x14ac:dyDescent="0.2">
      <c r="A115" s="1"/>
      <c r="B115" s="1"/>
      <c r="C115" s="1"/>
      <c r="E115" s="1"/>
      <c r="F115" s="1"/>
      <c r="G115" s="1"/>
      <c r="H115" s="6"/>
      <c r="I115" s="6"/>
    </row>
    <row r="116" spans="1:9" ht="14.25" customHeight="1" x14ac:dyDescent="0.2">
      <c r="A116" s="1"/>
      <c r="B116" s="1"/>
      <c r="C116" s="1"/>
      <c r="E116" s="1"/>
      <c r="F116" s="1"/>
      <c r="G116" s="1"/>
      <c r="H116" s="6"/>
      <c r="I116" s="6"/>
    </row>
    <row r="117" spans="1:9" ht="14.25" customHeight="1" x14ac:dyDescent="0.2">
      <c r="A117" s="1"/>
      <c r="B117" s="1"/>
      <c r="C117" s="1"/>
      <c r="E117" s="1"/>
      <c r="F117" s="1"/>
      <c r="G117" s="1"/>
      <c r="H117" s="6"/>
      <c r="I117" s="6"/>
    </row>
    <row r="118" spans="1:9" ht="14.25" customHeight="1" x14ac:dyDescent="0.2">
      <c r="A118" s="1"/>
      <c r="B118" s="1"/>
      <c r="C118" s="1"/>
      <c r="E118" s="1"/>
      <c r="F118" s="1"/>
      <c r="G118" s="1"/>
      <c r="H118" s="6"/>
      <c r="I118" s="6"/>
    </row>
    <row r="119" spans="1:9" ht="14.25" customHeight="1" x14ac:dyDescent="0.2">
      <c r="A119" s="1"/>
      <c r="B119" s="1"/>
      <c r="C119" s="1"/>
      <c r="E119" s="1"/>
      <c r="F119" s="1"/>
      <c r="G119" s="1"/>
      <c r="H119" s="6"/>
      <c r="I119" s="6"/>
    </row>
    <row r="120" spans="1:9" ht="14.25" customHeight="1" x14ac:dyDescent="0.2">
      <c r="A120" s="1"/>
      <c r="B120" s="1"/>
      <c r="C120" s="1"/>
      <c r="E120" s="1"/>
      <c r="F120" s="1"/>
      <c r="G120" s="1"/>
      <c r="H120" s="6"/>
      <c r="I120" s="6"/>
    </row>
    <row r="121" spans="1:9" ht="14.25" customHeight="1" x14ac:dyDescent="0.2">
      <c r="A121" s="1"/>
      <c r="B121" s="1"/>
      <c r="C121" s="1"/>
      <c r="E121" s="1"/>
      <c r="F121" s="1"/>
      <c r="G121" s="1"/>
      <c r="H121" s="6"/>
      <c r="I121" s="6"/>
    </row>
    <row r="122" spans="1:9" ht="14.25" customHeight="1" x14ac:dyDescent="0.2">
      <c r="A122" s="1"/>
      <c r="B122" s="1"/>
      <c r="C122" s="1"/>
      <c r="E122" s="1"/>
      <c r="F122" s="1"/>
      <c r="G122" s="1"/>
      <c r="H122" s="6"/>
      <c r="I122" s="6"/>
    </row>
    <row r="123" spans="1:9" ht="14.25" customHeight="1" x14ac:dyDescent="0.2">
      <c r="A123" s="1"/>
      <c r="B123" s="1"/>
      <c r="C123" s="1"/>
      <c r="E123" s="1"/>
      <c r="F123" s="1"/>
      <c r="G123" s="1"/>
      <c r="H123" s="6"/>
      <c r="I123" s="6"/>
    </row>
    <row r="124" spans="1:9" ht="14.25" customHeight="1" x14ac:dyDescent="0.2">
      <c r="A124" s="1"/>
      <c r="B124" s="1"/>
      <c r="C124" s="1"/>
      <c r="E124" s="1"/>
      <c r="F124" s="1"/>
      <c r="G124" s="1"/>
      <c r="H124" s="6"/>
      <c r="I124" s="6"/>
    </row>
    <row r="125" spans="1:9" ht="14.25" customHeight="1" x14ac:dyDescent="0.2">
      <c r="A125" s="1"/>
      <c r="B125" s="1"/>
      <c r="C125" s="1"/>
      <c r="E125" s="1"/>
      <c r="F125" s="1"/>
      <c r="G125" s="1"/>
      <c r="H125" s="6"/>
      <c r="I125" s="6"/>
    </row>
    <row r="126" spans="1:9" ht="14.25" customHeight="1" x14ac:dyDescent="0.2">
      <c r="A126" s="1"/>
      <c r="B126" s="1"/>
      <c r="C126" s="1"/>
      <c r="E126" s="1"/>
      <c r="F126" s="1"/>
      <c r="G126" s="1"/>
      <c r="H126" s="6"/>
      <c r="I126" s="6"/>
    </row>
    <row r="127" spans="1:9" ht="14.25" customHeight="1" x14ac:dyDescent="0.2">
      <c r="A127" s="1"/>
      <c r="B127" s="1"/>
      <c r="C127" s="1"/>
      <c r="E127" s="1"/>
      <c r="F127" s="1"/>
      <c r="G127" s="1"/>
      <c r="H127" s="6"/>
      <c r="I127" s="6"/>
    </row>
    <row r="128" spans="1:9" ht="14.25" customHeight="1" x14ac:dyDescent="0.2">
      <c r="A128" s="1"/>
      <c r="B128" s="1"/>
      <c r="C128" s="1"/>
      <c r="E128" s="1"/>
      <c r="F128" s="1"/>
      <c r="G128" s="1"/>
      <c r="H128" s="6"/>
      <c r="I128" s="6"/>
    </row>
    <row r="129" spans="1:9" ht="14.25" customHeight="1" x14ac:dyDescent="0.2">
      <c r="A129" s="1"/>
      <c r="B129" s="1"/>
      <c r="C129" s="1"/>
      <c r="E129" s="1"/>
      <c r="F129" s="1"/>
      <c r="G129" s="1"/>
      <c r="H129" s="6"/>
      <c r="I129" s="6"/>
    </row>
    <row r="130" spans="1:9" ht="14.25" customHeight="1" x14ac:dyDescent="0.2">
      <c r="A130" s="1"/>
      <c r="B130" s="1"/>
      <c r="C130" s="1"/>
      <c r="E130" s="1"/>
      <c r="F130" s="1"/>
      <c r="G130" s="1"/>
      <c r="H130" s="6"/>
      <c r="I130" s="6"/>
    </row>
    <row r="131" spans="1:9" ht="14.25" customHeight="1" x14ac:dyDescent="0.2">
      <c r="A131" s="1"/>
      <c r="B131" s="1"/>
      <c r="C131" s="1"/>
      <c r="E131" s="1"/>
      <c r="F131" s="1"/>
      <c r="G131" s="1"/>
      <c r="H131" s="6"/>
      <c r="I131" s="6"/>
    </row>
    <row r="132" spans="1:9" ht="14.25" customHeight="1" x14ac:dyDescent="0.2">
      <c r="A132" s="1"/>
      <c r="B132" s="1"/>
      <c r="C132" s="1"/>
      <c r="E132" s="1"/>
      <c r="F132" s="1"/>
      <c r="G132" s="1"/>
      <c r="H132" s="6"/>
      <c r="I132" s="6"/>
    </row>
    <row r="133" spans="1:9" ht="14.25" customHeight="1" x14ac:dyDescent="0.2">
      <c r="A133" s="1"/>
      <c r="B133" s="1"/>
      <c r="C133" s="1"/>
      <c r="E133" s="1"/>
      <c r="F133" s="1"/>
      <c r="G133" s="1"/>
      <c r="H133" s="6"/>
      <c r="I133" s="6"/>
    </row>
    <row r="134" spans="1:9" ht="14.25" customHeight="1" x14ac:dyDescent="0.2">
      <c r="A134" s="1"/>
      <c r="B134" s="1"/>
      <c r="C134" s="1"/>
      <c r="E134" s="1"/>
      <c r="F134" s="1"/>
      <c r="G134" s="1"/>
      <c r="H134" s="6"/>
      <c r="I134" s="6"/>
    </row>
    <row r="135" spans="1:9" ht="14.25" customHeight="1" x14ac:dyDescent="0.2">
      <c r="A135" s="1"/>
      <c r="B135" s="1"/>
      <c r="C135" s="1"/>
      <c r="E135" s="1"/>
      <c r="F135" s="1"/>
      <c r="G135" s="1"/>
      <c r="H135" s="6"/>
      <c r="I135" s="6"/>
    </row>
    <row r="136" spans="1:9" ht="14.25" customHeight="1" x14ac:dyDescent="0.2">
      <c r="A136" s="1"/>
      <c r="B136" s="1"/>
      <c r="C136" s="1"/>
      <c r="E136" s="1"/>
      <c r="F136" s="1"/>
      <c r="G136" s="1"/>
      <c r="H136" s="6"/>
      <c r="I136" s="6"/>
    </row>
    <row r="137" spans="1:9" ht="14.25" customHeight="1" x14ac:dyDescent="0.2">
      <c r="A137" s="1"/>
      <c r="B137" s="1"/>
      <c r="C137" s="1"/>
      <c r="E137" s="1"/>
      <c r="F137" s="1"/>
      <c r="G137" s="1"/>
      <c r="H137" s="6"/>
      <c r="I137" s="6"/>
    </row>
    <row r="138" spans="1:9" ht="14.25" customHeight="1" x14ac:dyDescent="0.2">
      <c r="A138" s="1"/>
      <c r="B138" s="1"/>
      <c r="C138" s="1"/>
      <c r="E138" s="1"/>
      <c r="F138" s="1"/>
      <c r="G138" s="1"/>
      <c r="H138" s="6"/>
      <c r="I138" s="6"/>
    </row>
    <row r="139" spans="1:9" ht="14.25" customHeight="1" x14ac:dyDescent="0.2">
      <c r="A139" s="1"/>
      <c r="B139" s="1"/>
      <c r="C139" s="1"/>
      <c r="E139" s="1"/>
      <c r="F139" s="1"/>
      <c r="G139" s="1"/>
      <c r="H139" s="6"/>
      <c r="I139" s="6"/>
    </row>
    <row r="140" spans="1:9" ht="14.25" customHeight="1" x14ac:dyDescent="0.2">
      <c r="A140" s="1"/>
      <c r="B140" s="1"/>
      <c r="C140" s="1"/>
      <c r="E140" s="1"/>
      <c r="F140" s="1"/>
      <c r="G140" s="1"/>
      <c r="H140" s="6"/>
      <c r="I140" s="6"/>
    </row>
    <row r="141" spans="1:9" ht="14.25" customHeight="1" x14ac:dyDescent="0.2">
      <c r="A141" s="1"/>
      <c r="B141" s="1"/>
      <c r="C141" s="1"/>
      <c r="E141" s="1"/>
      <c r="F141" s="1"/>
      <c r="G141" s="1"/>
      <c r="H141" s="6"/>
      <c r="I141" s="6"/>
    </row>
    <row r="142" spans="1:9" ht="14.25" customHeight="1" x14ac:dyDescent="0.2">
      <c r="A142" s="1"/>
      <c r="B142" s="1"/>
      <c r="C142" s="1"/>
      <c r="E142" s="1"/>
      <c r="F142" s="1"/>
      <c r="G142" s="1"/>
      <c r="H142" s="6"/>
      <c r="I142" s="6"/>
    </row>
    <row r="143" spans="1:9" ht="14.25" customHeight="1" x14ac:dyDescent="0.2">
      <c r="A143" s="1"/>
      <c r="B143" s="1"/>
      <c r="C143" s="1"/>
      <c r="E143" s="1"/>
      <c r="F143" s="1"/>
      <c r="G143" s="1"/>
      <c r="H143" s="6"/>
      <c r="I143" s="6"/>
    </row>
    <row r="144" spans="1:9" ht="14.25" customHeight="1" x14ac:dyDescent="0.2">
      <c r="A144" s="1"/>
      <c r="B144" s="1"/>
      <c r="C144" s="1"/>
      <c r="E144" s="1"/>
      <c r="F144" s="1"/>
      <c r="G144" s="1"/>
      <c r="H144" s="6"/>
      <c r="I144" s="6"/>
    </row>
    <row r="145" spans="1:9" ht="14.25" customHeight="1" x14ac:dyDescent="0.2">
      <c r="A145" s="1"/>
      <c r="B145" s="1"/>
      <c r="C145" s="1"/>
      <c r="E145" s="1"/>
      <c r="F145" s="1"/>
      <c r="G145" s="1"/>
      <c r="H145" s="6"/>
      <c r="I145" s="6"/>
    </row>
    <row r="146" spans="1:9" ht="14.25" customHeight="1" x14ac:dyDescent="0.2">
      <c r="A146" s="1"/>
      <c r="B146" s="1"/>
      <c r="C146" s="1"/>
      <c r="E146" s="1"/>
      <c r="F146" s="1"/>
      <c r="G146" s="1"/>
      <c r="H146" s="6"/>
      <c r="I146" s="6"/>
    </row>
    <row r="147" spans="1:9" ht="14.25" customHeight="1" x14ac:dyDescent="0.2">
      <c r="A147" s="1"/>
      <c r="B147" s="1"/>
      <c r="C147" s="1"/>
      <c r="E147" s="1"/>
      <c r="F147" s="1"/>
      <c r="G147" s="1"/>
      <c r="H147" s="6"/>
      <c r="I147" s="6"/>
    </row>
    <row r="148" spans="1:9" ht="14.25" customHeight="1" x14ac:dyDescent="0.2">
      <c r="A148" s="1"/>
      <c r="B148" s="1"/>
      <c r="C148" s="1"/>
      <c r="E148" s="1"/>
      <c r="F148" s="1"/>
      <c r="G148" s="1"/>
      <c r="H148" s="6"/>
      <c r="I148" s="6"/>
    </row>
    <row r="149" spans="1:9" ht="14.25" customHeight="1" x14ac:dyDescent="0.2">
      <c r="A149" s="1"/>
      <c r="B149" s="1"/>
      <c r="C149" s="1"/>
      <c r="E149" s="1"/>
      <c r="F149" s="1"/>
      <c r="G149" s="1"/>
      <c r="H149" s="6"/>
      <c r="I149" s="6"/>
    </row>
    <row r="150" spans="1:9" ht="14.25" customHeight="1" x14ac:dyDescent="0.2">
      <c r="A150" s="1"/>
      <c r="B150" s="1"/>
      <c r="C150" s="1"/>
      <c r="E150" s="1"/>
      <c r="F150" s="1"/>
      <c r="G150" s="1"/>
      <c r="H150" s="6"/>
      <c r="I150" s="6"/>
    </row>
    <row r="151" spans="1:9" ht="14.25" customHeight="1" x14ac:dyDescent="0.2">
      <c r="A151" s="1"/>
      <c r="B151" s="1"/>
      <c r="C151" s="1"/>
      <c r="E151" s="1"/>
      <c r="F151" s="1"/>
      <c r="G151" s="1"/>
      <c r="H151" s="6"/>
      <c r="I151" s="6"/>
    </row>
    <row r="152" spans="1:9" ht="14.25" customHeight="1" x14ac:dyDescent="0.2">
      <c r="A152" s="1"/>
      <c r="B152" s="1"/>
      <c r="C152" s="1"/>
      <c r="E152" s="1"/>
      <c r="F152" s="1"/>
      <c r="G152" s="1"/>
      <c r="H152" s="6"/>
      <c r="I152" s="6"/>
    </row>
    <row r="153" spans="1:9" ht="14.25" customHeight="1" x14ac:dyDescent="0.2">
      <c r="A153" s="1"/>
      <c r="B153" s="1"/>
      <c r="C153" s="1"/>
      <c r="E153" s="1"/>
      <c r="F153" s="1"/>
      <c r="G153" s="1"/>
      <c r="H153" s="6"/>
      <c r="I153" s="6"/>
    </row>
    <row r="154" spans="1:9" ht="14.25" customHeight="1" x14ac:dyDescent="0.2">
      <c r="A154" s="1"/>
      <c r="B154" s="1"/>
      <c r="C154" s="1"/>
      <c r="E154" s="1"/>
      <c r="F154" s="1"/>
      <c r="G154" s="1"/>
      <c r="H154" s="6"/>
      <c r="I154" s="6"/>
    </row>
    <row r="155" spans="1:9" ht="14.25" customHeight="1" x14ac:dyDescent="0.2">
      <c r="A155" s="1"/>
      <c r="B155" s="1"/>
      <c r="C155" s="1"/>
      <c r="E155" s="1"/>
      <c r="F155" s="1"/>
      <c r="G155" s="1"/>
      <c r="H155" s="6"/>
      <c r="I155" s="6"/>
    </row>
    <row r="156" spans="1:9" ht="14.25" customHeight="1" x14ac:dyDescent="0.2">
      <c r="A156" s="1"/>
      <c r="B156" s="1"/>
      <c r="C156" s="1"/>
      <c r="E156" s="1"/>
      <c r="F156" s="1"/>
      <c r="G156" s="1"/>
      <c r="H156" s="6"/>
      <c r="I156" s="6"/>
    </row>
    <row r="157" spans="1:9" ht="14.25" customHeight="1" x14ac:dyDescent="0.2">
      <c r="A157" s="1"/>
      <c r="B157" s="1"/>
      <c r="C157" s="1"/>
      <c r="E157" s="1"/>
      <c r="F157" s="1"/>
      <c r="G157" s="1"/>
      <c r="H157" s="6"/>
      <c r="I157" s="6"/>
    </row>
    <row r="158" spans="1:9" ht="14.25" customHeight="1" x14ac:dyDescent="0.2">
      <c r="A158" s="1"/>
      <c r="B158" s="1"/>
      <c r="C158" s="1"/>
      <c r="E158" s="1"/>
      <c r="F158" s="1"/>
      <c r="G158" s="1"/>
      <c r="H158" s="6"/>
      <c r="I158" s="6"/>
    </row>
    <row r="159" spans="1:9" ht="14.25" customHeight="1" x14ac:dyDescent="0.2">
      <c r="A159" s="1"/>
      <c r="B159" s="1"/>
      <c r="C159" s="1"/>
      <c r="E159" s="1"/>
      <c r="F159" s="1"/>
      <c r="G159" s="1"/>
      <c r="H159" s="6"/>
      <c r="I159" s="6"/>
    </row>
    <row r="160" spans="1:9" ht="14.25" customHeight="1" x14ac:dyDescent="0.2">
      <c r="A160" s="1"/>
      <c r="B160" s="1"/>
      <c r="C160" s="1"/>
      <c r="E160" s="1"/>
      <c r="F160" s="1"/>
      <c r="G160" s="1"/>
      <c r="H160" s="6"/>
      <c r="I160" s="6"/>
    </row>
    <row r="161" spans="1:9" ht="14.25" customHeight="1" x14ac:dyDescent="0.2">
      <c r="A161" s="1"/>
      <c r="B161" s="1"/>
      <c r="C161" s="1"/>
      <c r="E161" s="1"/>
      <c r="F161" s="1"/>
      <c r="G161" s="1"/>
      <c r="H161" s="6"/>
      <c r="I161" s="6"/>
    </row>
    <row r="162" spans="1:9" ht="14.25" customHeight="1" x14ac:dyDescent="0.2">
      <c r="A162" s="1"/>
      <c r="B162" s="1"/>
      <c r="C162" s="1"/>
      <c r="E162" s="1"/>
      <c r="F162" s="1"/>
      <c r="G162" s="1"/>
      <c r="H162" s="6"/>
      <c r="I162" s="6"/>
    </row>
    <row r="163" spans="1:9" ht="14.25" customHeight="1" x14ac:dyDescent="0.2">
      <c r="A163" s="1"/>
      <c r="B163" s="1"/>
      <c r="C163" s="1"/>
      <c r="E163" s="1"/>
      <c r="F163" s="1"/>
      <c r="G163" s="1"/>
      <c r="H163" s="6"/>
      <c r="I163" s="6"/>
    </row>
    <row r="164" spans="1:9" ht="14.25" customHeight="1" x14ac:dyDescent="0.2">
      <c r="A164" s="1"/>
      <c r="B164" s="1"/>
      <c r="C164" s="1"/>
      <c r="E164" s="1"/>
      <c r="F164" s="1"/>
      <c r="G164" s="1"/>
      <c r="H164" s="6"/>
      <c r="I164" s="6"/>
    </row>
    <row r="165" spans="1:9" ht="14.25" customHeight="1" x14ac:dyDescent="0.2">
      <c r="A165" s="1"/>
      <c r="B165" s="1"/>
      <c r="C165" s="1"/>
      <c r="E165" s="1"/>
      <c r="F165" s="1"/>
      <c r="G165" s="1"/>
      <c r="H165" s="6"/>
      <c r="I165" s="6"/>
    </row>
    <row r="166" spans="1:9" ht="14.25" customHeight="1" x14ac:dyDescent="0.2">
      <c r="A166" s="1"/>
      <c r="B166" s="1"/>
      <c r="C166" s="1"/>
      <c r="E166" s="1"/>
      <c r="F166" s="1"/>
      <c r="G166" s="1"/>
      <c r="H166" s="6"/>
      <c r="I166" s="6"/>
    </row>
    <row r="167" spans="1:9" ht="14.25" customHeight="1" x14ac:dyDescent="0.2">
      <c r="A167" s="1"/>
      <c r="B167" s="1"/>
      <c r="C167" s="1"/>
      <c r="E167" s="1"/>
      <c r="F167" s="1"/>
      <c r="G167" s="1"/>
      <c r="H167" s="6"/>
      <c r="I167" s="6"/>
    </row>
    <row r="168" spans="1:9" ht="14.25" customHeight="1" x14ac:dyDescent="0.2">
      <c r="A168" s="1"/>
      <c r="B168" s="1"/>
      <c r="C168" s="1"/>
      <c r="E168" s="1"/>
      <c r="F168" s="1"/>
      <c r="G168" s="1"/>
      <c r="H168" s="6"/>
      <c r="I168" s="6"/>
    </row>
    <row r="169" spans="1:9" ht="14.25" customHeight="1" x14ac:dyDescent="0.2">
      <c r="A169" s="1"/>
      <c r="B169" s="1"/>
      <c r="C169" s="1"/>
      <c r="E169" s="1"/>
      <c r="F169" s="1"/>
      <c r="G169" s="1"/>
      <c r="H169" s="6"/>
      <c r="I169" s="6"/>
    </row>
    <row r="170" spans="1:9" ht="14.25" customHeight="1" x14ac:dyDescent="0.2">
      <c r="A170" s="1"/>
      <c r="B170" s="1"/>
      <c r="C170" s="1"/>
      <c r="E170" s="1"/>
      <c r="F170" s="1"/>
      <c r="G170" s="1"/>
      <c r="H170" s="6"/>
      <c r="I170" s="6"/>
    </row>
    <row r="171" spans="1:9" ht="14.25" customHeight="1" x14ac:dyDescent="0.2">
      <c r="A171" s="1"/>
      <c r="B171" s="1"/>
      <c r="C171" s="1"/>
      <c r="E171" s="1"/>
      <c r="F171" s="1"/>
      <c r="G171" s="1"/>
      <c r="H171" s="6"/>
      <c r="I171" s="6"/>
    </row>
    <row r="172" spans="1:9" ht="14.25" customHeight="1" x14ac:dyDescent="0.2">
      <c r="A172" s="1"/>
      <c r="B172" s="1"/>
      <c r="C172" s="1"/>
      <c r="E172" s="1"/>
      <c r="F172" s="1"/>
      <c r="G172" s="1"/>
      <c r="H172" s="6"/>
      <c r="I172" s="6"/>
    </row>
    <row r="173" spans="1:9" ht="14.25" customHeight="1" x14ac:dyDescent="0.2">
      <c r="A173" s="1"/>
      <c r="B173" s="1"/>
      <c r="C173" s="1"/>
      <c r="E173" s="1"/>
      <c r="F173" s="1"/>
      <c r="G173" s="1"/>
      <c r="H173" s="6"/>
      <c r="I173" s="6"/>
    </row>
    <row r="174" spans="1:9" ht="14.25" customHeight="1" x14ac:dyDescent="0.2">
      <c r="A174" s="1"/>
      <c r="B174" s="1"/>
      <c r="C174" s="1"/>
      <c r="E174" s="1"/>
      <c r="F174" s="1"/>
      <c r="G174" s="1"/>
      <c r="H174" s="6"/>
      <c r="I174" s="6"/>
    </row>
    <row r="175" spans="1:9" ht="14.25" customHeight="1" x14ac:dyDescent="0.2">
      <c r="A175" s="1"/>
      <c r="B175" s="1"/>
      <c r="C175" s="1"/>
      <c r="E175" s="1"/>
      <c r="F175" s="1"/>
      <c r="G175" s="1"/>
      <c r="H175" s="6"/>
      <c r="I175" s="6"/>
    </row>
    <row r="176" spans="1:9" ht="14.25" customHeight="1" x14ac:dyDescent="0.2">
      <c r="A176" s="1"/>
      <c r="B176" s="1"/>
      <c r="C176" s="1"/>
      <c r="E176" s="1"/>
      <c r="F176" s="1"/>
      <c r="G176" s="1"/>
      <c r="H176" s="6"/>
      <c r="I176" s="6"/>
    </row>
    <row r="177" spans="1:9" ht="14.25" customHeight="1" x14ac:dyDescent="0.2">
      <c r="A177" s="1"/>
      <c r="B177" s="1"/>
      <c r="C177" s="1"/>
      <c r="E177" s="1"/>
      <c r="F177" s="1"/>
      <c r="G177" s="1"/>
      <c r="H177" s="6"/>
      <c r="I177" s="6"/>
    </row>
    <row r="178" spans="1:9" ht="14.25" customHeight="1" x14ac:dyDescent="0.2">
      <c r="A178" s="1"/>
      <c r="B178" s="1"/>
      <c r="C178" s="1"/>
      <c r="E178" s="1"/>
      <c r="F178" s="1"/>
      <c r="G178" s="1"/>
      <c r="H178" s="6"/>
      <c r="I178" s="6"/>
    </row>
    <row r="179" spans="1:9" ht="14.25" customHeight="1" x14ac:dyDescent="0.2">
      <c r="A179" s="1"/>
      <c r="B179" s="1"/>
      <c r="C179" s="1"/>
      <c r="E179" s="1"/>
      <c r="F179" s="1"/>
      <c r="G179" s="1"/>
      <c r="H179" s="6"/>
      <c r="I179" s="6"/>
    </row>
    <row r="180" spans="1:9" ht="14.25" customHeight="1" x14ac:dyDescent="0.2">
      <c r="A180" s="1"/>
      <c r="B180" s="1"/>
      <c r="C180" s="1"/>
      <c r="E180" s="1"/>
      <c r="F180" s="1"/>
      <c r="G180" s="1"/>
      <c r="H180" s="6"/>
      <c r="I180" s="6"/>
    </row>
    <row r="181" spans="1:9" ht="14.25" customHeight="1" x14ac:dyDescent="0.2">
      <c r="A181" s="1"/>
      <c r="B181" s="1"/>
      <c r="C181" s="1"/>
      <c r="E181" s="1"/>
      <c r="F181" s="1"/>
      <c r="G181" s="1"/>
      <c r="H181" s="6"/>
      <c r="I181" s="6"/>
    </row>
    <row r="182" spans="1:9" ht="14.25" customHeight="1" x14ac:dyDescent="0.2">
      <c r="A182" s="1"/>
      <c r="B182" s="1"/>
      <c r="C182" s="1"/>
      <c r="E182" s="1"/>
      <c r="F182" s="1"/>
      <c r="G182" s="1"/>
      <c r="H182" s="6"/>
      <c r="I182" s="6"/>
    </row>
    <row r="183" spans="1:9" ht="14.25" customHeight="1" x14ac:dyDescent="0.2">
      <c r="A183" s="1"/>
      <c r="B183" s="1"/>
      <c r="C183" s="1"/>
      <c r="E183" s="1"/>
      <c r="F183" s="1"/>
      <c r="G183" s="1"/>
      <c r="H183" s="6"/>
      <c r="I183" s="6"/>
    </row>
    <row r="184" spans="1:9" ht="14.25" customHeight="1" x14ac:dyDescent="0.2">
      <c r="A184" s="1"/>
      <c r="B184" s="1"/>
      <c r="C184" s="1"/>
      <c r="E184" s="1"/>
      <c r="F184" s="1"/>
      <c r="G184" s="1"/>
      <c r="H184" s="6"/>
      <c r="I184" s="6"/>
    </row>
    <row r="185" spans="1:9" ht="14.25" customHeight="1" x14ac:dyDescent="0.2">
      <c r="A185" s="1"/>
      <c r="B185" s="1"/>
      <c r="C185" s="1"/>
      <c r="E185" s="1"/>
      <c r="F185" s="1"/>
      <c r="G185" s="1"/>
      <c r="H185" s="6"/>
      <c r="I185" s="6"/>
    </row>
    <row r="186" spans="1:9" ht="14.25" customHeight="1" x14ac:dyDescent="0.2">
      <c r="A186" s="1"/>
      <c r="B186" s="1"/>
      <c r="C186" s="1"/>
      <c r="E186" s="1"/>
      <c r="F186" s="1"/>
      <c r="G186" s="1"/>
      <c r="H186" s="6"/>
      <c r="I186" s="6"/>
    </row>
    <row r="187" spans="1:9" ht="14.25" customHeight="1" x14ac:dyDescent="0.2">
      <c r="A187" s="1"/>
      <c r="B187" s="1"/>
      <c r="C187" s="1"/>
      <c r="E187" s="1"/>
      <c r="F187" s="1"/>
      <c r="G187" s="1"/>
      <c r="H187" s="6"/>
      <c r="I187" s="6"/>
    </row>
    <row r="188" spans="1:9" ht="14.25" customHeight="1" x14ac:dyDescent="0.2">
      <c r="A188" s="1"/>
      <c r="B188" s="1"/>
      <c r="C188" s="1"/>
      <c r="E188" s="1"/>
      <c r="F188" s="1"/>
      <c r="G188" s="1"/>
      <c r="H188" s="6"/>
      <c r="I188" s="6"/>
    </row>
    <row r="189" spans="1:9" ht="14.25" customHeight="1" x14ac:dyDescent="0.2">
      <c r="A189" s="1"/>
      <c r="B189" s="1"/>
      <c r="C189" s="1"/>
      <c r="E189" s="1"/>
      <c r="F189" s="1"/>
      <c r="G189" s="1"/>
      <c r="H189" s="6"/>
      <c r="I189" s="6"/>
    </row>
    <row r="190" spans="1:9" ht="14.25" customHeight="1" x14ac:dyDescent="0.2">
      <c r="A190" s="1"/>
      <c r="B190" s="1"/>
      <c r="C190" s="1"/>
      <c r="E190" s="1"/>
      <c r="F190" s="1"/>
      <c r="G190" s="1"/>
      <c r="H190" s="6"/>
      <c r="I190" s="6"/>
    </row>
    <row r="191" spans="1:9" ht="14.25" customHeight="1" x14ac:dyDescent="0.2">
      <c r="A191" s="1"/>
      <c r="B191" s="1"/>
      <c r="C191" s="1"/>
      <c r="E191" s="1"/>
      <c r="F191" s="1"/>
      <c r="G191" s="1"/>
      <c r="H191" s="6"/>
      <c r="I191" s="6"/>
    </row>
    <row r="192" spans="1:9" ht="14.25" customHeight="1" x14ac:dyDescent="0.2">
      <c r="A192" s="1"/>
      <c r="B192" s="1"/>
      <c r="C192" s="1"/>
      <c r="E192" s="1"/>
      <c r="F192" s="1"/>
      <c r="G192" s="1"/>
      <c r="H192" s="6"/>
      <c r="I192" s="6"/>
    </row>
    <row r="193" spans="1:9" ht="14.25" customHeight="1" x14ac:dyDescent="0.2">
      <c r="A193" s="1"/>
      <c r="B193" s="1"/>
      <c r="C193" s="1"/>
      <c r="E193" s="1"/>
      <c r="F193" s="1"/>
      <c r="G193" s="1"/>
      <c r="H193" s="6"/>
      <c r="I193" s="6"/>
    </row>
    <row r="194" spans="1:9" ht="14.25" customHeight="1" x14ac:dyDescent="0.2">
      <c r="A194" s="1"/>
      <c r="B194" s="1"/>
      <c r="C194" s="1"/>
      <c r="E194" s="1"/>
      <c r="F194" s="1"/>
      <c r="G194" s="1"/>
      <c r="H194" s="6"/>
      <c r="I194" s="6"/>
    </row>
    <row r="195" spans="1:9" ht="14.25" customHeight="1" x14ac:dyDescent="0.2">
      <c r="A195" s="1"/>
      <c r="B195" s="1"/>
      <c r="C195" s="1"/>
      <c r="E195" s="1"/>
      <c r="F195" s="1"/>
      <c r="G195" s="1"/>
      <c r="H195" s="6"/>
      <c r="I195" s="6"/>
    </row>
    <row r="196" spans="1:9" ht="14.25" customHeight="1" x14ac:dyDescent="0.2">
      <c r="A196" s="1"/>
      <c r="B196" s="1"/>
      <c r="C196" s="1"/>
      <c r="E196" s="1"/>
      <c r="F196" s="1"/>
      <c r="G196" s="1"/>
      <c r="H196" s="6"/>
      <c r="I196" s="6"/>
    </row>
    <row r="197" spans="1:9" ht="14.25" customHeight="1" x14ac:dyDescent="0.2">
      <c r="A197" s="1"/>
      <c r="B197" s="1"/>
      <c r="C197" s="1"/>
      <c r="E197" s="1"/>
      <c r="F197" s="1"/>
      <c r="G197" s="1"/>
      <c r="H197" s="6"/>
      <c r="I197" s="6"/>
    </row>
    <row r="198" spans="1:9" ht="14.25" customHeight="1" x14ac:dyDescent="0.2">
      <c r="A198" s="1"/>
      <c r="B198" s="1"/>
      <c r="C198" s="1"/>
      <c r="E198" s="1"/>
      <c r="F198" s="1"/>
      <c r="G198" s="1"/>
      <c r="H198" s="6"/>
      <c r="I198" s="6"/>
    </row>
    <row r="199" spans="1:9" ht="14.25" customHeight="1" x14ac:dyDescent="0.2">
      <c r="A199" s="1"/>
      <c r="B199" s="1"/>
      <c r="C199" s="1"/>
      <c r="E199" s="1"/>
      <c r="F199" s="1"/>
      <c r="G199" s="1"/>
      <c r="H199" s="6"/>
      <c r="I199" s="6"/>
    </row>
    <row r="200" spans="1:9" ht="14.25" customHeight="1" x14ac:dyDescent="0.2">
      <c r="A200" s="1"/>
      <c r="B200" s="1"/>
      <c r="C200" s="1"/>
      <c r="E200" s="1"/>
      <c r="F200" s="1"/>
      <c r="G200" s="1"/>
      <c r="H200" s="6"/>
      <c r="I200" s="6"/>
    </row>
    <row r="201" spans="1:9" ht="14.25" customHeight="1" x14ac:dyDescent="0.2">
      <c r="A201" s="1"/>
      <c r="B201" s="1"/>
      <c r="C201" s="1"/>
      <c r="E201" s="1"/>
      <c r="F201" s="1"/>
      <c r="G201" s="1"/>
      <c r="H201" s="6"/>
      <c r="I201" s="6"/>
    </row>
    <row r="202" spans="1:9" ht="14.25" customHeight="1" x14ac:dyDescent="0.2">
      <c r="A202" s="1"/>
      <c r="B202" s="1"/>
      <c r="C202" s="1"/>
      <c r="E202" s="1"/>
      <c r="F202" s="1"/>
      <c r="G202" s="1"/>
      <c r="H202" s="6"/>
      <c r="I202" s="6"/>
    </row>
    <row r="203" spans="1:9" ht="14.25" customHeight="1" x14ac:dyDescent="0.2">
      <c r="A203" s="1"/>
      <c r="B203" s="1"/>
      <c r="C203" s="1"/>
      <c r="E203" s="1"/>
      <c r="F203" s="1"/>
      <c r="G203" s="1"/>
      <c r="H203" s="6"/>
      <c r="I203" s="6"/>
    </row>
    <row r="204" spans="1:9" ht="14.25" customHeight="1" x14ac:dyDescent="0.2">
      <c r="A204" s="1"/>
      <c r="B204" s="1"/>
      <c r="C204" s="1"/>
      <c r="E204" s="1"/>
      <c r="F204" s="1"/>
      <c r="G204" s="1"/>
      <c r="H204" s="6"/>
      <c r="I204" s="6"/>
    </row>
    <row r="205" spans="1:9" ht="14.25" customHeight="1" x14ac:dyDescent="0.2">
      <c r="A205" s="1"/>
      <c r="B205" s="1"/>
      <c r="C205" s="1"/>
      <c r="E205" s="1"/>
      <c r="F205" s="1"/>
      <c r="G205" s="1"/>
      <c r="H205" s="6"/>
      <c r="I205" s="6"/>
    </row>
    <row r="206" spans="1:9" ht="14.25" customHeight="1" x14ac:dyDescent="0.2">
      <c r="A206" s="1"/>
      <c r="B206" s="1"/>
      <c r="C206" s="1"/>
      <c r="E206" s="1"/>
      <c r="F206" s="1"/>
      <c r="G206" s="1"/>
      <c r="H206" s="6"/>
      <c r="I206" s="6"/>
    </row>
    <row r="207" spans="1:9" ht="14.25" customHeight="1" x14ac:dyDescent="0.2">
      <c r="A207" s="1"/>
      <c r="B207" s="1"/>
      <c r="C207" s="1"/>
      <c r="E207" s="1"/>
      <c r="F207" s="1"/>
      <c r="G207" s="1"/>
      <c r="H207" s="6"/>
      <c r="I207" s="6"/>
    </row>
    <row r="208" spans="1:9" ht="14.25" customHeight="1" x14ac:dyDescent="0.2">
      <c r="A208" s="1"/>
      <c r="B208" s="1"/>
      <c r="C208" s="1"/>
      <c r="E208" s="1"/>
      <c r="F208" s="1"/>
      <c r="G208" s="1"/>
      <c r="H208" s="6"/>
      <c r="I208" s="6"/>
    </row>
    <row r="209" spans="1:9" ht="14.25" customHeight="1" x14ac:dyDescent="0.2">
      <c r="A209" s="1"/>
      <c r="B209" s="1"/>
      <c r="C209" s="1"/>
      <c r="E209" s="1"/>
      <c r="F209" s="1"/>
      <c r="G209" s="1"/>
      <c r="H209" s="6"/>
      <c r="I209" s="6"/>
    </row>
    <row r="210" spans="1:9" ht="14.25" customHeight="1" x14ac:dyDescent="0.2">
      <c r="A210" s="1"/>
      <c r="B210" s="1"/>
      <c r="C210" s="1"/>
      <c r="E210" s="1"/>
      <c r="F210" s="1"/>
      <c r="G210" s="1"/>
      <c r="H210" s="6"/>
      <c r="I210" s="6"/>
    </row>
    <row r="211" spans="1:9" ht="14.25" customHeight="1" x14ac:dyDescent="0.2">
      <c r="A211" s="1"/>
      <c r="B211" s="1"/>
      <c r="C211" s="1"/>
      <c r="E211" s="1"/>
      <c r="F211" s="1"/>
      <c r="G211" s="1"/>
      <c r="H211" s="6"/>
      <c r="I211" s="6"/>
    </row>
    <row r="212" spans="1:9" ht="14.25" customHeight="1" x14ac:dyDescent="0.2">
      <c r="A212" s="1"/>
      <c r="B212" s="1"/>
      <c r="C212" s="1"/>
      <c r="E212" s="1"/>
      <c r="F212" s="1"/>
      <c r="G212" s="1"/>
      <c r="H212" s="6"/>
      <c r="I212" s="6"/>
    </row>
    <row r="213" spans="1:9" ht="14.25" customHeight="1" x14ac:dyDescent="0.2">
      <c r="A213" s="1"/>
      <c r="B213" s="1"/>
      <c r="C213" s="1"/>
      <c r="E213" s="1"/>
      <c r="F213" s="1"/>
      <c r="G213" s="1"/>
      <c r="H213" s="6"/>
      <c r="I213" s="6"/>
    </row>
    <row r="214" spans="1:9" ht="14.25" customHeight="1" x14ac:dyDescent="0.2">
      <c r="A214" s="1"/>
      <c r="B214" s="1"/>
      <c r="C214" s="1"/>
      <c r="E214" s="1"/>
      <c r="F214" s="1"/>
      <c r="G214" s="1"/>
      <c r="H214" s="6"/>
      <c r="I214" s="6"/>
    </row>
    <row r="215" spans="1:9" ht="14.25" customHeight="1" x14ac:dyDescent="0.2">
      <c r="A215" s="1"/>
      <c r="B215" s="1"/>
      <c r="C215" s="1"/>
      <c r="E215" s="1"/>
      <c r="F215" s="1"/>
      <c r="G215" s="1"/>
      <c r="H215" s="6"/>
      <c r="I215" s="6"/>
    </row>
    <row r="216" spans="1:9" ht="14.25" customHeight="1" x14ac:dyDescent="0.2">
      <c r="A216" s="1"/>
      <c r="B216" s="1"/>
      <c r="C216" s="1"/>
      <c r="E216" s="1"/>
      <c r="F216" s="1"/>
      <c r="G216" s="1"/>
      <c r="H216" s="6"/>
      <c r="I216" s="6"/>
    </row>
    <row r="217" spans="1:9" ht="14.25" customHeight="1" x14ac:dyDescent="0.2">
      <c r="A217" s="1"/>
      <c r="B217" s="1"/>
      <c r="C217" s="1"/>
      <c r="E217" s="1"/>
      <c r="F217" s="1"/>
      <c r="G217" s="1"/>
      <c r="H217" s="6"/>
      <c r="I217" s="6"/>
    </row>
    <row r="218" spans="1:9" ht="14.25" customHeight="1" x14ac:dyDescent="0.2">
      <c r="A218" s="1"/>
      <c r="B218" s="1"/>
      <c r="C218" s="1"/>
      <c r="E218" s="1"/>
      <c r="F218" s="1"/>
      <c r="G218" s="1"/>
      <c r="H218" s="6"/>
      <c r="I218" s="6"/>
    </row>
    <row r="219" spans="1:9" ht="14.25" customHeight="1" x14ac:dyDescent="0.2">
      <c r="A219" s="1"/>
      <c r="B219" s="1"/>
      <c r="C219" s="1"/>
      <c r="E219" s="1"/>
      <c r="F219" s="1"/>
      <c r="G219" s="1"/>
      <c r="H219" s="6"/>
      <c r="I219" s="6"/>
    </row>
    <row r="220" spans="1:9" ht="14.25" customHeight="1" x14ac:dyDescent="0.2">
      <c r="A220" s="1"/>
      <c r="B220" s="1"/>
      <c r="C220" s="1"/>
      <c r="E220" s="1"/>
      <c r="F220" s="1"/>
      <c r="G220" s="1"/>
      <c r="H220" s="6"/>
      <c r="I220" s="6"/>
    </row>
    <row r="221" spans="1:9" ht="14.25" customHeight="1" x14ac:dyDescent="0.2">
      <c r="A221" s="1"/>
      <c r="B221" s="1"/>
      <c r="C221" s="1"/>
      <c r="E221" s="1"/>
      <c r="F221" s="1"/>
      <c r="G221" s="1"/>
      <c r="H221" s="6"/>
      <c r="I221" s="6"/>
    </row>
    <row r="222" spans="1:9" ht="14.25" customHeight="1" x14ac:dyDescent="0.2">
      <c r="A222" s="1"/>
      <c r="B222" s="1"/>
      <c r="C222" s="1"/>
      <c r="E222" s="1"/>
      <c r="F222" s="1"/>
      <c r="G222" s="1"/>
      <c r="H222" s="6"/>
      <c r="I222" s="6"/>
    </row>
    <row r="223" spans="1:9" ht="14.25" customHeight="1" x14ac:dyDescent="0.2">
      <c r="A223" s="1"/>
      <c r="B223" s="1"/>
      <c r="C223" s="1"/>
      <c r="E223" s="1"/>
      <c r="F223" s="1"/>
      <c r="G223" s="1"/>
      <c r="H223" s="6"/>
      <c r="I223" s="6"/>
    </row>
    <row r="224" spans="1:9" ht="14.25" customHeight="1" x14ac:dyDescent="0.2">
      <c r="A224" s="1"/>
      <c r="B224" s="1"/>
      <c r="C224" s="1"/>
      <c r="E224" s="1"/>
      <c r="F224" s="1"/>
      <c r="G224" s="1"/>
      <c r="H224" s="6"/>
      <c r="I224" s="6"/>
    </row>
    <row r="225" spans="1:9" ht="14.25" customHeight="1" x14ac:dyDescent="0.2">
      <c r="A225" s="1"/>
      <c r="B225" s="1"/>
      <c r="C225" s="1"/>
      <c r="E225" s="1"/>
      <c r="F225" s="1"/>
      <c r="G225" s="1"/>
      <c r="H225" s="6"/>
      <c r="I225" s="6"/>
    </row>
    <row r="226" spans="1:9" ht="14.25" customHeight="1" x14ac:dyDescent="0.2">
      <c r="A226" s="1"/>
      <c r="B226" s="1"/>
      <c r="C226" s="1"/>
      <c r="E226" s="1"/>
      <c r="F226" s="1"/>
      <c r="G226" s="1"/>
      <c r="H226" s="6"/>
      <c r="I226" s="6"/>
    </row>
    <row r="227" spans="1:9" ht="14.25" customHeight="1" x14ac:dyDescent="0.2">
      <c r="A227" s="1"/>
      <c r="B227" s="1"/>
      <c r="C227" s="1"/>
      <c r="E227" s="1"/>
      <c r="F227" s="1"/>
      <c r="G227" s="1"/>
      <c r="H227" s="6"/>
      <c r="I227" s="6"/>
    </row>
    <row r="228" spans="1:9" ht="14.25" customHeight="1" x14ac:dyDescent="0.2">
      <c r="A228" s="1"/>
      <c r="B228" s="1"/>
      <c r="C228" s="1"/>
      <c r="E228" s="1"/>
      <c r="F228" s="1"/>
      <c r="G228" s="1"/>
      <c r="H228" s="6"/>
      <c r="I228" s="6"/>
    </row>
    <row r="229" spans="1:9" ht="14.25" customHeight="1" x14ac:dyDescent="0.2">
      <c r="A229" s="1"/>
      <c r="B229" s="1"/>
      <c r="C229" s="1"/>
      <c r="E229" s="1"/>
      <c r="F229" s="1"/>
      <c r="G229" s="1"/>
      <c r="H229" s="6"/>
      <c r="I229" s="6"/>
    </row>
    <row r="230" spans="1:9" ht="14.25" customHeight="1" x14ac:dyDescent="0.2">
      <c r="A230" s="1"/>
      <c r="B230" s="1"/>
      <c r="C230" s="1"/>
      <c r="E230" s="1"/>
      <c r="F230" s="1"/>
      <c r="G230" s="1"/>
      <c r="H230" s="6"/>
      <c r="I230" s="6"/>
    </row>
    <row r="231" spans="1:9" ht="14.25" customHeight="1" x14ac:dyDescent="0.2">
      <c r="A231" s="1"/>
      <c r="B231" s="1"/>
      <c r="C231" s="1"/>
      <c r="E231" s="1"/>
      <c r="F231" s="1"/>
      <c r="G231" s="1"/>
      <c r="H231" s="6"/>
      <c r="I231" s="6"/>
    </row>
    <row r="232" spans="1:9" ht="14.25" customHeight="1" x14ac:dyDescent="0.2">
      <c r="A232" s="1"/>
      <c r="B232" s="1"/>
      <c r="C232" s="1"/>
      <c r="E232" s="1"/>
      <c r="F232" s="1"/>
      <c r="G232" s="1"/>
      <c r="H232" s="6"/>
      <c r="I232" s="6"/>
    </row>
    <row r="233" spans="1:9" ht="14.25" customHeight="1" x14ac:dyDescent="0.2">
      <c r="A233" s="1"/>
      <c r="B233" s="1"/>
      <c r="C233" s="1"/>
      <c r="E233" s="1"/>
      <c r="F233" s="1"/>
      <c r="G233" s="1"/>
      <c r="H233" s="6"/>
      <c r="I233" s="6"/>
    </row>
    <row r="234" spans="1:9" ht="14.25" customHeight="1" x14ac:dyDescent="0.2">
      <c r="A234" s="1"/>
      <c r="B234" s="1"/>
      <c r="C234" s="1"/>
      <c r="E234" s="1"/>
      <c r="F234" s="1"/>
      <c r="G234" s="1"/>
      <c r="H234" s="6"/>
      <c r="I234" s="6"/>
    </row>
    <row r="235" spans="1:9" ht="14.25" customHeight="1" x14ac:dyDescent="0.2">
      <c r="A235" s="1"/>
      <c r="B235" s="1"/>
      <c r="C235" s="1"/>
      <c r="E235" s="1"/>
      <c r="F235" s="1"/>
      <c r="G235" s="1"/>
      <c r="H235" s="6"/>
      <c r="I235" s="6"/>
    </row>
    <row r="236" spans="1:9" ht="14.25" customHeight="1" x14ac:dyDescent="0.2">
      <c r="A236" s="1"/>
      <c r="B236" s="1"/>
      <c r="C236" s="1"/>
      <c r="E236" s="1"/>
      <c r="F236" s="1"/>
      <c r="G236" s="1"/>
      <c r="H236" s="6"/>
      <c r="I236" s="6"/>
    </row>
    <row r="237" spans="1:9" ht="14.25" customHeight="1" x14ac:dyDescent="0.2">
      <c r="A237" s="1"/>
      <c r="B237" s="1"/>
      <c r="C237" s="1"/>
      <c r="E237" s="1"/>
      <c r="F237" s="1"/>
      <c r="G237" s="1"/>
      <c r="H237" s="6"/>
      <c r="I237" s="6"/>
    </row>
    <row r="238" spans="1:9" ht="14.25" customHeight="1" x14ac:dyDescent="0.2">
      <c r="A238" s="1"/>
      <c r="B238" s="1"/>
      <c r="C238" s="1"/>
      <c r="E238" s="1"/>
      <c r="F238" s="1"/>
      <c r="G238" s="1"/>
      <c r="H238" s="6"/>
      <c r="I238" s="6"/>
    </row>
    <row r="239" spans="1:9" ht="14.25" customHeight="1" x14ac:dyDescent="0.2">
      <c r="A239" s="1"/>
      <c r="B239" s="1"/>
      <c r="C239" s="1"/>
      <c r="E239" s="1"/>
      <c r="F239" s="1"/>
      <c r="G239" s="1"/>
      <c r="H239" s="6"/>
      <c r="I239" s="6"/>
    </row>
    <row r="240" spans="1:9" ht="14.25" customHeight="1" x14ac:dyDescent="0.2">
      <c r="A240" s="1"/>
      <c r="B240" s="1"/>
      <c r="C240" s="1"/>
      <c r="E240" s="1"/>
      <c r="F240" s="1"/>
      <c r="G240" s="1"/>
      <c r="H240" s="6"/>
      <c r="I240" s="6"/>
    </row>
    <row r="241" spans="1:9" ht="14.25" customHeight="1" x14ac:dyDescent="0.2">
      <c r="A241" s="1"/>
      <c r="B241" s="1"/>
      <c r="C241" s="1"/>
      <c r="E241" s="1"/>
      <c r="F241" s="1"/>
      <c r="G241" s="1"/>
      <c r="H241" s="6"/>
      <c r="I241" s="6"/>
    </row>
    <row r="242" spans="1:9" ht="14.25" customHeight="1" x14ac:dyDescent="0.2">
      <c r="A242" s="1"/>
      <c r="B242" s="1"/>
      <c r="C242" s="1"/>
      <c r="E242" s="1"/>
      <c r="F242" s="1"/>
      <c r="G242" s="1"/>
      <c r="H242" s="6"/>
      <c r="I242" s="6"/>
    </row>
    <row r="243" spans="1:9" ht="14.25" customHeight="1" x14ac:dyDescent="0.2">
      <c r="A243" s="1"/>
      <c r="B243" s="1"/>
      <c r="C243" s="1"/>
      <c r="E243" s="1"/>
      <c r="F243" s="1"/>
      <c r="G243" s="1"/>
      <c r="H243" s="6"/>
      <c r="I243" s="6"/>
    </row>
    <row r="244" spans="1:9" ht="14.25" customHeight="1" x14ac:dyDescent="0.2">
      <c r="A244" s="1"/>
      <c r="B244" s="1"/>
      <c r="C244" s="1"/>
      <c r="E244" s="1"/>
      <c r="F244" s="1"/>
      <c r="G244" s="1"/>
      <c r="H244" s="6"/>
      <c r="I244" s="6"/>
    </row>
    <row r="245" spans="1:9" ht="14.25" customHeight="1" x14ac:dyDescent="0.2">
      <c r="A245" s="1"/>
      <c r="B245" s="1"/>
      <c r="C245" s="1"/>
      <c r="E245" s="1"/>
      <c r="F245" s="1"/>
      <c r="G245" s="1"/>
      <c r="H245" s="6"/>
      <c r="I245" s="6"/>
    </row>
    <row r="246" spans="1:9" ht="14.25" customHeight="1" x14ac:dyDescent="0.2">
      <c r="A246" s="1"/>
      <c r="B246" s="1"/>
      <c r="C246" s="1"/>
      <c r="E246" s="1"/>
      <c r="F246" s="1"/>
      <c r="G246" s="1"/>
      <c r="H246" s="6"/>
      <c r="I246" s="6"/>
    </row>
    <row r="247" spans="1:9" ht="14.25" customHeight="1" x14ac:dyDescent="0.2">
      <c r="A247" s="1"/>
      <c r="B247" s="1"/>
      <c r="C247" s="1"/>
      <c r="E247" s="1"/>
      <c r="F247" s="1"/>
      <c r="G247" s="1"/>
      <c r="H247" s="6"/>
      <c r="I247" s="6"/>
    </row>
    <row r="248" spans="1:9" ht="14.25" customHeight="1" x14ac:dyDescent="0.2">
      <c r="A248" s="1"/>
      <c r="B248" s="1"/>
      <c r="C248" s="1"/>
      <c r="E248" s="1"/>
      <c r="F248" s="1"/>
      <c r="G248" s="1"/>
      <c r="H248" s="6"/>
      <c r="I248" s="6"/>
    </row>
    <row r="249" spans="1:9" ht="14.25" customHeight="1" x14ac:dyDescent="0.2">
      <c r="A249" s="1"/>
      <c r="B249" s="1"/>
      <c r="C249" s="1"/>
      <c r="E249" s="1"/>
      <c r="F249" s="1"/>
      <c r="G249" s="1"/>
      <c r="H249" s="6"/>
      <c r="I249" s="6"/>
    </row>
    <row r="250" spans="1:9" ht="14.25" customHeight="1" x14ac:dyDescent="0.2">
      <c r="A250" s="1"/>
      <c r="B250" s="1"/>
      <c r="C250" s="1"/>
      <c r="E250" s="1"/>
      <c r="F250" s="1"/>
      <c r="G250" s="1"/>
      <c r="H250" s="6"/>
      <c r="I250" s="6"/>
    </row>
    <row r="251" spans="1:9" ht="14.25" customHeight="1" x14ac:dyDescent="0.2">
      <c r="A251" s="1"/>
      <c r="B251" s="1"/>
      <c r="C251" s="1"/>
      <c r="E251" s="1"/>
      <c r="F251" s="1"/>
      <c r="G251" s="1"/>
      <c r="H251" s="6"/>
      <c r="I251" s="6"/>
    </row>
    <row r="252" spans="1:9" ht="14.25" customHeight="1" x14ac:dyDescent="0.2">
      <c r="A252" s="1"/>
      <c r="B252" s="1"/>
      <c r="C252" s="1"/>
      <c r="E252" s="1"/>
      <c r="F252" s="1"/>
      <c r="G252" s="1"/>
      <c r="H252" s="6"/>
      <c r="I252" s="6"/>
    </row>
    <row r="253" spans="1:9" ht="14.25" customHeight="1" x14ac:dyDescent="0.2">
      <c r="A253" s="1"/>
      <c r="B253" s="1"/>
      <c r="C253" s="1"/>
      <c r="E253" s="1"/>
      <c r="F253" s="1"/>
      <c r="G253" s="1"/>
      <c r="H253" s="6"/>
      <c r="I253" s="6"/>
    </row>
    <row r="254" spans="1:9" ht="14.25" customHeight="1" x14ac:dyDescent="0.2">
      <c r="A254" s="1"/>
      <c r="B254" s="1"/>
      <c r="C254" s="1"/>
      <c r="E254" s="1"/>
      <c r="F254" s="1"/>
      <c r="G254" s="1"/>
      <c r="H254" s="6"/>
      <c r="I254" s="6"/>
    </row>
    <row r="255" spans="1:9" ht="14.25" customHeight="1" x14ac:dyDescent="0.2">
      <c r="A255" s="1"/>
      <c r="B255" s="1"/>
      <c r="C255" s="1"/>
      <c r="E255" s="1"/>
      <c r="F255" s="1"/>
      <c r="G255" s="1"/>
      <c r="H255" s="6"/>
      <c r="I255" s="6"/>
    </row>
    <row r="256" spans="1:9" ht="14.25" customHeight="1" x14ac:dyDescent="0.2">
      <c r="A256" s="1"/>
      <c r="B256" s="1"/>
      <c r="C256" s="1"/>
      <c r="E256" s="1"/>
      <c r="F256" s="1"/>
      <c r="G256" s="1"/>
      <c r="H256" s="6"/>
      <c r="I256" s="6"/>
    </row>
    <row r="257" spans="1:9" ht="14.25" customHeight="1" x14ac:dyDescent="0.2">
      <c r="A257" s="1"/>
      <c r="B257" s="1"/>
      <c r="C257" s="1"/>
      <c r="E257" s="1"/>
      <c r="F257" s="1"/>
      <c r="G257" s="1"/>
      <c r="H257" s="6"/>
      <c r="I257" s="6"/>
    </row>
    <row r="258" spans="1:9" ht="14.25" customHeight="1" x14ac:dyDescent="0.2">
      <c r="A258" s="1"/>
      <c r="B258" s="1"/>
      <c r="C258" s="1"/>
      <c r="E258" s="1"/>
      <c r="F258" s="1"/>
      <c r="G258" s="1"/>
      <c r="H258" s="6"/>
      <c r="I258" s="6"/>
    </row>
    <row r="259" spans="1:9" ht="14.25" customHeight="1" x14ac:dyDescent="0.2">
      <c r="A259" s="1"/>
      <c r="B259" s="1"/>
      <c r="C259" s="1"/>
      <c r="E259" s="1"/>
      <c r="F259" s="1"/>
      <c r="G259" s="1"/>
      <c r="H259" s="6"/>
      <c r="I259" s="6"/>
    </row>
    <row r="260" spans="1:9" ht="14.25" customHeight="1" x14ac:dyDescent="0.2">
      <c r="A260" s="1"/>
      <c r="B260" s="1"/>
      <c r="C260" s="1"/>
      <c r="E260" s="1"/>
      <c r="F260" s="1"/>
      <c r="G260" s="1"/>
      <c r="H260" s="6"/>
      <c r="I260" s="6"/>
    </row>
    <row r="261" spans="1:9" ht="14.25" customHeight="1" x14ac:dyDescent="0.2">
      <c r="A261" s="1"/>
      <c r="B261" s="1"/>
      <c r="C261" s="1"/>
      <c r="E261" s="1"/>
      <c r="F261" s="1"/>
      <c r="G261" s="1"/>
      <c r="H261" s="6"/>
      <c r="I261" s="6"/>
    </row>
    <row r="262" spans="1:9" ht="14.25" customHeight="1" x14ac:dyDescent="0.2">
      <c r="A262" s="1"/>
      <c r="B262" s="1"/>
      <c r="C262" s="1"/>
      <c r="E262" s="1"/>
      <c r="F262" s="1"/>
      <c r="G262" s="1"/>
      <c r="H262" s="6"/>
      <c r="I262" s="6"/>
    </row>
    <row r="263" spans="1:9" ht="14.25" customHeight="1" x14ac:dyDescent="0.2">
      <c r="A263" s="1"/>
      <c r="B263" s="1"/>
      <c r="C263" s="1"/>
      <c r="E263" s="1"/>
      <c r="F263" s="1"/>
      <c r="G263" s="1"/>
      <c r="H263" s="6"/>
      <c r="I263" s="6"/>
    </row>
    <row r="264" spans="1:9" ht="14.25" customHeight="1" x14ac:dyDescent="0.2">
      <c r="A264" s="1"/>
      <c r="B264" s="1"/>
      <c r="C264" s="1"/>
      <c r="E264" s="1"/>
      <c r="F264" s="1"/>
      <c r="G264" s="1"/>
      <c r="H264" s="6"/>
      <c r="I264" s="6"/>
    </row>
    <row r="265" spans="1:9" ht="14.25" customHeight="1" x14ac:dyDescent="0.2">
      <c r="A265" s="1"/>
      <c r="B265" s="1"/>
      <c r="C265" s="1"/>
      <c r="E265" s="1"/>
      <c r="F265" s="1"/>
      <c r="G265" s="1"/>
      <c r="H265" s="6"/>
      <c r="I265" s="6"/>
    </row>
    <row r="266" spans="1:9" ht="14.25" customHeight="1" x14ac:dyDescent="0.2">
      <c r="A266" s="1"/>
      <c r="B266" s="1"/>
      <c r="C266" s="1"/>
      <c r="E266" s="1"/>
      <c r="F266" s="1"/>
      <c r="G266" s="1"/>
      <c r="H266" s="6"/>
      <c r="I266" s="6"/>
    </row>
    <row r="267" spans="1:9" ht="14.25" customHeight="1" x14ac:dyDescent="0.2">
      <c r="A267" s="1"/>
      <c r="B267" s="1"/>
      <c r="C267" s="1"/>
      <c r="E267" s="1"/>
      <c r="F267" s="1"/>
      <c r="G267" s="1"/>
      <c r="H267" s="6"/>
      <c r="I267" s="6"/>
    </row>
    <row r="268" spans="1:9" ht="14.25" customHeight="1" x14ac:dyDescent="0.2">
      <c r="A268" s="1"/>
      <c r="B268" s="1"/>
      <c r="C268" s="1"/>
      <c r="E268" s="1"/>
      <c r="F268" s="1"/>
      <c r="G268" s="1"/>
      <c r="H268" s="6"/>
      <c r="I268" s="6"/>
    </row>
    <row r="269" spans="1:9" ht="14.25" customHeight="1" x14ac:dyDescent="0.2">
      <c r="A269" s="1"/>
      <c r="B269" s="1"/>
      <c r="C269" s="1"/>
      <c r="E269" s="1"/>
      <c r="F269" s="1"/>
      <c r="G269" s="1"/>
      <c r="H269" s="6"/>
      <c r="I269" s="6"/>
    </row>
    <row r="270" spans="1:9" ht="14.25" customHeight="1" x14ac:dyDescent="0.2">
      <c r="A270" s="1"/>
      <c r="B270" s="1"/>
      <c r="C270" s="1"/>
      <c r="E270" s="1"/>
      <c r="F270" s="1"/>
      <c r="G270" s="1"/>
      <c r="H270" s="6"/>
      <c r="I270" s="6"/>
    </row>
    <row r="271" spans="1:9" ht="14.25" customHeight="1" x14ac:dyDescent="0.2">
      <c r="A271" s="1"/>
      <c r="B271" s="1"/>
      <c r="C271" s="1"/>
      <c r="E271" s="1"/>
      <c r="F271" s="1"/>
      <c r="G271" s="1"/>
      <c r="H271" s="6"/>
      <c r="I271" s="6"/>
    </row>
    <row r="272" spans="1:9" ht="14.25" customHeight="1" x14ac:dyDescent="0.2">
      <c r="A272" s="1"/>
      <c r="B272" s="1"/>
      <c r="C272" s="1"/>
      <c r="E272" s="1"/>
      <c r="F272" s="1"/>
      <c r="G272" s="1"/>
      <c r="H272" s="6"/>
      <c r="I272" s="6"/>
    </row>
    <row r="273" spans="1:9" ht="14.25" customHeight="1" x14ac:dyDescent="0.2">
      <c r="A273" s="1"/>
      <c r="B273" s="1"/>
      <c r="C273" s="1"/>
      <c r="E273" s="1"/>
      <c r="F273" s="1"/>
      <c r="G273" s="1"/>
      <c r="H273" s="6"/>
      <c r="I273" s="6"/>
    </row>
    <row r="274" spans="1:9" ht="14.25" customHeight="1" x14ac:dyDescent="0.2">
      <c r="A274" s="1"/>
      <c r="B274" s="1"/>
      <c r="C274" s="1"/>
      <c r="E274" s="1"/>
      <c r="F274" s="1"/>
      <c r="G274" s="1"/>
      <c r="H274" s="6"/>
      <c r="I274" s="6"/>
    </row>
    <row r="275" spans="1:9" ht="14.25" customHeight="1" x14ac:dyDescent="0.2">
      <c r="A275" s="1"/>
      <c r="B275" s="1"/>
      <c r="C275" s="1"/>
      <c r="E275" s="1"/>
      <c r="F275" s="1"/>
      <c r="G275" s="1"/>
      <c r="H275" s="6"/>
      <c r="I275" s="6"/>
    </row>
    <row r="276" spans="1:9" ht="14.25" customHeight="1" x14ac:dyDescent="0.2">
      <c r="A276" s="1"/>
      <c r="B276" s="1"/>
      <c r="C276" s="1"/>
      <c r="E276" s="1"/>
      <c r="F276" s="1"/>
      <c r="G276" s="1"/>
      <c r="H276" s="6"/>
      <c r="I276" s="6"/>
    </row>
    <row r="277" spans="1:9" ht="14.25" customHeight="1" x14ac:dyDescent="0.2">
      <c r="A277" s="1"/>
      <c r="B277" s="1"/>
      <c r="C277" s="1"/>
      <c r="E277" s="1"/>
      <c r="F277" s="1"/>
      <c r="G277" s="1"/>
      <c r="H277" s="6"/>
      <c r="I277" s="6"/>
    </row>
    <row r="278" spans="1:9" ht="14.25" customHeight="1" x14ac:dyDescent="0.2">
      <c r="A278" s="1"/>
      <c r="B278" s="1"/>
      <c r="C278" s="1"/>
      <c r="E278" s="1"/>
      <c r="F278" s="1"/>
      <c r="G278" s="1"/>
      <c r="H278" s="6"/>
      <c r="I278" s="6"/>
    </row>
    <row r="279" spans="1:9" ht="14.25" customHeight="1" x14ac:dyDescent="0.2">
      <c r="A279" s="1"/>
      <c r="B279" s="1"/>
      <c r="C279" s="1"/>
      <c r="E279" s="1"/>
      <c r="F279" s="1"/>
      <c r="G279" s="1"/>
      <c r="H279" s="6"/>
      <c r="I279" s="6"/>
    </row>
    <row r="280" spans="1:9" ht="14.25" customHeight="1" x14ac:dyDescent="0.2">
      <c r="A280" s="1"/>
      <c r="B280" s="1"/>
      <c r="C280" s="1"/>
      <c r="E280" s="1"/>
      <c r="F280" s="1"/>
      <c r="G280" s="1"/>
      <c r="H280" s="6"/>
      <c r="I280" s="6"/>
    </row>
    <row r="281" spans="1:9" ht="14.25" customHeight="1" x14ac:dyDescent="0.2">
      <c r="A281" s="1"/>
      <c r="B281" s="1"/>
      <c r="C281" s="1"/>
      <c r="E281" s="1"/>
      <c r="F281" s="1"/>
      <c r="G281" s="1"/>
      <c r="H281" s="6"/>
      <c r="I281" s="6"/>
    </row>
    <row r="282" spans="1:9" ht="14.25" customHeight="1" x14ac:dyDescent="0.2">
      <c r="A282" s="1"/>
      <c r="B282" s="1"/>
      <c r="C282" s="1"/>
      <c r="E282" s="1"/>
      <c r="F282" s="1"/>
      <c r="G282" s="1"/>
      <c r="H282" s="6"/>
      <c r="I282" s="6"/>
    </row>
    <row r="283" spans="1:9" ht="14.25" customHeight="1" x14ac:dyDescent="0.2">
      <c r="A283" s="1"/>
      <c r="B283" s="1"/>
      <c r="C283" s="1"/>
      <c r="E283" s="1"/>
      <c r="F283" s="1"/>
      <c r="G283" s="1"/>
      <c r="H283" s="6"/>
      <c r="I283" s="6"/>
    </row>
    <row r="284" spans="1:9" ht="14.25" customHeight="1" x14ac:dyDescent="0.2">
      <c r="A284" s="1"/>
      <c r="B284" s="1"/>
      <c r="C284" s="1"/>
      <c r="E284" s="1"/>
      <c r="F284" s="1"/>
      <c r="G284" s="1"/>
      <c r="H284" s="6"/>
      <c r="I284" s="6"/>
    </row>
    <row r="285" spans="1:9" ht="14.25" customHeight="1" x14ac:dyDescent="0.2">
      <c r="A285" s="1"/>
      <c r="B285" s="1"/>
      <c r="C285" s="1"/>
      <c r="E285" s="1"/>
      <c r="F285" s="1"/>
      <c r="G285" s="1"/>
      <c r="H285" s="6"/>
      <c r="I285" s="6"/>
    </row>
    <row r="286" spans="1:9" ht="14.25" customHeight="1" x14ac:dyDescent="0.2">
      <c r="A286" s="1"/>
      <c r="B286" s="1"/>
      <c r="C286" s="1"/>
      <c r="E286" s="1"/>
      <c r="F286" s="1"/>
      <c r="G286" s="1"/>
      <c r="H286" s="6"/>
      <c r="I286" s="6"/>
    </row>
    <row r="287" spans="1:9" ht="14.25" customHeight="1" x14ac:dyDescent="0.2">
      <c r="A287" s="1"/>
      <c r="B287" s="1"/>
      <c r="C287" s="1"/>
      <c r="E287" s="1"/>
      <c r="F287" s="1"/>
      <c r="G287" s="1"/>
      <c r="H287" s="6"/>
      <c r="I287" s="6"/>
    </row>
    <row r="288" spans="1:9" ht="14.25" customHeight="1" x14ac:dyDescent="0.2">
      <c r="A288" s="1"/>
      <c r="B288" s="1"/>
      <c r="C288" s="1"/>
      <c r="E288" s="1"/>
      <c r="F288" s="1"/>
      <c r="G288" s="1"/>
      <c r="H288" s="6"/>
      <c r="I288" s="6"/>
    </row>
    <row r="289" spans="1:9" ht="14.25" customHeight="1" x14ac:dyDescent="0.2">
      <c r="A289" s="1"/>
      <c r="B289" s="1"/>
      <c r="C289" s="1"/>
      <c r="E289" s="1"/>
      <c r="F289" s="1"/>
      <c r="G289" s="1"/>
      <c r="H289" s="6"/>
      <c r="I289" s="6"/>
    </row>
    <row r="290" spans="1:9" ht="14.25" customHeight="1" x14ac:dyDescent="0.2">
      <c r="A290" s="1"/>
      <c r="B290" s="1"/>
      <c r="C290" s="1"/>
      <c r="E290" s="1"/>
      <c r="F290" s="1"/>
      <c r="G290" s="1"/>
      <c r="H290" s="6"/>
      <c r="I290" s="6"/>
    </row>
    <row r="291" spans="1:9" ht="14.25" customHeight="1" x14ac:dyDescent="0.2">
      <c r="A291" s="1"/>
      <c r="B291" s="1"/>
      <c r="C291" s="1"/>
      <c r="E291" s="1"/>
      <c r="F291" s="1"/>
      <c r="G291" s="1"/>
      <c r="H291" s="6"/>
      <c r="I291" s="6"/>
    </row>
    <row r="292" spans="1:9" ht="14.25" customHeight="1" x14ac:dyDescent="0.2">
      <c r="A292" s="1"/>
      <c r="B292" s="1"/>
      <c r="C292" s="1"/>
      <c r="E292" s="1"/>
      <c r="F292" s="1"/>
      <c r="G292" s="1"/>
      <c r="H292" s="6"/>
      <c r="I292" s="6"/>
    </row>
    <row r="293" spans="1:9" ht="14.25" customHeight="1" x14ac:dyDescent="0.2">
      <c r="A293" s="1"/>
      <c r="B293" s="1"/>
      <c r="C293" s="1"/>
      <c r="E293" s="1"/>
      <c r="F293" s="1"/>
      <c r="G293" s="1"/>
      <c r="H293" s="6"/>
      <c r="I293" s="6"/>
    </row>
    <row r="294" spans="1:9" ht="14.25" customHeight="1" x14ac:dyDescent="0.2">
      <c r="A294" s="1"/>
      <c r="B294" s="1"/>
      <c r="C294" s="1"/>
      <c r="E294" s="1"/>
      <c r="F294" s="1"/>
      <c r="G294" s="1"/>
      <c r="H294" s="6"/>
      <c r="I294" s="6"/>
    </row>
    <row r="295" spans="1:9" ht="14.25" customHeight="1" x14ac:dyDescent="0.2">
      <c r="A295" s="1"/>
      <c r="B295" s="1"/>
      <c r="C295" s="1"/>
      <c r="E295" s="1"/>
      <c r="F295" s="1"/>
      <c r="G295" s="1"/>
      <c r="H295" s="6"/>
      <c r="I295" s="6"/>
    </row>
    <row r="296" spans="1:9" ht="14.25" customHeight="1" x14ac:dyDescent="0.2">
      <c r="A296" s="1"/>
      <c r="B296" s="1"/>
      <c r="C296" s="1"/>
      <c r="E296" s="1"/>
      <c r="F296" s="1"/>
      <c r="G296" s="1"/>
      <c r="H296" s="6"/>
      <c r="I296" s="6"/>
    </row>
    <row r="297" spans="1:9" ht="14.25" customHeight="1" x14ac:dyDescent="0.2">
      <c r="A297" s="1"/>
      <c r="B297" s="1"/>
      <c r="C297" s="1"/>
      <c r="E297" s="1"/>
      <c r="F297" s="1"/>
      <c r="G297" s="1"/>
      <c r="H297" s="6"/>
      <c r="I297" s="6"/>
    </row>
    <row r="298" spans="1:9" ht="14.25" customHeight="1" x14ac:dyDescent="0.2">
      <c r="A298" s="1"/>
      <c r="B298" s="1"/>
      <c r="C298" s="1"/>
      <c r="E298" s="1"/>
      <c r="F298" s="1"/>
      <c r="G298" s="1"/>
      <c r="H298" s="6"/>
      <c r="I298" s="6"/>
    </row>
    <row r="299" spans="1:9" ht="14.25" customHeight="1" x14ac:dyDescent="0.2">
      <c r="A299" s="1"/>
      <c r="B299" s="1"/>
      <c r="C299" s="1"/>
      <c r="E299" s="1"/>
      <c r="F299" s="1"/>
      <c r="G299" s="1"/>
      <c r="H299" s="6"/>
      <c r="I299" s="6"/>
    </row>
    <row r="300" spans="1:9" ht="14.25" customHeight="1" x14ac:dyDescent="0.2">
      <c r="A300" s="1"/>
      <c r="B300" s="1"/>
      <c r="C300" s="1"/>
      <c r="E300" s="1"/>
      <c r="F300" s="1"/>
      <c r="G300" s="1"/>
      <c r="H300" s="6"/>
      <c r="I300" s="6"/>
    </row>
    <row r="301" spans="1:9" ht="14.25" customHeight="1" x14ac:dyDescent="0.2">
      <c r="A301" s="1"/>
      <c r="B301" s="1"/>
      <c r="C301" s="1"/>
      <c r="E301" s="1"/>
      <c r="F301" s="1"/>
      <c r="G301" s="1"/>
      <c r="H301" s="6"/>
      <c r="I301" s="6"/>
    </row>
    <row r="302" spans="1:9" ht="14.25" customHeight="1" x14ac:dyDescent="0.2">
      <c r="A302" s="1"/>
      <c r="B302" s="1"/>
      <c r="C302" s="1"/>
      <c r="E302" s="1"/>
      <c r="F302" s="1"/>
      <c r="G302" s="1"/>
      <c r="H302" s="6"/>
      <c r="I302" s="6"/>
    </row>
    <row r="303" spans="1:9" ht="14.25" customHeight="1" x14ac:dyDescent="0.2">
      <c r="A303" s="1"/>
      <c r="B303" s="1"/>
      <c r="C303" s="1"/>
      <c r="E303" s="1"/>
      <c r="F303" s="1"/>
      <c r="G303" s="1"/>
      <c r="H303" s="6"/>
      <c r="I303" s="6"/>
    </row>
    <row r="304" spans="1:9" ht="14.25" customHeight="1" x14ac:dyDescent="0.2">
      <c r="A304" s="1"/>
      <c r="B304" s="1"/>
      <c r="C304" s="1"/>
      <c r="E304" s="1"/>
      <c r="F304" s="1"/>
      <c r="G304" s="1"/>
      <c r="H304" s="6"/>
      <c r="I304" s="6"/>
    </row>
    <row r="305" spans="1:9" ht="14.25" customHeight="1" x14ac:dyDescent="0.2">
      <c r="A305" s="1"/>
      <c r="B305" s="1"/>
      <c r="C305" s="1"/>
      <c r="E305" s="1"/>
      <c r="F305" s="1"/>
      <c r="G305" s="1"/>
      <c r="H305" s="6"/>
      <c r="I305" s="6"/>
    </row>
    <row r="306" spans="1:9" ht="14.25" customHeight="1" x14ac:dyDescent="0.2">
      <c r="A306" s="1"/>
      <c r="B306" s="1"/>
      <c r="C306" s="1"/>
      <c r="E306" s="1"/>
      <c r="F306" s="1"/>
      <c r="G306" s="1"/>
      <c r="H306" s="6"/>
      <c r="I306" s="6"/>
    </row>
    <row r="307" spans="1:9" ht="14.25" customHeight="1" x14ac:dyDescent="0.2">
      <c r="A307" s="1"/>
      <c r="B307" s="1"/>
      <c r="C307" s="1"/>
      <c r="E307" s="1"/>
      <c r="F307" s="1"/>
      <c r="G307" s="1"/>
      <c r="H307" s="6"/>
      <c r="I307" s="6"/>
    </row>
    <row r="308" spans="1:9" ht="14.25" customHeight="1" x14ac:dyDescent="0.2">
      <c r="A308" s="1"/>
      <c r="B308" s="1"/>
      <c r="C308" s="1"/>
      <c r="E308" s="1"/>
      <c r="F308" s="1"/>
      <c r="G308" s="1"/>
      <c r="H308" s="6"/>
      <c r="I308" s="6"/>
    </row>
    <row r="309" spans="1:9" ht="14.25" customHeight="1" x14ac:dyDescent="0.2">
      <c r="A309" s="1"/>
      <c r="B309" s="1"/>
      <c r="C309" s="1"/>
      <c r="E309" s="1"/>
      <c r="F309" s="1"/>
      <c r="G309" s="1"/>
      <c r="H309" s="6"/>
      <c r="I309" s="6"/>
    </row>
    <row r="310" spans="1:9" ht="14.25" customHeight="1" x14ac:dyDescent="0.2">
      <c r="A310" s="1"/>
      <c r="B310" s="1"/>
      <c r="C310" s="1"/>
      <c r="E310" s="1"/>
      <c r="F310" s="1"/>
      <c r="G310" s="1"/>
      <c r="H310" s="6"/>
      <c r="I310" s="6"/>
    </row>
    <row r="311" spans="1:9" ht="14.25" customHeight="1" x14ac:dyDescent="0.2">
      <c r="A311" s="1"/>
      <c r="B311" s="1"/>
      <c r="C311" s="1"/>
      <c r="E311" s="1"/>
      <c r="F311" s="1"/>
      <c r="G311" s="1"/>
      <c r="H311" s="6"/>
      <c r="I311" s="6"/>
    </row>
    <row r="312" spans="1:9" ht="14.25" customHeight="1" x14ac:dyDescent="0.2">
      <c r="A312" s="1"/>
      <c r="B312" s="1"/>
      <c r="C312" s="1"/>
      <c r="E312" s="1"/>
      <c r="F312" s="1"/>
      <c r="G312" s="1"/>
      <c r="H312" s="6"/>
      <c r="I312" s="6"/>
    </row>
    <row r="313" spans="1:9" ht="14.25" customHeight="1" x14ac:dyDescent="0.2">
      <c r="A313" s="1"/>
      <c r="B313" s="1"/>
      <c r="C313" s="1"/>
      <c r="E313" s="1"/>
      <c r="F313" s="1"/>
      <c r="G313" s="1"/>
      <c r="H313" s="6"/>
      <c r="I313" s="6"/>
    </row>
    <row r="314" spans="1:9" ht="14.25" customHeight="1" x14ac:dyDescent="0.2">
      <c r="A314" s="1"/>
      <c r="B314" s="1"/>
      <c r="C314" s="1"/>
      <c r="E314" s="1"/>
      <c r="F314" s="1"/>
      <c r="G314" s="1"/>
      <c r="H314" s="6"/>
      <c r="I314" s="6"/>
    </row>
    <row r="315" spans="1:9" ht="14.25" customHeight="1" x14ac:dyDescent="0.2">
      <c r="A315" s="1"/>
      <c r="B315" s="1"/>
      <c r="C315" s="1"/>
      <c r="E315" s="1"/>
      <c r="F315" s="1"/>
      <c r="G315" s="1"/>
      <c r="H315" s="6"/>
      <c r="I315" s="6"/>
    </row>
    <row r="316" spans="1:9" ht="14.25" customHeight="1" x14ac:dyDescent="0.2">
      <c r="A316" s="1"/>
      <c r="B316" s="1"/>
      <c r="C316" s="1"/>
      <c r="E316" s="1"/>
      <c r="F316" s="1"/>
      <c r="G316" s="1"/>
      <c r="H316" s="6"/>
      <c r="I316" s="6"/>
    </row>
    <row r="317" spans="1:9" ht="14.25" customHeight="1" x14ac:dyDescent="0.2">
      <c r="A317" s="1"/>
      <c r="B317" s="1"/>
      <c r="C317" s="1"/>
      <c r="E317" s="1"/>
      <c r="F317" s="1"/>
      <c r="G317" s="1"/>
      <c r="H317" s="6"/>
      <c r="I317" s="6"/>
    </row>
    <row r="318" spans="1:9" ht="14.25" customHeight="1" x14ac:dyDescent="0.2">
      <c r="A318" s="1"/>
      <c r="B318" s="1"/>
      <c r="C318" s="1"/>
      <c r="E318" s="1"/>
      <c r="F318" s="1"/>
      <c r="G318" s="1"/>
      <c r="H318" s="6"/>
      <c r="I318" s="6"/>
    </row>
    <row r="319" spans="1:9" ht="14.25" customHeight="1" x14ac:dyDescent="0.2">
      <c r="A319" s="1"/>
      <c r="B319" s="1"/>
      <c r="C319" s="1"/>
      <c r="E319" s="1"/>
      <c r="F319" s="1"/>
      <c r="G319" s="1"/>
      <c r="H319" s="6"/>
      <c r="I319" s="6"/>
    </row>
    <row r="320" spans="1:9" ht="14.25" customHeight="1" x14ac:dyDescent="0.2">
      <c r="A320" s="1"/>
      <c r="B320" s="1"/>
      <c r="C320" s="1"/>
      <c r="E320" s="1"/>
      <c r="F320" s="1"/>
      <c r="G320" s="1"/>
      <c r="H320" s="6"/>
      <c r="I320" s="6"/>
    </row>
    <row r="321" spans="1:9" ht="14.25" customHeight="1" x14ac:dyDescent="0.2">
      <c r="A321" s="1"/>
      <c r="B321" s="1"/>
      <c r="C321" s="1"/>
      <c r="E321" s="1"/>
      <c r="F321" s="1"/>
      <c r="G321" s="1"/>
      <c r="H321" s="6"/>
      <c r="I321" s="6"/>
    </row>
    <row r="322" spans="1:9" ht="14.25" customHeight="1" x14ac:dyDescent="0.2">
      <c r="A322" s="1"/>
      <c r="B322" s="1"/>
      <c r="C322" s="1"/>
      <c r="E322" s="1"/>
      <c r="F322" s="1"/>
      <c r="G322" s="1"/>
      <c r="H322" s="6"/>
      <c r="I322" s="6"/>
    </row>
    <row r="323" spans="1:9" ht="14.25" customHeight="1" x14ac:dyDescent="0.2">
      <c r="A323" s="1"/>
      <c r="B323" s="1"/>
      <c r="C323" s="1"/>
      <c r="E323" s="1"/>
      <c r="F323" s="1"/>
      <c r="G323" s="1"/>
      <c r="H323" s="6"/>
      <c r="I323" s="6"/>
    </row>
    <row r="324" spans="1:9" ht="14.25" customHeight="1" x14ac:dyDescent="0.2">
      <c r="A324" s="1"/>
      <c r="B324" s="1"/>
      <c r="C324" s="1"/>
      <c r="E324" s="1"/>
      <c r="F324" s="1"/>
      <c r="G324" s="1"/>
      <c r="H324" s="6"/>
      <c r="I324" s="6"/>
    </row>
    <row r="325" spans="1:9" ht="14.25" customHeight="1" x14ac:dyDescent="0.2">
      <c r="A325" s="1"/>
      <c r="B325" s="1"/>
      <c r="C325" s="1"/>
      <c r="E325" s="1"/>
      <c r="F325" s="1"/>
      <c r="G325" s="1"/>
      <c r="H325" s="6"/>
      <c r="I325" s="6"/>
    </row>
    <row r="326" spans="1:9" ht="14.25" customHeight="1" x14ac:dyDescent="0.2">
      <c r="A326" s="1"/>
      <c r="B326" s="1"/>
      <c r="C326" s="1"/>
      <c r="E326" s="1"/>
      <c r="F326" s="1"/>
      <c r="G326" s="1"/>
      <c r="H326" s="6"/>
      <c r="I326" s="6"/>
    </row>
    <row r="327" spans="1:9" ht="14.25" customHeight="1" x14ac:dyDescent="0.2">
      <c r="A327" s="1"/>
      <c r="B327" s="1"/>
      <c r="C327" s="1"/>
      <c r="E327" s="1"/>
      <c r="F327" s="1"/>
      <c r="G327" s="1"/>
      <c r="H327" s="6"/>
      <c r="I327" s="6"/>
    </row>
    <row r="328" spans="1:9" ht="14.25" customHeight="1" x14ac:dyDescent="0.2">
      <c r="A328" s="1"/>
      <c r="B328" s="1"/>
      <c r="C328" s="1"/>
      <c r="E328" s="1"/>
      <c r="F328" s="1"/>
      <c r="G328" s="1"/>
      <c r="H328" s="6"/>
      <c r="I328" s="6"/>
    </row>
    <row r="329" spans="1:9" ht="14.25" customHeight="1" x14ac:dyDescent="0.2">
      <c r="A329" s="1"/>
      <c r="B329" s="1"/>
      <c r="C329" s="1"/>
      <c r="E329" s="1"/>
      <c r="F329" s="1"/>
      <c r="G329" s="1"/>
      <c r="H329" s="6"/>
      <c r="I329" s="6"/>
    </row>
    <row r="330" spans="1:9" ht="14.25" customHeight="1" x14ac:dyDescent="0.2">
      <c r="A330" s="1"/>
      <c r="B330" s="1"/>
      <c r="C330" s="1"/>
      <c r="E330" s="1"/>
      <c r="F330" s="1"/>
      <c r="G330" s="1"/>
      <c r="H330" s="6"/>
      <c r="I330" s="6"/>
    </row>
    <row r="331" spans="1:9" ht="14.25" customHeight="1" x14ac:dyDescent="0.2">
      <c r="A331" s="1"/>
      <c r="B331" s="1"/>
      <c r="C331" s="1"/>
      <c r="E331" s="1"/>
      <c r="F331" s="1"/>
      <c r="G331" s="1"/>
      <c r="H331" s="6"/>
      <c r="I331" s="6"/>
    </row>
    <row r="332" spans="1:9" ht="14.25" customHeight="1" x14ac:dyDescent="0.2">
      <c r="A332" s="1"/>
      <c r="B332" s="1"/>
      <c r="C332" s="1"/>
      <c r="E332" s="1"/>
      <c r="F332" s="1"/>
      <c r="G332" s="1"/>
      <c r="H332" s="6"/>
      <c r="I332" s="6"/>
    </row>
    <row r="333" spans="1:9" ht="14.25" customHeight="1" x14ac:dyDescent="0.2">
      <c r="A333" s="1"/>
      <c r="B333" s="1"/>
      <c r="C333" s="1"/>
      <c r="E333" s="1"/>
      <c r="F333" s="1"/>
      <c r="G333" s="1"/>
      <c r="H333" s="6"/>
      <c r="I333" s="6"/>
    </row>
    <row r="334" spans="1:9" ht="14.25" customHeight="1" x14ac:dyDescent="0.2">
      <c r="A334" s="1"/>
      <c r="B334" s="1"/>
      <c r="C334" s="1"/>
      <c r="E334" s="1"/>
      <c r="F334" s="1"/>
      <c r="G334" s="1"/>
      <c r="H334" s="6"/>
      <c r="I334" s="6"/>
    </row>
    <row r="335" spans="1:9" ht="14.25" customHeight="1" x14ac:dyDescent="0.2">
      <c r="A335" s="1"/>
      <c r="B335" s="1"/>
      <c r="C335" s="1"/>
      <c r="E335" s="1"/>
      <c r="F335" s="1"/>
      <c r="G335" s="1"/>
      <c r="H335" s="6"/>
      <c r="I335" s="6"/>
    </row>
    <row r="336" spans="1:9" ht="14.25" customHeight="1" x14ac:dyDescent="0.2">
      <c r="A336" s="1"/>
      <c r="B336" s="1"/>
      <c r="C336" s="1"/>
      <c r="E336" s="1"/>
      <c r="F336" s="1"/>
      <c r="G336" s="1"/>
      <c r="H336" s="6"/>
      <c r="I336" s="6"/>
    </row>
    <row r="337" spans="1:9" ht="14.25" customHeight="1" x14ac:dyDescent="0.2">
      <c r="A337" s="1"/>
      <c r="B337" s="1"/>
      <c r="C337" s="1"/>
      <c r="E337" s="1"/>
      <c r="F337" s="1"/>
      <c r="G337" s="1"/>
      <c r="H337" s="6"/>
      <c r="I337" s="6"/>
    </row>
    <row r="338" spans="1:9" ht="14.25" customHeight="1" x14ac:dyDescent="0.2">
      <c r="A338" s="1"/>
      <c r="B338" s="1"/>
      <c r="C338" s="1"/>
      <c r="E338" s="1"/>
      <c r="F338" s="1"/>
      <c r="G338" s="1"/>
      <c r="H338" s="6"/>
      <c r="I338" s="6"/>
    </row>
    <row r="339" spans="1:9" ht="14.25" customHeight="1" x14ac:dyDescent="0.2">
      <c r="A339" s="1"/>
      <c r="B339" s="1"/>
      <c r="C339" s="1"/>
      <c r="E339" s="1"/>
      <c r="F339" s="1"/>
      <c r="G339" s="1"/>
      <c r="H339" s="6"/>
      <c r="I339" s="6"/>
    </row>
    <row r="340" spans="1:9" ht="14.25" customHeight="1" x14ac:dyDescent="0.2">
      <c r="A340" s="1"/>
      <c r="B340" s="1"/>
      <c r="C340" s="1"/>
      <c r="E340" s="1"/>
      <c r="F340" s="1"/>
      <c r="G340" s="1"/>
      <c r="H340" s="6"/>
      <c r="I340" s="6"/>
    </row>
    <row r="341" spans="1:9" ht="14.25" customHeight="1" x14ac:dyDescent="0.2">
      <c r="A341" s="1"/>
      <c r="B341" s="1"/>
      <c r="C341" s="1"/>
      <c r="E341" s="1"/>
      <c r="F341" s="1"/>
      <c r="G341" s="1"/>
      <c r="H341" s="6"/>
      <c r="I341" s="6"/>
    </row>
    <row r="342" spans="1:9" ht="14.25" customHeight="1" x14ac:dyDescent="0.2">
      <c r="A342" s="1"/>
      <c r="B342" s="1"/>
      <c r="C342" s="1"/>
      <c r="E342" s="1"/>
      <c r="F342" s="1"/>
      <c r="G342" s="1"/>
      <c r="H342" s="6"/>
      <c r="I342" s="6"/>
    </row>
    <row r="343" spans="1:9" ht="14.25" customHeight="1" x14ac:dyDescent="0.2">
      <c r="A343" s="1"/>
      <c r="B343" s="1"/>
      <c r="C343" s="1"/>
      <c r="E343" s="1"/>
      <c r="F343" s="1"/>
      <c r="G343" s="1"/>
      <c r="H343" s="6"/>
      <c r="I343" s="6"/>
    </row>
    <row r="344" spans="1:9" ht="14.25" customHeight="1" x14ac:dyDescent="0.2">
      <c r="A344" s="1"/>
      <c r="B344" s="1"/>
      <c r="C344" s="1"/>
      <c r="E344" s="1"/>
      <c r="F344" s="1"/>
      <c r="G344" s="1"/>
      <c r="H344" s="6"/>
      <c r="I344" s="6"/>
    </row>
    <row r="345" spans="1:9" ht="14.25" customHeight="1" x14ac:dyDescent="0.2">
      <c r="A345" s="1"/>
      <c r="B345" s="1"/>
      <c r="C345" s="1"/>
      <c r="E345" s="1"/>
      <c r="F345" s="1"/>
      <c r="G345" s="1"/>
      <c r="H345" s="6"/>
      <c r="I345" s="6"/>
    </row>
    <row r="346" spans="1:9" ht="14.25" customHeight="1" x14ac:dyDescent="0.2">
      <c r="A346" s="1"/>
      <c r="B346" s="1"/>
      <c r="C346" s="1"/>
      <c r="E346" s="1"/>
      <c r="F346" s="1"/>
      <c r="G346" s="1"/>
      <c r="H346" s="6"/>
      <c r="I346" s="6"/>
    </row>
    <row r="347" spans="1:9" ht="14.25" customHeight="1" x14ac:dyDescent="0.2">
      <c r="A347" s="1"/>
      <c r="B347" s="1"/>
      <c r="C347" s="1"/>
      <c r="E347" s="1"/>
      <c r="F347" s="1"/>
      <c r="G347" s="1"/>
      <c r="H347" s="6"/>
      <c r="I347" s="6"/>
    </row>
    <row r="348" spans="1:9" ht="14.25" customHeight="1" x14ac:dyDescent="0.2">
      <c r="A348" s="1"/>
      <c r="B348" s="1"/>
      <c r="C348" s="1"/>
      <c r="E348" s="1"/>
      <c r="F348" s="1"/>
      <c r="G348" s="1"/>
      <c r="H348" s="6"/>
      <c r="I348" s="6"/>
    </row>
    <row r="349" spans="1:9" ht="14.25" customHeight="1" x14ac:dyDescent="0.2">
      <c r="A349" s="1"/>
      <c r="B349" s="1"/>
      <c r="C349" s="1"/>
      <c r="E349" s="1"/>
      <c r="F349" s="1"/>
      <c r="G349" s="1"/>
      <c r="H349" s="6"/>
      <c r="I349" s="6"/>
    </row>
    <row r="350" spans="1:9" ht="14.25" customHeight="1" x14ac:dyDescent="0.2">
      <c r="A350" s="1"/>
      <c r="B350" s="1"/>
      <c r="C350" s="1"/>
      <c r="E350" s="1"/>
      <c r="F350" s="1"/>
      <c r="G350" s="1"/>
      <c r="H350" s="6"/>
      <c r="I350" s="6"/>
    </row>
    <row r="351" spans="1:9" ht="14.25" customHeight="1" x14ac:dyDescent="0.2">
      <c r="A351" s="1"/>
      <c r="B351" s="1"/>
      <c r="C351" s="1"/>
      <c r="E351" s="1"/>
      <c r="F351" s="1"/>
      <c r="G351" s="1"/>
      <c r="H351" s="6"/>
      <c r="I351" s="6"/>
    </row>
    <row r="352" spans="1:9" ht="14.25" customHeight="1" x14ac:dyDescent="0.2">
      <c r="A352" s="1"/>
      <c r="B352" s="1"/>
      <c r="C352" s="1"/>
      <c r="E352" s="1"/>
      <c r="F352" s="1"/>
      <c r="G352" s="1"/>
      <c r="H352" s="6"/>
      <c r="I352" s="6"/>
    </row>
    <row r="353" spans="1:9" ht="14.25" customHeight="1" x14ac:dyDescent="0.2">
      <c r="A353" s="1"/>
      <c r="B353" s="1"/>
      <c r="C353" s="1"/>
      <c r="E353" s="1"/>
      <c r="F353" s="1"/>
      <c r="G353" s="1"/>
      <c r="H353" s="6"/>
      <c r="I353" s="6"/>
    </row>
    <row r="354" spans="1:9" ht="14.25" customHeight="1" x14ac:dyDescent="0.2">
      <c r="A354" s="1"/>
      <c r="B354" s="1"/>
      <c r="C354" s="1"/>
      <c r="E354" s="1"/>
      <c r="F354" s="1"/>
      <c r="G354" s="1"/>
      <c r="H354" s="6"/>
      <c r="I354" s="6"/>
    </row>
    <row r="355" spans="1:9" ht="14.25" customHeight="1" x14ac:dyDescent="0.2">
      <c r="A355" s="1"/>
      <c r="B355" s="1"/>
      <c r="C355" s="1"/>
      <c r="E355" s="1"/>
      <c r="F355" s="1"/>
      <c r="G355" s="1"/>
      <c r="H355" s="6"/>
      <c r="I355" s="6"/>
    </row>
    <row r="356" spans="1:9" ht="14.25" customHeight="1" x14ac:dyDescent="0.2">
      <c r="A356" s="1"/>
      <c r="B356" s="1"/>
      <c r="C356" s="1"/>
      <c r="E356" s="1"/>
      <c r="F356" s="1"/>
      <c r="G356" s="1"/>
      <c r="H356" s="6"/>
      <c r="I356" s="6"/>
    </row>
    <row r="357" spans="1:9" ht="14.25" customHeight="1" x14ac:dyDescent="0.2">
      <c r="A357" s="1"/>
      <c r="B357" s="1"/>
      <c r="C357" s="1"/>
      <c r="E357" s="1"/>
      <c r="F357" s="1"/>
      <c r="G357" s="1"/>
      <c r="H357" s="6"/>
      <c r="I357" s="6"/>
    </row>
    <row r="358" spans="1:9" ht="14.25" customHeight="1" x14ac:dyDescent="0.2">
      <c r="A358" s="1"/>
      <c r="B358" s="1"/>
      <c r="C358" s="1"/>
      <c r="E358" s="1"/>
      <c r="F358" s="1"/>
      <c r="G358" s="1"/>
      <c r="H358" s="6"/>
      <c r="I358" s="6"/>
    </row>
    <row r="359" spans="1:9" ht="14.25" customHeight="1" x14ac:dyDescent="0.2">
      <c r="A359" s="1"/>
      <c r="B359" s="1"/>
      <c r="C359" s="1"/>
      <c r="E359" s="1"/>
      <c r="F359" s="1"/>
      <c r="G359" s="1"/>
      <c r="H359" s="6"/>
      <c r="I359" s="6"/>
    </row>
    <row r="360" spans="1:9" ht="14.25" customHeight="1" x14ac:dyDescent="0.2">
      <c r="A360" s="1"/>
      <c r="B360" s="1"/>
      <c r="C360" s="1"/>
      <c r="E360" s="1"/>
      <c r="F360" s="1"/>
      <c r="G360" s="1"/>
      <c r="H360" s="6"/>
      <c r="I360" s="6"/>
    </row>
    <row r="361" spans="1:9" ht="14.25" customHeight="1" x14ac:dyDescent="0.2">
      <c r="A361" s="1"/>
      <c r="B361" s="1"/>
      <c r="C361" s="1"/>
      <c r="E361" s="1"/>
      <c r="F361" s="1"/>
      <c r="G361" s="1"/>
      <c r="H361" s="6"/>
      <c r="I361" s="6"/>
    </row>
    <row r="362" spans="1:9" ht="14.25" customHeight="1" x14ac:dyDescent="0.2">
      <c r="A362" s="1"/>
      <c r="B362" s="1"/>
      <c r="C362" s="1"/>
      <c r="E362" s="1"/>
      <c r="F362" s="1"/>
      <c r="G362" s="1"/>
      <c r="H362" s="6"/>
      <c r="I362" s="6"/>
    </row>
    <row r="363" spans="1:9" ht="14.25" customHeight="1" x14ac:dyDescent="0.2">
      <c r="A363" s="1"/>
      <c r="B363" s="1"/>
      <c r="C363" s="1"/>
      <c r="E363" s="1"/>
      <c r="F363" s="1"/>
      <c r="G363" s="1"/>
      <c r="H363" s="6"/>
      <c r="I363" s="6"/>
    </row>
    <row r="364" spans="1:9" ht="14.25" customHeight="1" x14ac:dyDescent="0.2">
      <c r="A364" s="1"/>
      <c r="B364" s="1"/>
      <c r="C364" s="1"/>
      <c r="E364" s="1"/>
      <c r="F364" s="1"/>
      <c r="G364" s="1"/>
      <c r="H364" s="6"/>
      <c r="I364" s="6"/>
    </row>
    <row r="365" spans="1:9" ht="14.25" customHeight="1" x14ac:dyDescent="0.2">
      <c r="A365" s="1"/>
      <c r="B365" s="1"/>
      <c r="C365" s="1"/>
      <c r="E365" s="1"/>
      <c r="F365" s="1"/>
      <c r="G365" s="1"/>
      <c r="H365" s="6"/>
      <c r="I365" s="6"/>
    </row>
    <row r="366" spans="1:9" ht="14.25" customHeight="1" x14ac:dyDescent="0.2">
      <c r="A366" s="1"/>
      <c r="B366" s="1"/>
      <c r="C366" s="1"/>
      <c r="E366" s="1"/>
      <c r="F366" s="1"/>
      <c r="G366" s="1"/>
      <c r="H366" s="6"/>
      <c r="I366" s="6"/>
    </row>
    <row r="367" spans="1:9" ht="14.25" customHeight="1" x14ac:dyDescent="0.2">
      <c r="A367" s="1"/>
      <c r="B367" s="1"/>
      <c r="C367" s="1"/>
      <c r="E367" s="1"/>
      <c r="F367" s="1"/>
      <c r="G367" s="1"/>
      <c r="H367" s="6"/>
      <c r="I367" s="6"/>
    </row>
    <row r="368" spans="1:9" ht="14.25" customHeight="1" x14ac:dyDescent="0.2">
      <c r="A368" s="1"/>
      <c r="B368" s="1"/>
      <c r="C368" s="1"/>
      <c r="E368" s="1"/>
      <c r="F368" s="1"/>
      <c r="G368" s="1"/>
      <c r="H368" s="6"/>
      <c r="I368" s="6"/>
    </row>
    <row r="369" spans="1:9" ht="14.25" customHeight="1" x14ac:dyDescent="0.2">
      <c r="A369" s="1"/>
      <c r="B369" s="1"/>
      <c r="C369" s="1"/>
      <c r="E369" s="1"/>
      <c r="F369" s="1"/>
      <c r="G369" s="1"/>
      <c r="H369" s="6"/>
      <c r="I369" s="6"/>
    </row>
    <row r="370" spans="1:9" ht="14.25" customHeight="1" x14ac:dyDescent="0.2">
      <c r="A370" s="1"/>
      <c r="B370" s="1"/>
      <c r="C370" s="1"/>
      <c r="E370" s="1"/>
      <c r="F370" s="1"/>
      <c r="G370" s="1"/>
      <c r="H370" s="6"/>
      <c r="I370" s="6"/>
    </row>
    <row r="371" spans="1:9" ht="14.25" customHeight="1" x14ac:dyDescent="0.2">
      <c r="A371" s="1"/>
      <c r="B371" s="1"/>
      <c r="C371" s="1"/>
      <c r="E371" s="1"/>
      <c r="F371" s="1"/>
      <c r="G371" s="1"/>
      <c r="H371" s="6"/>
      <c r="I371" s="6"/>
    </row>
    <row r="372" spans="1:9" ht="14.25" customHeight="1" x14ac:dyDescent="0.2">
      <c r="A372" s="1"/>
      <c r="B372" s="1"/>
      <c r="C372" s="1"/>
      <c r="E372" s="1"/>
      <c r="F372" s="1"/>
      <c r="G372" s="1"/>
      <c r="H372" s="6"/>
      <c r="I372" s="6"/>
    </row>
    <row r="373" spans="1:9" ht="14.25" customHeight="1" x14ac:dyDescent="0.2">
      <c r="A373" s="1"/>
      <c r="B373" s="1"/>
      <c r="C373" s="1"/>
      <c r="E373" s="1"/>
      <c r="F373" s="1"/>
      <c r="G373" s="1"/>
      <c r="H373" s="6"/>
      <c r="I373" s="6"/>
    </row>
    <row r="374" spans="1:9" ht="14.25" customHeight="1" x14ac:dyDescent="0.2">
      <c r="A374" s="1"/>
      <c r="B374" s="1"/>
      <c r="C374" s="1"/>
      <c r="E374" s="1"/>
      <c r="F374" s="1"/>
      <c r="G374" s="1"/>
      <c r="H374" s="6"/>
      <c r="I374" s="6"/>
    </row>
    <row r="375" spans="1:9" ht="14.25" customHeight="1" x14ac:dyDescent="0.2">
      <c r="A375" s="1"/>
      <c r="B375" s="1"/>
      <c r="C375" s="1"/>
      <c r="E375" s="1"/>
      <c r="F375" s="1"/>
      <c r="G375" s="1"/>
      <c r="H375" s="6"/>
      <c r="I375" s="6"/>
    </row>
    <row r="376" spans="1:9" ht="14.25" customHeight="1" x14ac:dyDescent="0.2">
      <c r="A376" s="1"/>
      <c r="B376" s="1"/>
      <c r="C376" s="1"/>
      <c r="E376" s="1"/>
      <c r="F376" s="1"/>
      <c r="G376" s="1"/>
      <c r="H376" s="6"/>
      <c r="I376" s="6"/>
    </row>
    <row r="377" spans="1:9" ht="14.25" customHeight="1" x14ac:dyDescent="0.2">
      <c r="A377" s="1"/>
      <c r="B377" s="1"/>
      <c r="C377" s="1"/>
      <c r="E377" s="1"/>
      <c r="F377" s="1"/>
      <c r="G377" s="1"/>
      <c r="H377" s="6"/>
      <c r="I377" s="6"/>
    </row>
    <row r="378" spans="1:9" ht="14.25" customHeight="1" x14ac:dyDescent="0.2">
      <c r="A378" s="1"/>
      <c r="B378" s="1"/>
      <c r="C378" s="1"/>
      <c r="E378" s="1"/>
      <c r="F378" s="1"/>
      <c r="G378" s="1"/>
      <c r="H378" s="6"/>
      <c r="I378" s="6"/>
    </row>
    <row r="379" spans="1:9" ht="14.25" customHeight="1" x14ac:dyDescent="0.2">
      <c r="A379" s="1"/>
      <c r="B379" s="1"/>
      <c r="C379" s="1"/>
      <c r="E379" s="1"/>
      <c r="F379" s="1"/>
      <c r="G379" s="1"/>
      <c r="H379" s="6"/>
      <c r="I379" s="6"/>
    </row>
    <row r="380" spans="1:9" ht="14.25" customHeight="1" x14ac:dyDescent="0.2">
      <c r="A380" s="1"/>
      <c r="B380" s="1"/>
      <c r="C380" s="1"/>
      <c r="E380" s="1"/>
      <c r="F380" s="1"/>
      <c r="G380" s="1"/>
      <c r="H380" s="6"/>
      <c r="I380" s="6"/>
    </row>
    <row r="381" spans="1:9" ht="14.25" customHeight="1" x14ac:dyDescent="0.2">
      <c r="A381" s="1"/>
      <c r="B381" s="1"/>
      <c r="C381" s="1"/>
      <c r="E381" s="1"/>
      <c r="F381" s="1"/>
      <c r="G381" s="1"/>
      <c r="H381" s="6"/>
      <c r="I381" s="6"/>
    </row>
    <row r="382" spans="1:9" ht="14.25" customHeight="1" x14ac:dyDescent="0.2">
      <c r="A382" s="1"/>
      <c r="B382" s="1"/>
      <c r="C382" s="1"/>
      <c r="E382" s="1"/>
      <c r="F382" s="1"/>
      <c r="G382" s="1"/>
      <c r="H382" s="6"/>
      <c r="I382" s="6"/>
    </row>
    <row r="383" spans="1:9" ht="14.25" customHeight="1" x14ac:dyDescent="0.2">
      <c r="A383" s="1"/>
      <c r="B383" s="1"/>
      <c r="C383" s="1"/>
      <c r="E383" s="1"/>
      <c r="F383" s="1"/>
      <c r="G383" s="1"/>
      <c r="H383" s="6"/>
      <c r="I383" s="6"/>
    </row>
    <row r="384" spans="1:9" ht="14.25" customHeight="1" x14ac:dyDescent="0.2">
      <c r="A384" s="1"/>
      <c r="B384" s="1"/>
      <c r="C384" s="1"/>
      <c r="E384" s="1"/>
      <c r="F384" s="1"/>
      <c r="G384" s="1"/>
      <c r="H384" s="6"/>
      <c r="I384" s="6"/>
    </row>
    <row r="385" spans="1:9" ht="14.25" customHeight="1" x14ac:dyDescent="0.2">
      <c r="A385" s="1"/>
      <c r="B385" s="1"/>
      <c r="C385" s="1"/>
      <c r="E385" s="1"/>
      <c r="F385" s="1"/>
      <c r="G385" s="1"/>
      <c r="H385" s="6"/>
      <c r="I385" s="6"/>
    </row>
    <row r="386" spans="1:9" ht="14.25" customHeight="1" x14ac:dyDescent="0.2">
      <c r="A386" s="1"/>
      <c r="B386" s="1"/>
      <c r="C386" s="1"/>
      <c r="E386" s="1"/>
      <c r="F386" s="1"/>
      <c r="G386" s="1"/>
      <c r="H386" s="6"/>
      <c r="I386" s="6"/>
    </row>
    <row r="387" spans="1:9" ht="14.25" customHeight="1" x14ac:dyDescent="0.2">
      <c r="A387" s="1"/>
      <c r="B387" s="1"/>
      <c r="C387" s="1"/>
      <c r="E387" s="1"/>
      <c r="F387" s="1"/>
      <c r="G387" s="1"/>
      <c r="H387" s="6"/>
      <c r="I387" s="6"/>
    </row>
    <row r="388" spans="1:9" ht="14.25" customHeight="1" x14ac:dyDescent="0.2">
      <c r="A388" s="1"/>
      <c r="B388" s="1"/>
      <c r="C388" s="1"/>
      <c r="E388" s="1"/>
      <c r="F388" s="1"/>
      <c r="G388" s="1"/>
      <c r="H388" s="6"/>
      <c r="I388" s="6"/>
    </row>
    <row r="389" spans="1:9" ht="14.25" customHeight="1" x14ac:dyDescent="0.2">
      <c r="A389" s="1"/>
      <c r="B389" s="1"/>
      <c r="C389" s="1"/>
      <c r="E389" s="1"/>
      <c r="F389" s="1"/>
      <c r="G389" s="1"/>
      <c r="H389" s="6"/>
      <c r="I389" s="6"/>
    </row>
    <row r="390" spans="1:9" ht="14.25" customHeight="1" x14ac:dyDescent="0.2">
      <c r="A390" s="1"/>
      <c r="B390" s="1"/>
      <c r="C390" s="1"/>
      <c r="E390" s="1"/>
      <c r="F390" s="1"/>
      <c r="G390" s="1"/>
      <c r="H390" s="6"/>
      <c r="I390" s="6"/>
    </row>
    <row r="391" spans="1:9" ht="14.25" customHeight="1" x14ac:dyDescent="0.2">
      <c r="A391" s="1"/>
      <c r="B391" s="1"/>
      <c r="C391" s="1"/>
      <c r="E391" s="1"/>
      <c r="F391" s="1"/>
      <c r="G391" s="1"/>
      <c r="H391" s="6"/>
      <c r="I391" s="6"/>
    </row>
    <row r="392" spans="1:9" ht="14.25" customHeight="1" x14ac:dyDescent="0.2">
      <c r="A392" s="1"/>
      <c r="B392" s="1"/>
      <c r="C392" s="1"/>
      <c r="E392" s="1"/>
      <c r="F392" s="1"/>
      <c r="G392" s="1"/>
      <c r="H392" s="6"/>
      <c r="I392" s="6"/>
    </row>
    <row r="393" spans="1:9" ht="14.25" customHeight="1" x14ac:dyDescent="0.2">
      <c r="A393" s="1"/>
      <c r="B393" s="1"/>
      <c r="C393" s="1"/>
      <c r="E393" s="1"/>
      <c r="F393" s="1"/>
      <c r="G393" s="1"/>
      <c r="H393" s="6"/>
      <c r="I393" s="6"/>
    </row>
    <row r="394" spans="1:9" ht="14.25" customHeight="1" x14ac:dyDescent="0.2">
      <c r="A394" s="1"/>
      <c r="B394" s="1"/>
      <c r="C394" s="1"/>
      <c r="E394" s="1"/>
      <c r="F394" s="1"/>
      <c r="G394" s="1"/>
      <c r="H394" s="6"/>
      <c r="I394" s="6"/>
    </row>
    <row r="395" spans="1:9" ht="14.25" customHeight="1" x14ac:dyDescent="0.2">
      <c r="A395" s="1"/>
      <c r="B395" s="1"/>
      <c r="C395" s="1"/>
      <c r="E395" s="1"/>
      <c r="F395" s="1"/>
      <c r="G395" s="1"/>
      <c r="H395" s="6"/>
      <c r="I395" s="6"/>
    </row>
    <row r="396" spans="1:9" ht="14.25" customHeight="1" x14ac:dyDescent="0.2">
      <c r="A396" s="1"/>
      <c r="B396" s="1"/>
      <c r="C396" s="1"/>
      <c r="E396" s="1"/>
      <c r="F396" s="1"/>
      <c r="G396" s="1"/>
      <c r="H396" s="6"/>
      <c r="I396" s="6"/>
    </row>
    <row r="397" spans="1:9" ht="14.25" customHeight="1" x14ac:dyDescent="0.2">
      <c r="A397" s="1"/>
      <c r="B397" s="1"/>
      <c r="C397" s="1"/>
      <c r="E397" s="1"/>
      <c r="F397" s="1"/>
      <c r="G397" s="1"/>
      <c r="H397" s="6"/>
      <c r="I397" s="6"/>
    </row>
    <row r="398" spans="1:9" ht="14.25" customHeight="1" x14ac:dyDescent="0.2">
      <c r="A398" s="1"/>
      <c r="B398" s="1"/>
      <c r="C398" s="1"/>
      <c r="E398" s="1"/>
      <c r="F398" s="1"/>
      <c r="G398" s="1"/>
      <c r="H398" s="6"/>
      <c r="I398" s="6"/>
    </row>
    <row r="399" spans="1:9" ht="14.25" customHeight="1" x14ac:dyDescent="0.2">
      <c r="A399" s="1"/>
      <c r="B399" s="1"/>
      <c r="C399" s="1"/>
      <c r="E399" s="1"/>
      <c r="F399" s="1"/>
      <c r="G399" s="1"/>
      <c r="H399" s="6"/>
      <c r="I399" s="6"/>
    </row>
    <row r="400" spans="1:9" ht="14.25" customHeight="1" x14ac:dyDescent="0.2">
      <c r="A400" s="1"/>
      <c r="B400" s="1"/>
      <c r="C400" s="1"/>
      <c r="E400" s="1"/>
      <c r="F400" s="1"/>
      <c r="G400" s="1"/>
      <c r="H400" s="6"/>
      <c r="I400" s="6"/>
    </row>
    <row r="401" spans="1:9" ht="14.25" customHeight="1" x14ac:dyDescent="0.2">
      <c r="A401" s="1"/>
      <c r="B401" s="1"/>
      <c r="C401" s="1"/>
      <c r="E401" s="1"/>
      <c r="F401" s="1"/>
      <c r="G401" s="1"/>
      <c r="H401" s="6"/>
      <c r="I401" s="6"/>
    </row>
    <row r="402" spans="1:9" ht="14.25" customHeight="1" x14ac:dyDescent="0.2">
      <c r="A402" s="1"/>
      <c r="B402" s="1"/>
      <c r="C402" s="1"/>
      <c r="E402" s="1"/>
      <c r="F402" s="1"/>
      <c r="G402" s="1"/>
      <c r="H402" s="6"/>
      <c r="I402" s="6"/>
    </row>
    <row r="403" spans="1:9" ht="14.25" customHeight="1" x14ac:dyDescent="0.2">
      <c r="A403" s="1"/>
      <c r="B403" s="1"/>
      <c r="C403" s="1"/>
      <c r="E403" s="1"/>
      <c r="F403" s="1"/>
      <c r="G403" s="1"/>
      <c r="H403" s="6"/>
      <c r="I403" s="6"/>
    </row>
    <row r="404" spans="1:9" ht="14.25" customHeight="1" x14ac:dyDescent="0.2">
      <c r="A404" s="1"/>
      <c r="B404" s="1"/>
      <c r="C404" s="1"/>
      <c r="E404" s="1"/>
      <c r="F404" s="1"/>
      <c r="G404" s="1"/>
      <c r="H404" s="6"/>
      <c r="I404" s="6"/>
    </row>
    <row r="405" spans="1:9" ht="14.25" customHeight="1" x14ac:dyDescent="0.2">
      <c r="A405" s="1"/>
      <c r="B405" s="1"/>
      <c r="C405" s="1"/>
      <c r="E405" s="1"/>
      <c r="F405" s="1"/>
      <c r="G405" s="1"/>
      <c r="H405" s="6"/>
      <c r="I405" s="6"/>
    </row>
    <row r="406" spans="1:9" ht="14.25" customHeight="1" x14ac:dyDescent="0.2">
      <c r="A406" s="1"/>
      <c r="B406" s="1"/>
      <c r="C406" s="1"/>
      <c r="E406" s="1"/>
      <c r="F406" s="1"/>
      <c r="G406" s="1"/>
      <c r="H406" s="6"/>
      <c r="I406" s="6"/>
    </row>
    <row r="407" spans="1:9" ht="14.25" customHeight="1" x14ac:dyDescent="0.2">
      <c r="A407" s="1"/>
      <c r="B407" s="1"/>
      <c r="C407" s="1"/>
      <c r="E407" s="1"/>
      <c r="F407" s="1"/>
      <c r="G407" s="1"/>
      <c r="H407" s="6"/>
      <c r="I407" s="6"/>
    </row>
    <row r="408" spans="1:9" ht="14.25" customHeight="1" x14ac:dyDescent="0.2">
      <c r="A408" s="1"/>
      <c r="B408" s="1"/>
      <c r="C408" s="1"/>
      <c r="E408" s="1"/>
      <c r="F408" s="1"/>
      <c r="G408" s="1"/>
      <c r="H408" s="6"/>
      <c r="I408" s="6"/>
    </row>
    <row r="409" spans="1:9" ht="14.25" customHeight="1" x14ac:dyDescent="0.2">
      <c r="A409" s="1"/>
      <c r="B409" s="1"/>
      <c r="C409" s="1"/>
      <c r="E409" s="1"/>
      <c r="F409" s="1"/>
      <c r="G409" s="1"/>
      <c r="H409" s="6"/>
      <c r="I409" s="6"/>
    </row>
    <row r="410" spans="1:9" ht="14.25" customHeight="1" x14ac:dyDescent="0.2">
      <c r="A410" s="1"/>
      <c r="B410" s="1"/>
      <c r="C410" s="1"/>
      <c r="E410" s="1"/>
      <c r="F410" s="1"/>
      <c r="G410" s="1"/>
      <c r="H410" s="6"/>
      <c r="I410" s="6"/>
    </row>
    <row r="411" spans="1:9" ht="14.25" customHeight="1" x14ac:dyDescent="0.2">
      <c r="A411" s="1"/>
      <c r="B411" s="1"/>
      <c r="C411" s="1"/>
      <c r="E411" s="1"/>
      <c r="F411" s="1"/>
      <c r="G411" s="1"/>
      <c r="H411" s="6"/>
      <c r="I411" s="6"/>
    </row>
    <row r="412" spans="1:9" ht="14.25" customHeight="1" x14ac:dyDescent="0.2">
      <c r="A412" s="1"/>
      <c r="B412" s="1"/>
      <c r="C412" s="1"/>
      <c r="E412" s="1"/>
      <c r="F412" s="1"/>
      <c r="G412" s="1"/>
      <c r="H412" s="6"/>
      <c r="I412" s="6"/>
    </row>
    <row r="413" spans="1:9" ht="14.25" customHeight="1" x14ac:dyDescent="0.2">
      <c r="A413" s="1"/>
      <c r="B413" s="1"/>
      <c r="C413" s="1"/>
      <c r="E413" s="1"/>
      <c r="F413" s="1"/>
      <c r="G413" s="1"/>
      <c r="H413" s="6"/>
      <c r="I413" s="6"/>
    </row>
    <row r="414" spans="1:9" ht="14.25" customHeight="1" x14ac:dyDescent="0.2">
      <c r="A414" s="1"/>
      <c r="B414" s="1"/>
      <c r="C414" s="1"/>
      <c r="E414" s="1"/>
      <c r="F414" s="1"/>
      <c r="G414" s="1"/>
      <c r="H414" s="6"/>
      <c r="I414" s="6"/>
    </row>
    <row r="415" spans="1:9" ht="14.25" customHeight="1" x14ac:dyDescent="0.2">
      <c r="A415" s="1"/>
      <c r="B415" s="1"/>
      <c r="C415" s="1"/>
      <c r="E415" s="1"/>
      <c r="F415" s="1"/>
      <c r="G415" s="1"/>
      <c r="H415" s="6"/>
      <c r="I415" s="6"/>
    </row>
    <row r="416" spans="1:9" ht="14.25" customHeight="1" x14ac:dyDescent="0.2">
      <c r="A416" s="1"/>
      <c r="B416" s="1"/>
      <c r="C416" s="1"/>
      <c r="E416" s="1"/>
      <c r="F416" s="1"/>
      <c r="G416" s="1"/>
      <c r="H416" s="6"/>
      <c r="I416" s="6"/>
    </row>
    <row r="417" spans="1:9" ht="14.25" customHeight="1" x14ac:dyDescent="0.2">
      <c r="A417" s="1"/>
      <c r="B417" s="1"/>
      <c r="C417" s="1"/>
      <c r="E417" s="1"/>
      <c r="F417" s="1"/>
      <c r="G417" s="1"/>
      <c r="H417" s="6"/>
      <c r="I417" s="6"/>
    </row>
    <row r="418" spans="1:9" ht="14.25" customHeight="1" x14ac:dyDescent="0.2">
      <c r="A418" s="1"/>
      <c r="B418" s="1"/>
      <c r="C418" s="1"/>
      <c r="E418" s="1"/>
      <c r="F418" s="1"/>
      <c r="G418" s="1"/>
      <c r="H418" s="6"/>
      <c r="I418" s="6"/>
    </row>
    <row r="419" spans="1:9" ht="14.25" customHeight="1" x14ac:dyDescent="0.2">
      <c r="A419" s="1"/>
      <c r="B419" s="1"/>
      <c r="C419" s="1"/>
      <c r="E419" s="1"/>
      <c r="F419" s="1"/>
      <c r="G419" s="1"/>
      <c r="H419" s="6"/>
      <c r="I419" s="6"/>
    </row>
    <row r="420" spans="1:9" ht="14.25" customHeight="1" x14ac:dyDescent="0.2">
      <c r="A420" s="1"/>
      <c r="B420" s="1"/>
      <c r="C420" s="1"/>
      <c r="E420" s="1"/>
      <c r="F420" s="1"/>
      <c r="G420" s="1"/>
      <c r="H420" s="6"/>
      <c r="I420" s="6"/>
    </row>
    <row r="421" spans="1:9" ht="14.25" customHeight="1" x14ac:dyDescent="0.2">
      <c r="A421" s="1"/>
      <c r="B421" s="1"/>
      <c r="C421" s="1"/>
      <c r="E421" s="1"/>
      <c r="F421" s="1"/>
      <c r="G421" s="1"/>
      <c r="H421" s="6"/>
      <c r="I421" s="6"/>
    </row>
    <row r="422" spans="1:9" ht="14.25" customHeight="1" x14ac:dyDescent="0.2">
      <c r="A422" s="1"/>
      <c r="B422" s="1"/>
      <c r="C422" s="1"/>
      <c r="E422" s="1"/>
      <c r="F422" s="1"/>
      <c r="G422" s="1"/>
      <c r="H422" s="6"/>
      <c r="I422" s="6"/>
    </row>
    <row r="423" spans="1:9" ht="14.25" customHeight="1" x14ac:dyDescent="0.2">
      <c r="A423" s="1"/>
      <c r="B423" s="1"/>
      <c r="C423" s="1"/>
      <c r="E423" s="1"/>
      <c r="F423" s="1"/>
      <c r="G423" s="1"/>
      <c r="H423" s="6"/>
      <c r="I423" s="6"/>
    </row>
    <row r="424" spans="1:9" ht="14.25" customHeight="1" x14ac:dyDescent="0.2">
      <c r="A424" s="1"/>
      <c r="B424" s="1"/>
      <c r="C424" s="1"/>
      <c r="E424" s="1"/>
      <c r="F424" s="1"/>
      <c r="G424" s="1"/>
      <c r="H424" s="6"/>
      <c r="I424" s="6"/>
    </row>
    <row r="425" spans="1:9" ht="14.25" customHeight="1" x14ac:dyDescent="0.2">
      <c r="A425" s="1"/>
      <c r="B425" s="1"/>
      <c r="C425" s="1"/>
      <c r="E425" s="1"/>
      <c r="F425" s="1"/>
      <c r="G425" s="1"/>
      <c r="H425" s="6"/>
      <c r="I425" s="6"/>
    </row>
    <row r="426" spans="1:9" ht="14.25" customHeight="1" x14ac:dyDescent="0.2">
      <c r="A426" s="1"/>
      <c r="B426" s="1"/>
      <c r="C426" s="1"/>
      <c r="E426" s="1"/>
      <c r="F426" s="1"/>
      <c r="G426" s="1"/>
      <c r="H426" s="6"/>
      <c r="I426" s="6"/>
    </row>
    <row r="427" spans="1:9" ht="14.25" customHeight="1" x14ac:dyDescent="0.2">
      <c r="A427" s="1"/>
      <c r="B427" s="1"/>
      <c r="C427" s="1"/>
      <c r="E427" s="1"/>
      <c r="F427" s="1"/>
      <c r="G427" s="1"/>
      <c r="H427" s="6"/>
      <c r="I427" s="6"/>
    </row>
    <row r="428" spans="1:9" ht="14.25" customHeight="1" x14ac:dyDescent="0.2">
      <c r="A428" s="1"/>
      <c r="B428" s="1"/>
      <c r="C428" s="1"/>
      <c r="E428" s="1"/>
      <c r="F428" s="1"/>
      <c r="G428" s="1"/>
      <c r="H428" s="6"/>
      <c r="I428" s="6"/>
    </row>
    <row r="429" spans="1:9" ht="14.25" customHeight="1" x14ac:dyDescent="0.2">
      <c r="A429" s="1"/>
      <c r="B429" s="1"/>
      <c r="C429" s="1"/>
      <c r="E429" s="1"/>
      <c r="F429" s="1"/>
      <c r="G429" s="1"/>
      <c r="H429" s="6"/>
      <c r="I429" s="6"/>
    </row>
    <row r="430" spans="1:9" ht="14.25" customHeight="1" x14ac:dyDescent="0.2">
      <c r="A430" s="1"/>
      <c r="B430" s="1"/>
      <c r="C430" s="1"/>
      <c r="E430" s="1"/>
      <c r="F430" s="1"/>
      <c r="G430" s="1"/>
      <c r="H430" s="6"/>
      <c r="I430" s="6"/>
    </row>
    <row r="431" spans="1:9" ht="14.25" customHeight="1" x14ac:dyDescent="0.2">
      <c r="A431" s="1"/>
      <c r="B431" s="1"/>
      <c r="C431" s="1"/>
      <c r="E431" s="1"/>
      <c r="F431" s="1"/>
      <c r="G431" s="1"/>
      <c r="H431" s="6"/>
      <c r="I431" s="6"/>
    </row>
    <row r="432" spans="1:9" ht="14.25" customHeight="1" x14ac:dyDescent="0.2">
      <c r="A432" s="1"/>
      <c r="B432" s="1"/>
      <c r="C432" s="1"/>
      <c r="E432" s="1"/>
      <c r="F432" s="1"/>
      <c r="G432" s="1"/>
      <c r="H432" s="6"/>
      <c r="I432" s="6"/>
    </row>
    <row r="433" spans="1:9" ht="14.25" customHeight="1" x14ac:dyDescent="0.2">
      <c r="A433" s="1"/>
      <c r="B433" s="1"/>
      <c r="C433" s="1"/>
      <c r="E433" s="1"/>
      <c r="F433" s="1"/>
      <c r="G433" s="1"/>
      <c r="H433" s="6"/>
      <c r="I433" s="6"/>
    </row>
    <row r="434" spans="1:9" ht="14.25" customHeight="1" x14ac:dyDescent="0.2">
      <c r="A434" s="1"/>
      <c r="B434" s="1"/>
      <c r="C434" s="1"/>
      <c r="E434" s="1"/>
      <c r="F434" s="1"/>
      <c r="G434" s="1"/>
      <c r="H434" s="6"/>
      <c r="I434" s="6"/>
    </row>
    <row r="435" spans="1:9" ht="14.25" customHeight="1" x14ac:dyDescent="0.2">
      <c r="A435" s="1"/>
      <c r="B435" s="1"/>
      <c r="C435" s="1"/>
      <c r="E435" s="1"/>
      <c r="F435" s="1"/>
      <c r="G435" s="1"/>
      <c r="H435" s="6"/>
      <c r="I435" s="6"/>
    </row>
    <row r="436" spans="1:9" ht="14.25" customHeight="1" x14ac:dyDescent="0.2">
      <c r="A436" s="1"/>
      <c r="B436" s="1"/>
      <c r="C436" s="1"/>
      <c r="E436" s="1"/>
      <c r="F436" s="1"/>
      <c r="G436" s="1"/>
      <c r="H436" s="6"/>
      <c r="I436" s="6"/>
    </row>
    <row r="437" spans="1:9" ht="14.25" customHeight="1" x14ac:dyDescent="0.2">
      <c r="A437" s="1"/>
      <c r="B437" s="1"/>
      <c r="C437" s="1"/>
      <c r="E437" s="1"/>
      <c r="F437" s="1"/>
      <c r="G437" s="1"/>
      <c r="H437" s="6"/>
      <c r="I437" s="6"/>
    </row>
    <row r="438" spans="1:9" ht="14.25" customHeight="1" x14ac:dyDescent="0.2">
      <c r="A438" s="1"/>
      <c r="B438" s="1"/>
      <c r="C438" s="1"/>
      <c r="E438" s="1"/>
      <c r="F438" s="1"/>
      <c r="G438" s="1"/>
      <c r="H438" s="6"/>
      <c r="I438" s="6"/>
    </row>
    <row r="439" spans="1:9" ht="14.25" customHeight="1" x14ac:dyDescent="0.2">
      <c r="A439" s="1"/>
      <c r="B439" s="1"/>
      <c r="C439" s="1"/>
      <c r="E439" s="1"/>
      <c r="F439" s="1"/>
      <c r="G439" s="1"/>
      <c r="H439" s="6"/>
      <c r="I439" s="6"/>
    </row>
    <row r="440" spans="1:9" ht="14.25" customHeight="1" x14ac:dyDescent="0.2">
      <c r="A440" s="1"/>
      <c r="B440" s="1"/>
      <c r="C440" s="1"/>
      <c r="E440" s="1"/>
      <c r="F440" s="1"/>
      <c r="G440" s="1"/>
      <c r="H440" s="6"/>
      <c r="I440" s="6"/>
    </row>
    <row r="441" spans="1:9" ht="14.25" customHeight="1" x14ac:dyDescent="0.2">
      <c r="A441" s="1"/>
      <c r="B441" s="1"/>
      <c r="C441" s="1"/>
      <c r="E441" s="1"/>
      <c r="F441" s="1"/>
      <c r="G441" s="1"/>
      <c r="H441" s="6"/>
      <c r="I441" s="6"/>
    </row>
    <row r="442" spans="1:9" ht="14.25" customHeight="1" x14ac:dyDescent="0.2">
      <c r="A442" s="1"/>
      <c r="B442" s="1"/>
      <c r="C442" s="1"/>
      <c r="E442" s="1"/>
      <c r="F442" s="1"/>
      <c r="G442" s="1"/>
      <c r="H442" s="6"/>
      <c r="I442" s="6"/>
    </row>
    <row r="443" spans="1:9" ht="14.25" customHeight="1" x14ac:dyDescent="0.2">
      <c r="A443" s="1"/>
      <c r="B443" s="1"/>
      <c r="C443" s="1"/>
      <c r="E443" s="1"/>
      <c r="F443" s="1"/>
      <c r="G443" s="1"/>
      <c r="H443" s="6"/>
      <c r="I443" s="6"/>
    </row>
    <row r="444" spans="1:9" ht="14.25" customHeight="1" x14ac:dyDescent="0.2">
      <c r="A444" s="1"/>
      <c r="B444" s="1"/>
      <c r="C444" s="1"/>
      <c r="E444" s="1"/>
      <c r="F444" s="1"/>
      <c r="G444" s="1"/>
      <c r="H444" s="6"/>
      <c r="I444" s="6"/>
    </row>
    <row r="445" spans="1:9" ht="14.25" customHeight="1" x14ac:dyDescent="0.2">
      <c r="A445" s="1"/>
      <c r="B445" s="1"/>
      <c r="C445" s="1"/>
      <c r="E445" s="1"/>
      <c r="F445" s="1"/>
      <c r="G445" s="1"/>
      <c r="H445" s="6"/>
      <c r="I445" s="6"/>
    </row>
    <row r="446" spans="1:9" ht="14.25" customHeight="1" x14ac:dyDescent="0.2">
      <c r="A446" s="1"/>
      <c r="B446" s="1"/>
      <c r="C446" s="1"/>
      <c r="E446" s="1"/>
      <c r="F446" s="1"/>
      <c r="G446" s="1"/>
      <c r="H446" s="6"/>
      <c r="I446" s="6"/>
    </row>
    <row r="447" spans="1:9" ht="14.25" customHeight="1" x14ac:dyDescent="0.2">
      <c r="A447" s="1"/>
      <c r="B447" s="1"/>
      <c r="C447" s="1"/>
      <c r="E447" s="1"/>
      <c r="F447" s="1"/>
      <c r="G447" s="1"/>
      <c r="H447" s="6"/>
      <c r="I447" s="6"/>
    </row>
    <row r="448" spans="1:9" ht="14.25" customHeight="1" x14ac:dyDescent="0.2">
      <c r="A448" s="1"/>
      <c r="B448" s="1"/>
      <c r="C448" s="1"/>
      <c r="E448" s="1"/>
      <c r="F448" s="1"/>
      <c r="G448" s="1"/>
      <c r="H448" s="6"/>
      <c r="I448" s="6"/>
    </row>
    <row r="449" spans="1:9" ht="14.25" customHeight="1" x14ac:dyDescent="0.2">
      <c r="A449" s="1"/>
      <c r="B449" s="1"/>
      <c r="C449" s="1"/>
      <c r="E449" s="1"/>
      <c r="F449" s="1"/>
      <c r="G449" s="1"/>
      <c r="H449" s="6"/>
      <c r="I449" s="6"/>
    </row>
    <row r="450" spans="1:9" ht="14.25" customHeight="1" x14ac:dyDescent="0.2">
      <c r="A450" s="1"/>
      <c r="B450" s="1"/>
      <c r="C450" s="1"/>
      <c r="E450" s="1"/>
      <c r="F450" s="1"/>
      <c r="G450" s="1"/>
      <c r="H450" s="6"/>
      <c r="I450" s="6"/>
    </row>
    <row r="451" spans="1:9" ht="14.25" customHeight="1" x14ac:dyDescent="0.2">
      <c r="A451" s="1"/>
      <c r="B451" s="1"/>
      <c r="C451" s="1"/>
      <c r="E451" s="1"/>
      <c r="F451" s="1"/>
      <c r="G451" s="1"/>
      <c r="H451" s="6"/>
      <c r="I451" s="6"/>
    </row>
    <row r="452" spans="1:9" ht="14.25" customHeight="1" x14ac:dyDescent="0.2">
      <c r="A452" s="1"/>
      <c r="B452" s="1"/>
      <c r="C452" s="1"/>
      <c r="E452" s="1"/>
      <c r="F452" s="1"/>
      <c r="G452" s="1"/>
      <c r="H452" s="6"/>
      <c r="I452" s="6"/>
    </row>
    <row r="453" spans="1:9" ht="14.25" customHeight="1" x14ac:dyDescent="0.2">
      <c r="A453" s="1"/>
      <c r="B453" s="1"/>
      <c r="C453" s="1"/>
      <c r="E453" s="1"/>
      <c r="F453" s="1"/>
      <c r="G453" s="1"/>
      <c r="H453" s="6"/>
      <c r="I453" s="6"/>
    </row>
    <row r="454" spans="1:9" ht="14.25" customHeight="1" x14ac:dyDescent="0.2">
      <c r="A454" s="1"/>
      <c r="B454" s="1"/>
      <c r="C454" s="1"/>
      <c r="E454" s="1"/>
      <c r="F454" s="1"/>
      <c r="G454" s="1"/>
      <c r="H454" s="6"/>
      <c r="I454" s="6"/>
    </row>
    <row r="455" spans="1:9" ht="14.25" customHeight="1" x14ac:dyDescent="0.2">
      <c r="A455" s="1"/>
      <c r="B455" s="1"/>
      <c r="C455" s="1"/>
      <c r="E455" s="1"/>
      <c r="F455" s="1"/>
      <c r="G455" s="1"/>
      <c r="H455" s="6"/>
      <c r="I455" s="6"/>
    </row>
    <row r="456" spans="1:9" ht="14.25" customHeight="1" x14ac:dyDescent="0.2">
      <c r="A456" s="1"/>
      <c r="B456" s="1"/>
      <c r="C456" s="1"/>
      <c r="E456" s="1"/>
      <c r="F456" s="1"/>
      <c r="G456" s="1"/>
      <c r="H456" s="6"/>
      <c r="I456" s="6"/>
    </row>
    <row r="457" spans="1:9" ht="14.25" customHeight="1" x14ac:dyDescent="0.2">
      <c r="A457" s="1"/>
      <c r="B457" s="1"/>
      <c r="C457" s="1"/>
      <c r="E457" s="1"/>
      <c r="F457" s="1"/>
      <c r="G457" s="1"/>
      <c r="H457" s="6"/>
      <c r="I457" s="6"/>
    </row>
    <row r="458" spans="1:9" ht="14.25" customHeight="1" x14ac:dyDescent="0.2">
      <c r="A458" s="1"/>
      <c r="B458" s="1"/>
      <c r="C458" s="1"/>
      <c r="E458" s="1"/>
      <c r="F458" s="1"/>
      <c r="G458" s="1"/>
      <c r="H458" s="6"/>
      <c r="I458" s="6"/>
    </row>
    <row r="459" spans="1:9" ht="14.25" customHeight="1" x14ac:dyDescent="0.2">
      <c r="A459" s="1"/>
      <c r="B459" s="1"/>
      <c r="C459" s="1"/>
      <c r="E459" s="1"/>
      <c r="F459" s="1"/>
      <c r="G459" s="1"/>
      <c r="H459" s="6"/>
      <c r="I459" s="6"/>
    </row>
    <row r="460" spans="1:9" ht="14.25" customHeight="1" x14ac:dyDescent="0.2">
      <c r="A460" s="1"/>
      <c r="B460" s="1"/>
      <c r="C460" s="1"/>
      <c r="E460" s="1"/>
      <c r="F460" s="1"/>
      <c r="G460" s="1"/>
      <c r="H460" s="6"/>
      <c r="I460" s="6"/>
    </row>
    <row r="461" spans="1:9" ht="14.25" customHeight="1" x14ac:dyDescent="0.2">
      <c r="A461" s="1"/>
      <c r="B461" s="1"/>
      <c r="C461" s="1"/>
      <c r="E461" s="1"/>
      <c r="F461" s="1"/>
      <c r="G461" s="1"/>
      <c r="H461" s="6"/>
      <c r="I461" s="6"/>
    </row>
    <row r="462" spans="1:9" ht="14.25" customHeight="1" x14ac:dyDescent="0.2">
      <c r="A462" s="1"/>
      <c r="B462" s="1"/>
      <c r="C462" s="1"/>
      <c r="E462" s="1"/>
      <c r="F462" s="1"/>
      <c r="G462" s="1"/>
      <c r="H462" s="6"/>
      <c r="I462" s="6"/>
    </row>
    <row r="463" spans="1:9" ht="14.25" customHeight="1" x14ac:dyDescent="0.2">
      <c r="A463" s="1"/>
      <c r="B463" s="1"/>
      <c r="C463" s="1"/>
      <c r="E463" s="1"/>
      <c r="F463" s="1"/>
      <c r="G463" s="1"/>
      <c r="H463" s="6"/>
      <c r="I463" s="6"/>
    </row>
    <row r="464" spans="1:9" ht="14.25" customHeight="1" x14ac:dyDescent="0.2">
      <c r="A464" s="1"/>
      <c r="B464" s="1"/>
      <c r="C464" s="1"/>
      <c r="E464" s="1"/>
      <c r="F464" s="1"/>
      <c r="G464" s="1"/>
      <c r="H464" s="6"/>
      <c r="I464" s="6"/>
    </row>
    <row r="465" spans="1:9" ht="14.25" customHeight="1" x14ac:dyDescent="0.2">
      <c r="A465" s="1"/>
      <c r="B465" s="1"/>
      <c r="C465" s="1"/>
      <c r="E465" s="1"/>
      <c r="F465" s="1"/>
      <c r="G465" s="1"/>
      <c r="H465" s="6"/>
      <c r="I465" s="6"/>
    </row>
    <row r="466" spans="1:9" ht="14.25" customHeight="1" x14ac:dyDescent="0.2">
      <c r="A466" s="1"/>
      <c r="B466" s="1"/>
      <c r="C466" s="1"/>
      <c r="E466" s="1"/>
      <c r="F466" s="1"/>
      <c r="G466" s="1"/>
      <c r="H466" s="6"/>
      <c r="I466" s="6"/>
    </row>
    <row r="467" spans="1:9" ht="14.25" customHeight="1" x14ac:dyDescent="0.2">
      <c r="A467" s="1"/>
      <c r="B467" s="1"/>
      <c r="C467" s="1"/>
      <c r="E467" s="1"/>
      <c r="F467" s="1"/>
      <c r="G467" s="1"/>
      <c r="H467" s="6"/>
      <c r="I467" s="6"/>
    </row>
    <row r="468" spans="1:9" ht="14.25" customHeight="1" x14ac:dyDescent="0.2">
      <c r="A468" s="1"/>
      <c r="B468" s="1"/>
      <c r="C468" s="1"/>
      <c r="E468" s="1"/>
      <c r="F468" s="1"/>
      <c r="G468" s="1"/>
      <c r="H468" s="6"/>
      <c r="I468" s="6"/>
    </row>
    <row r="469" spans="1:9" ht="14.25" customHeight="1" x14ac:dyDescent="0.2">
      <c r="A469" s="1"/>
      <c r="B469" s="1"/>
      <c r="C469" s="1"/>
      <c r="E469" s="1"/>
      <c r="F469" s="1"/>
      <c r="G469" s="1"/>
      <c r="H469" s="6"/>
      <c r="I469" s="6"/>
    </row>
    <row r="470" spans="1:9" ht="14.25" customHeight="1" x14ac:dyDescent="0.2">
      <c r="A470" s="1"/>
      <c r="B470" s="1"/>
      <c r="C470" s="1"/>
      <c r="E470" s="1"/>
      <c r="F470" s="1"/>
      <c r="G470" s="1"/>
      <c r="H470" s="6"/>
      <c r="I470" s="6"/>
    </row>
    <row r="471" spans="1:9" ht="14.25" customHeight="1" x14ac:dyDescent="0.2">
      <c r="A471" s="1"/>
      <c r="B471" s="1"/>
      <c r="C471" s="1"/>
      <c r="E471" s="1"/>
      <c r="F471" s="1"/>
      <c r="G471" s="1"/>
      <c r="H471" s="6"/>
      <c r="I471" s="6"/>
    </row>
    <row r="472" spans="1:9" ht="14.25" customHeight="1" x14ac:dyDescent="0.2">
      <c r="A472" s="1"/>
      <c r="B472" s="1"/>
      <c r="C472" s="1"/>
      <c r="E472" s="1"/>
      <c r="F472" s="1"/>
      <c r="G472" s="1"/>
      <c r="H472" s="6"/>
      <c r="I472" s="6"/>
    </row>
    <row r="473" spans="1:9" ht="14.25" customHeight="1" x14ac:dyDescent="0.2">
      <c r="A473" s="1"/>
      <c r="B473" s="1"/>
      <c r="C473" s="1"/>
      <c r="E473" s="1"/>
      <c r="F473" s="1"/>
      <c r="G473" s="1"/>
      <c r="H473" s="6"/>
      <c r="I473" s="6"/>
    </row>
    <row r="474" spans="1:9" ht="14.25" customHeight="1" x14ac:dyDescent="0.2">
      <c r="A474" s="1"/>
      <c r="B474" s="1"/>
      <c r="C474" s="1"/>
      <c r="E474" s="1"/>
      <c r="F474" s="1"/>
      <c r="G474" s="1"/>
      <c r="H474" s="6"/>
      <c r="I474" s="6"/>
    </row>
    <row r="475" spans="1:9" ht="14.25" customHeight="1" x14ac:dyDescent="0.2">
      <c r="A475" s="1"/>
      <c r="B475" s="1"/>
      <c r="C475" s="1"/>
      <c r="E475" s="1"/>
      <c r="F475" s="1"/>
      <c r="G475" s="1"/>
      <c r="H475" s="6"/>
      <c r="I475" s="6"/>
    </row>
    <row r="476" spans="1:9" ht="14.25" customHeight="1" x14ac:dyDescent="0.2">
      <c r="A476" s="1"/>
      <c r="B476" s="1"/>
      <c r="C476" s="1"/>
      <c r="E476" s="1"/>
      <c r="F476" s="1"/>
      <c r="G476" s="1"/>
      <c r="H476" s="6"/>
      <c r="I476" s="6"/>
    </row>
    <row r="477" spans="1:9" ht="14.25" customHeight="1" x14ac:dyDescent="0.2">
      <c r="A477" s="1"/>
      <c r="B477" s="1"/>
      <c r="C477" s="1"/>
      <c r="E477" s="1"/>
      <c r="F477" s="1"/>
      <c r="G477" s="1"/>
      <c r="H477" s="6"/>
      <c r="I477" s="6"/>
    </row>
    <row r="478" spans="1:9" ht="14.25" customHeight="1" x14ac:dyDescent="0.2">
      <c r="A478" s="1"/>
      <c r="B478" s="1"/>
      <c r="C478" s="1"/>
      <c r="E478" s="1"/>
      <c r="F478" s="1"/>
      <c r="G478" s="1"/>
      <c r="H478" s="6"/>
      <c r="I478" s="6"/>
    </row>
    <row r="479" spans="1:9" ht="14.25" customHeight="1" x14ac:dyDescent="0.2">
      <c r="A479" s="1"/>
      <c r="B479" s="1"/>
      <c r="C479" s="1"/>
      <c r="E479" s="1"/>
      <c r="F479" s="1"/>
      <c r="G479" s="1"/>
      <c r="H479" s="6"/>
      <c r="I479" s="6"/>
    </row>
    <row r="480" spans="1:9" ht="14.25" customHeight="1" x14ac:dyDescent="0.2">
      <c r="A480" s="1"/>
      <c r="B480" s="1"/>
      <c r="C480" s="1"/>
      <c r="E480" s="1"/>
      <c r="F480" s="1"/>
      <c r="G480" s="1"/>
      <c r="H480" s="6"/>
      <c r="I480" s="6"/>
    </row>
    <row r="481" spans="1:9" ht="14.25" customHeight="1" x14ac:dyDescent="0.2">
      <c r="A481" s="1"/>
      <c r="B481" s="1"/>
      <c r="C481" s="1"/>
      <c r="E481" s="1"/>
      <c r="F481" s="1"/>
      <c r="G481" s="1"/>
      <c r="H481" s="6"/>
      <c r="I481" s="6"/>
    </row>
    <row r="482" spans="1:9" ht="14.25" customHeight="1" x14ac:dyDescent="0.2">
      <c r="A482" s="1"/>
      <c r="B482" s="1"/>
      <c r="C482" s="1"/>
      <c r="E482" s="1"/>
      <c r="F482" s="1"/>
      <c r="G482" s="1"/>
      <c r="H482" s="6"/>
      <c r="I482" s="6"/>
    </row>
    <row r="483" spans="1:9" ht="14.25" customHeight="1" x14ac:dyDescent="0.2">
      <c r="A483" s="1"/>
      <c r="B483" s="1"/>
      <c r="C483" s="1"/>
      <c r="E483" s="1"/>
      <c r="F483" s="1"/>
      <c r="G483" s="1"/>
      <c r="H483" s="6"/>
      <c r="I483" s="6"/>
    </row>
    <row r="484" spans="1:9" ht="14.25" customHeight="1" x14ac:dyDescent="0.2">
      <c r="A484" s="1"/>
      <c r="B484" s="1"/>
      <c r="C484" s="1"/>
      <c r="E484" s="1"/>
      <c r="F484" s="1"/>
      <c r="G484" s="1"/>
      <c r="H484" s="6"/>
      <c r="I484" s="6"/>
    </row>
    <row r="485" spans="1:9" ht="14.25" customHeight="1" x14ac:dyDescent="0.2">
      <c r="A485" s="1"/>
      <c r="B485" s="1"/>
      <c r="C485" s="1"/>
      <c r="E485" s="1"/>
      <c r="F485" s="1"/>
      <c r="G485" s="1"/>
      <c r="H485" s="6"/>
      <c r="I485" s="6"/>
    </row>
    <row r="486" spans="1:9" ht="14.25" customHeight="1" x14ac:dyDescent="0.2">
      <c r="A486" s="1"/>
      <c r="B486" s="1"/>
      <c r="C486" s="1"/>
      <c r="E486" s="1"/>
      <c r="F486" s="1"/>
      <c r="G486" s="1"/>
      <c r="H486" s="6"/>
      <c r="I486" s="6"/>
    </row>
    <row r="487" spans="1:9" ht="14.25" customHeight="1" x14ac:dyDescent="0.2">
      <c r="A487" s="1"/>
      <c r="B487" s="1"/>
      <c r="C487" s="1"/>
      <c r="E487" s="1"/>
      <c r="F487" s="1"/>
      <c r="G487" s="1"/>
      <c r="H487" s="6"/>
      <c r="I487" s="6"/>
    </row>
    <row r="488" spans="1:9" ht="14.25" customHeight="1" x14ac:dyDescent="0.2">
      <c r="A488" s="1"/>
      <c r="B488" s="1"/>
      <c r="C488" s="1"/>
      <c r="E488" s="1"/>
      <c r="F488" s="1"/>
      <c r="G488" s="1"/>
      <c r="H488" s="6"/>
      <c r="I488" s="6"/>
    </row>
    <row r="489" spans="1:9" ht="14.25" customHeight="1" x14ac:dyDescent="0.2">
      <c r="A489" s="1"/>
      <c r="B489" s="1"/>
      <c r="C489" s="1"/>
      <c r="E489" s="1"/>
      <c r="F489" s="1"/>
      <c r="G489" s="1"/>
      <c r="H489" s="6"/>
      <c r="I489" s="6"/>
    </row>
    <row r="490" spans="1:9" ht="14.25" customHeight="1" x14ac:dyDescent="0.2">
      <c r="A490" s="1"/>
      <c r="B490" s="1"/>
      <c r="C490" s="1"/>
      <c r="E490" s="1"/>
      <c r="F490" s="1"/>
      <c r="G490" s="1"/>
      <c r="H490" s="6"/>
      <c r="I490" s="6"/>
    </row>
    <row r="491" spans="1:9" ht="14.25" customHeight="1" x14ac:dyDescent="0.2">
      <c r="A491" s="1"/>
      <c r="B491" s="1"/>
      <c r="C491" s="1"/>
      <c r="E491" s="1"/>
      <c r="F491" s="1"/>
      <c r="G491" s="1"/>
      <c r="H491" s="6"/>
      <c r="I491" s="6"/>
    </row>
    <row r="492" spans="1:9" ht="14.25" customHeight="1" x14ac:dyDescent="0.2">
      <c r="A492" s="1"/>
      <c r="B492" s="1"/>
      <c r="C492" s="1"/>
      <c r="E492" s="1"/>
      <c r="F492" s="1"/>
      <c r="G492" s="1"/>
      <c r="H492" s="6"/>
      <c r="I492" s="6"/>
    </row>
    <row r="493" spans="1:9" ht="14.25" customHeight="1" x14ac:dyDescent="0.2">
      <c r="A493" s="1"/>
      <c r="B493" s="1"/>
      <c r="C493" s="1"/>
      <c r="E493" s="1"/>
      <c r="F493" s="1"/>
      <c r="G493" s="1"/>
      <c r="H493" s="6"/>
      <c r="I493" s="6"/>
    </row>
    <row r="494" spans="1:9" ht="14.25" customHeight="1" x14ac:dyDescent="0.2">
      <c r="A494" s="1"/>
      <c r="B494" s="1"/>
      <c r="C494" s="1"/>
      <c r="E494" s="1"/>
      <c r="F494" s="1"/>
      <c r="G494" s="1"/>
      <c r="H494" s="6"/>
      <c r="I494" s="6"/>
    </row>
    <row r="495" spans="1:9" ht="14.25" customHeight="1" x14ac:dyDescent="0.2">
      <c r="A495" s="1"/>
      <c r="B495" s="1"/>
      <c r="C495" s="1"/>
      <c r="E495" s="1"/>
      <c r="F495" s="1"/>
      <c r="G495" s="1"/>
      <c r="H495" s="6"/>
      <c r="I495" s="6"/>
    </row>
    <row r="496" spans="1:9" ht="14.25" customHeight="1" x14ac:dyDescent="0.2">
      <c r="A496" s="1"/>
      <c r="B496" s="1"/>
      <c r="C496" s="1"/>
      <c r="E496" s="1"/>
      <c r="F496" s="1"/>
      <c r="G496" s="1"/>
      <c r="H496" s="6"/>
      <c r="I496" s="6"/>
    </row>
    <row r="497" spans="1:9" ht="14.25" customHeight="1" x14ac:dyDescent="0.2">
      <c r="A497" s="1"/>
      <c r="B497" s="1"/>
      <c r="C497" s="1"/>
      <c r="E497" s="1"/>
      <c r="F497" s="1"/>
      <c r="G497" s="1"/>
      <c r="H497" s="6"/>
      <c r="I497" s="6"/>
    </row>
    <row r="498" spans="1:9" ht="14.25" customHeight="1" x14ac:dyDescent="0.2">
      <c r="A498" s="1"/>
      <c r="B498" s="1"/>
      <c r="C498" s="1"/>
      <c r="E498" s="1"/>
      <c r="F498" s="1"/>
      <c r="G498" s="1"/>
      <c r="H498" s="6"/>
      <c r="I498" s="6"/>
    </row>
    <row r="499" spans="1:9" ht="14.25" customHeight="1" x14ac:dyDescent="0.2">
      <c r="A499" s="1"/>
      <c r="B499" s="1"/>
      <c r="C499" s="1"/>
      <c r="E499" s="1"/>
      <c r="F499" s="1"/>
      <c r="G499" s="1"/>
      <c r="H499" s="6"/>
      <c r="I499" s="6"/>
    </row>
    <row r="500" spans="1:9" ht="14.25" customHeight="1" x14ac:dyDescent="0.2">
      <c r="A500" s="1"/>
      <c r="B500" s="1"/>
      <c r="C500" s="1"/>
      <c r="E500" s="1"/>
      <c r="F500" s="1"/>
      <c r="G500" s="1"/>
      <c r="H500" s="6"/>
      <c r="I500" s="6"/>
    </row>
    <row r="501" spans="1:9" ht="14.25" customHeight="1" x14ac:dyDescent="0.2">
      <c r="A501" s="1"/>
      <c r="B501" s="1"/>
      <c r="C501" s="1"/>
      <c r="E501" s="1"/>
      <c r="F501" s="1"/>
      <c r="G501" s="1"/>
      <c r="H501" s="6"/>
      <c r="I501" s="6"/>
    </row>
    <row r="502" spans="1:9" ht="14.25" customHeight="1" x14ac:dyDescent="0.2">
      <c r="A502" s="1"/>
      <c r="B502" s="1"/>
      <c r="C502" s="1"/>
      <c r="E502" s="1"/>
      <c r="F502" s="1"/>
      <c r="G502" s="1"/>
      <c r="H502" s="6"/>
      <c r="I502" s="6"/>
    </row>
    <row r="503" spans="1:9" ht="14.25" customHeight="1" x14ac:dyDescent="0.2">
      <c r="A503" s="1"/>
      <c r="B503" s="1"/>
      <c r="C503" s="1"/>
      <c r="E503" s="1"/>
      <c r="F503" s="1"/>
      <c r="G503" s="1"/>
      <c r="H503" s="6"/>
      <c r="I503" s="6"/>
    </row>
    <row r="504" spans="1:9" ht="14.25" customHeight="1" x14ac:dyDescent="0.2">
      <c r="A504" s="1"/>
      <c r="B504" s="1"/>
      <c r="C504" s="1"/>
      <c r="E504" s="1"/>
      <c r="F504" s="1"/>
      <c r="G504" s="1"/>
      <c r="H504" s="6"/>
      <c r="I504" s="6"/>
    </row>
    <row r="505" spans="1:9" ht="14.25" customHeight="1" x14ac:dyDescent="0.2">
      <c r="A505" s="1"/>
      <c r="B505" s="1"/>
      <c r="C505" s="1"/>
      <c r="E505" s="1"/>
      <c r="F505" s="1"/>
      <c r="G505" s="1"/>
      <c r="H505" s="6"/>
      <c r="I505" s="6"/>
    </row>
    <row r="506" spans="1:9" ht="14.25" customHeight="1" x14ac:dyDescent="0.2">
      <c r="A506" s="1"/>
      <c r="B506" s="1"/>
      <c r="C506" s="1"/>
      <c r="E506" s="1"/>
      <c r="F506" s="1"/>
      <c r="G506" s="1"/>
      <c r="H506" s="6"/>
      <c r="I506" s="6"/>
    </row>
    <row r="507" spans="1:9" ht="14.25" customHeight="1" x14ac:dyDescent="0.2">
      <c r="A507" s="1"/>
      <c r="B507" s="1"/>
      <c r="C507" s="1"/>
      <c r="E507" s="1"/>
      <c r="F507" s="1"/>
      <c r="G507" s="1"/>
      <c r="H507" s="6"/>
      <c r="I507" s="6"/>
    </row>
    <row r="508" spans="1:9" ht="14.25" customHeight="1" x14ac:dyDescent="0.2">
      <c r="A508" s="1"/>
      <c r="B508" s="1"/>
      <c r="C508" s="1"/>
      <c r="E508" s="1"/>
      <c r="F508" s="1"/>
      <c r="G508" s="1"/>
      <c r="H508" s="6"/>
      <c r="I508" s="6"/>
    </row>
    <row r="509" spans="1:9" ht="14.25" customHeight="1" x14ac:dyDescent="0.2">
      <c r="A509" s="1"/>
      <c r="B509" s="1"/>
      <c r="C509" s="1"/>
      <c r="E509" s="1"/>
      <c r="F509" s="1"/>
      <c r="G509" s="1"/>
      <c r="H509" s="6"/>
      <c r="I509" s="6"/>
    </row>
    <row r="510" spans="1:9" ht="14.25" customHeight="1" x14ac:dyDescent="0.2">
      <c r="A510" s="1"/>
      <c r="B510" s="1"/>
      <c r="C510" s="1"/>
      <c r="E510" s="1"/>
      <c r="F510" s="1"/>
      <c r="G510" s="1"/>
      <c r="H510" s="6"/>
      <c r="I510" s="6"/>
    </row>
    <row r="511" spans="1:9" ht="14.25" customHeight="1" x14ac:dyDescent="0.2">
      <c r="A511" s="1"/>
      <c r="B511" s="1"/>
      <c r="C511" s="1"/>
      <c r="E511" s="1"/>
      <c r="F511" s="1"/>
      <c r="G511" s="1"/>
      <c r="H511" s="6"/>
      <c r="I511" s="6"/>
    </row>
    <row r="512" spans="1:9" ht="14.25" customHeight="1" x14ac:dyDescent="0.2">
      <c r="A512" s="1"/>
      <c r="B512" s="1"/>
      <c r="C512" s="1"/>
      <c r="E512" s="1"/>
      <c r="F512" s="1"/>
      <c r="G512" s="1"/>
      <c r="H512" s="6"/>
      <c r="I512" s="6"/>
    </row>
    <row r="513" spans="1:9" ht="14.25" customHeight="1" x14ac:dyDescent="0.2">
      <c r="A513" s="1"/>
      <c r="B513" s="1"/>
      <c r="C513" s="1"/>
      <c r="E513" s="1"/>
      <c r="F513" s="1"/>
      <c r="G513" s="1"/>
      <c r="H513" s="6"/>
      <c r="I513" s="6"/>
    </row>
    <row r="514" spans="1:9" ht="14.25" customHeight="1" x14ac:dyDescent="0.2">
      <c r="A514" s="1"/>
      <c r="B514" s="1"/>
      <c r="C514" s="1"/>
      <c r="E514" s="1"/>
      <c r="F514" s="1"/>
      <c r="G514" s="1"/>
      <c r="H514" s="6"/>
      <c r="I514" s="6"/>
    </row>
    <row r="515" spans="1:9" ht="14.25" customHeight="1" x14ac:dyDescent="0.2">
      <c r="A515" s="1"/>
      <c r="B515" s="1"/>
      <c r="C515" s="1"/>
      <c r="E515" s="1"/>
      <c r="F515" s="1"/>
      <c r="G515" s="1"/>
      <c r="H515" s="6"/>
      <c r="I515" s="6"/>
    </row>
    <row r="516" spans="1:9" ht="14.25" customHeight="1" x14ac:dyDescent="0.2">
      <c r="A516" s="1"/>
      <c r="B516" s="1"/>
      <c r="C516" s="1"/>
      <c r="E516" s="1"/>
      <c r="F516" s="1"/>
      <c r="G516" s="1"/>
      <c r="H516" s="6"/>
      <c r="I516" s="6"/>
    </row>
    <row r="517" spans="1:9" ht="14.25" customHeight="1" x14ac:dyDescent="0.2">
      <c r="A517" s="1"/>
      <c r="B517" s="1"/>
      <c r="C517" s="1"/>
      <c r="E517" s="1"/>
      <c r="F517" s="1"/>
      <c r="G517" s="1"/>
      <c r="H517" s="6"/>
      <c r="I517" s="6"/>
    </row>
    <row r="518" spans="1:9" ht="14.25" customHeight="1" x14ac:dyDescent="0.2">
      <c r="A518" s="1"/>
      <c r="B518" s="1"/>
      <c r="C518" s="1"/>
      <c r="E518" s="1"/>
      <c r="F518" s="1"/>
      <c r="G518" s="1"/>
      <c r="H518" s="6"/>
      <c r="I518" s="6"/>
    </row>
    <row r="519" spans="1:9" ht="14.25" customHeight="1" x14ac:dyDescent="0.2">
      <c r="A519" s="1"/>
      <c r="B519" s="1"/>
      <c r="C519" s="1"/>
      <c r="E519" s="1"/>
      <c r="F519" s="1"/>
      <c r="G519" s="1"/>
      <c r="H519" s="6"/>
      <c r="I519" s="6"/>
    </row>
    <row r="520" spans="1:9" ht="14.25" customHeight="1" x14ac:dyDescent="0.2">
      <c r="A520" s="1"/>
      <c r="B520" s="1"/>
      <c r="C520" s="1"/>
      <c r="E520" s="1"/>
      <c r="F520" s="1"/>
      <c r="G520" s="1"/>
      <c r="H520" s="6"/>
      <c r="I520" s="6"/>
    </row>
    <row r="521" spans="1:9" ht="14.25" customHeight="1" x14ac:dyDescent="0.2">
      <c r="A521" s="1"/>
      <c r="B521" s="1"/>
      <c r="C521" s="1"/>
      <c r="E521" s="1"/>
      <c r="F521" s="1"/>
      <c r="G521" s="1"/>
      <c r="H521" s="6"/>
      <c r="I521" s="6"/>
    </row>
    <row r="522" spans="1:9" ht="14.25" customHeight="1" x14ac:dyDescent="0.2">
      <c r="A522" s="1"/>
      <c r="B522" s="1"/>
      <c r="C522" s="1"/>
      <c r="E522" s="1"/>
      <c r="F522" s="1"/>
      <c r="G522" s="1"/>
      <c r="H522" s="6"/>
      <c r="I522" s="6"/>
    </row>
    <row r="523" spans="1:9" ht="14.25" customHeight="1" x14ac:dyDescent="0.2">
      <c r="A523" s="1"/>
      <c r="B523" s="1"/>
      <c r="C523" s="1"/>
      <c r="E523" s="1"/>
      <c r="F523" s="1"/>
      <c r="G523" s="1"/>
      <c r="H523" s="6"/>
      <c r="I523" s="6"/>
    </row>
    <row r="524" spans="1:9" ht="14.25" customHeight="1" x14ac:dyDescent="0.2">
      <c r="A524" s="1"/>
      <c r="B524" s="1"/>
      <c r="C524" s="1"/>
      <c r="E524" s="1"/>
      <c r="F524" s="1"/>
      <c r="G524" s="1"/>
      <c r="H524" s="6"/>
      <c r="I524" s="6"/>
    </row>
    <row r="525" spans="1:9" ht="14.25" customHeight="1" x14ac:dyDescent="0.2">
      <c r="A525" s="1"/>
      <c r="B525" s="1"/>
      <c r="C525" s="1"/>
      <c r="E525" s="1"/>
      <c r="F525" s="1"/>
      <c r="G525" s="1"/>
      <c r="H525" s="6"/>
      <c r="I525" s="6"/>
    </row>
    <row r="526" spans="1:9" ht="14.25" customHeight="1" x14ac:dyDescent="0.2">
      <c r="A526" s="1"/>
      <c r="B526" s="1"/>
      <c r="C526" s="1"/>
      <c r="E526" s="1"/>
      <c r="F526" s="1"/>
      <c r="G526" s="1"/>
      <c r="H526" s="6"/>
      <c r="I526" s="6"/>
    </row>
    <row r="527" spans="1:9" ht="14.25" customHeight="1" x14ac:dyDescent="0.2">
      <c r="A527" s="1"/>
      <c r="B527" s="1"/>
      <c r="C527" s="1"/>
      <c r="E527" s="1"/>
      <c r="F527" s="1"/>
      <c r="G527" s="1"/>
      <c r="H527" s="6"/>
      <c r="I527" s="6"/>
    </row>
    <row r="528" spans="1:9" ht="14.25" customHeight="1" x14ac:dyDescent="0.2">
      <c r="A528" s="1"/>
      <c r="B528" s="1"/>
      <c r="C528" s="1"/>
      <c r="E528" s="1"/>
      <c r="F528" s="1"/>
      <c r="G528" s="1"/>
      <c r="H528" s="6"/>
      <c r="I528" s="6"/>
    </row>
    <row r="529" spans="1:9" ht="14.25" customHeight="1" x14ac:dyDescent="0.2">
      <c r="A529" s="1"/>
      <c r="B529" s="1"/>
      <c r="C529" s="1"/>
      <c r="E529" s="1"/>
      <c r="F529" s="1"/>
      <c r="G529" s="1"/>
      <c r="H529" s="6"/>
      <c r="I529" s="6"/>
    </row>
    <row r="530" spans="1:9" ht="14.25" customHeight="1" x14ac:dyDescent="0.2">
      <c r="A530" s="1"/>
      <c r="B530" s="1"/>
      <c r="C530" s="1"/>
      <c r="E530" s="1"/>
      <c r="F530" s="1"/>
      <c r="G530" s="1"/>
      <c r="H530" s="6"/>
      <c r="I530" s="6"/>
    </row>
    <row r="531" spans="1:9" ht="14.25" customHeight="1" x14ac:dyDescent="0.2">
      <c r="A531" s="1"/>
      <c r="B531" s="1"/>
      <c r="C531" s="1"/>
      <c r="E531" s="1"/>
      <c r="F531" s="1"/>
      <c r="G531" s="1"/>
      <c r="H531" s="6"/>
      <c r="I531" s="6"/>
    </row>
    <row r="532" spans="1:9" ht="14.25" customHeight="1" x14ac:dyDescent="0.2">
      <c r="A532" s="1"/>
      <c r="B532" s="1"/>
      <c r="C532" s="1"/>
      <c r="E532" s="1"/>
      <c r="F532" s="1"/>
      <c r="G532" s="1"/>
      <c r="H532" s="6"/>
      <c r="I532" s="6"/>
    </row>
    <row r="533" spans="1:9" ht="14.25" customHeight="1" x14ac:dyDescent="0.2">
      <c r="A533" s="1"/>
      <c r="B533" s="1"/>
      <c r="C533" s="1"/>
      <c r="E533" s="1"/>
      <c r="F533" s="1"/>
      <c r="G533" s="1"/>
      <c r="H533" s="6"/>
      <c r="I533" s="6"/>
    </row>
    <row r="534" spans="1:9" ht="14.25" customHeight="1" x14ac:dyDescent="0.2">
      <c r="A534" s="1"/>
      <c r="B534" s="1"/>
      <c r="C534" s="1"/>
      <c r="E534" s="1"/>
      <c r="F534" s="1"/>
      <c r="G534" s="1"/>
      <c r="H534" s="6"/>
      <c r="I534" s="6"/>
    </row>
    <row r="535" spans="1:9" ht="14.25" customHeight="1" x14ac:dyDescent="0.2">
      <c r="A535" s="1"/>
      <c r="B535" s="1"/>
      <c r="C535" s="1"/>
      <c r="E535" s="1"/>
      <c r="F535" s="1"/>
      <c r="G535" s="1"/>
      <c r="H535" s="6"/>
      <c r="I535" s="6"/>
    </row>
    <row r="536" spans="1:9" ht="14.25" customHeight="1" x14ac:dyDescent="0.2">
      <c r="A536" s="1"/>
      <c r="B536" s="1"/>
      <c r="C536" s="1"/>
      <c r="E536" s="1"/>
      <c r="F536" s="1"/>
      <c r="G536" s="1"/>
      <c r="H536" s="6"/>
      <c r="I536" s="6"/>
    </row>
    <row r="537" spans="1:9" ht="14.25" customHeight="1" x14ac:dyDescent="0.2">
      <c r="A537" s="1"/>
      <c r="B537" s="1"/>
      <c r="C537" s="1"/>
      <c r="E537" s="1"/>
      <c r="F537" s="1"/>
      <c r="G537" s="1"/>
      <c r="H537" s="6"/>
      <c r="I537" s="6"/>
    </row>
    <row r="538" spans="1:9" ht="14.25" customHeight="1" x14ac:dyDescent="0.2">
      <c r="A538" s="1"/>
      <c r="B538" s="1"/>
      <c r="C538" s="1"/>
      <c r="E538" s="1"/>
      <c r="F538" s="1"/>
      <c r="G538" s="1"/>
      <c r="H538" s="6"/>
      <c r="I538" s="6"/>
    </row>
    <row r="539" spans="1:9" ht="14.25" customHeight="1" x14ac:dyDescent="0.2">
      <c r="A539" s="1"/>
      <c r="B539" s="1"/>
      <c r="C539" s="1"/>
      <c r="E539" s="1"/>
      <c r="F539" s="1"/>
      <c r="G539" s="1"/>
      <c r="H539" s="6"/>
      <c r="I539" s="6"/>
    </row>
    <row r="540" spans="1:9" ht="14.25" customHeight="1" x14ac:dyDescent="0.2">
      <c r="A540" s="1"/>
      <c r="B540" s="1"/>
      <c r="C540" s="1"/>
      <c r="E540" s="1"/>
      <c r="F540" s="1"/>
      <c r="G540" s="1"/>
      <c r="H540" s="6"/>
      <c r="I540" s="6"/>
    </row>
    <row r="541" spans="1:9" ht="14.25" customHeight="1" x14ac:dyDescent="0.2">
      <c r="A541" s="1"/>
      <c r="B541" s="1"/>
      <c r="C541" s="1"/>
      <c r="E541" s="1"/>
      <c r="F541" s="1"/>
      <c r="G541" s="1"/>
      <c r="H541" s="6"/>
      <c r="I541" s="6"/>
    </row>
    <row r="542" spans="1:9" ht="14.25" customHeight="1" x14ac:dyDescent="0.2">
      <c r="A542" s="1"/>
      <c r="B542" s="1"/>
      <c r="C542" s="1"/>
      <c r="E542" s="1"/>
      <c r="F542" s="1"/>
      <c r="G542" s="1"/>
      <c r="H542" s="6"/>
      <c r="I542" s="6"/>
    </row>
    <row r="543" spans="1:9" ht="14.25" customHeight="1" x14ac:dyDescent="0.2">
      <c r="A543" s="1"/>
      <c r="B543" s="1"/>
      <c r="C543" s="1"/>
      <c r="E543" s="1"/>
      <c r="F543" s="1"/>
      <c r="G543" s="1"/>
      <c r="H543" s="6"/>
      <c r="I543" s="6"/>
    </row>
    <row r="544" spans="1:9" ht="14.25" customHeight="1" x14ac:dyDescent="0.2">
      <c r="A544" s="1"/>
      <c r="B544" s="1"/>
      <c r="C544" s="1"/>
      <c r="E544" s="1"/>
      <c r="F544" s="1"/>
      <c r="G544" s="1"/>
      <c r="H544" s="6"/>
      <c r="I544" s="6"/>
    </row>
    <row r="545" spans="1:9" ht="14.25" customHeight="1" x14ac:dyDescent="0.2">
      <c r="A545" s="1"/>
      <c r="B545" s="1"/>
      <c r="C545" s="1"/>
      <c r="E545" s="1"/>
      <c r="F545" s="1"/>
      <c r="G545" s="1"/>
      <c r="H545" s="6"/>
      <c r="I545" s="6"/>
    </row>
    <row r="546" spans="1:9" ht="14.25" customHeight="1" x14ac:dyDescent="0.2">
      <c r="A546" s="1"/>
      <c r="B546" s="1"/>
      <c r="C546" s="1"/>
      <c r="E546" s="1"/>
      <c r="F546" s="1"/>
      <c r="G546" s="1"/>
      <c r="H546" s="6"/>
      <c r="I546" s="6"/>
    </row>
    <row r="547" spans="1:9" ht="14.25" customHeight="1" x14ac:dyDescent="0.2">
      <c r="A547" s="1"/>
      <c r="B547" s="1"/>
      <c r="C547" s="1"/>
      <c r="E547" s="1"/>
      <c r="F547" s="1"/>
      <c r="G547" s="1"/>
      <c r="H547" s="6"/>
      <c r="I547" s="6"/>
    </row>
    <row r="548" spans="1:9" ht="14.25" customHeight="1" x14ac:dyDescent="0.2">
      <c r="A548" s="1"/>
      <c r="B548" s="1"/>
      <c r="C548" s="1"/>
      <c r="E548" s="1"/>
      <c r="F548" s="1"/>
      <c r="G548" s="1"/>
      <c r="H548" s="6"/>
      <c r="I548" s="6"/>
    </row>
    <row r="549" spans="1:9" ht="14.25" customHeight="1" x14ac:dyDescent="0.2">
      <c r="A549" s="1"/>
      <c r="B549" s="1"/>
      <c r="C549" s="1"/>
      <c r="E549" s="1"/>
      <c r="F549" s="1"/>
      <c r="G549" s="1"/>
      <c r="H549" s="6"/>
      <c r="I549" s="6"/>
    </row>
    <row r="550" spans="1:9" ht="14.25" customHeight="1" x14ac:dyDescent="0.2">
      <c r="A550" s="1"/>
      <c r="B550" s="1"/>
      <c r="C550" s="1"/>
      <c r="E550" s="1"/>
      <c r="F550" s="1"/>
      <c r="G550" s="1"/>
      <c r="H550" s="6"/>
      <c r="I550" s="6"/>
    </row>
    <row r="551" spans="1:9" ht="14.25" customHeight="1" x14ac:dyDescent="0.2">
      <c r="A551" s="1"/>
      <c r="B551" s="1"/>
      <c r="C551" s="1"/>
      <c r="E551" s="1"/>
      <c r="F551" s="1"/>
      <c r="G551" s="1"/>
      <c r="H551" s="6"/>
      <c r="I551" s="6"/>
    </row>
    <row r="552" spans="1:9" ht="14.25" customHeight="1" x14ac:dyDescent="0.2">
      <c r="A552" s="1"/>
      <c r="B552" s="1"/>
      <c r="C552" s="1"/>
      <c r="E552" s="1"/>
      <c r="F552" s="1"/>
      <c r="G552" s="1"/>
      <c r="H552" s="6"/>
      <c r="I552" s="6"/>
    </row>
    <row r="553" spans="1:9" ht="14.25" customHeight="1" x14ac:dyDescent="0.2">
      <c r="A553" s="1"/>
      <c r="B553" s="1"/>
      <c r="C553" s="1"/>
      <c r="E553" s="1"/>
      <c r="F553" s="1"/>
      <c r="G553" s="1"/>
      <c r="H553" s="6"/>
      <c r="I553" s="6"/>
    </row>
    <row r="554" spans="1:9" ht="14.25" customHeight="1" x14ac:dyDescent="0.2">
      <c r="A554" s="1"/>
      <c r="B554" s="1"/>
      <c r="C554" s="1"/>
      <c r="E554" s="1"/>
      <c r="F554" s="1"/>
      <c r="G554" s="1"/>
      <c r="H554" s="6"/>
      <c r="I554" s="6"/>
    </row>
    <row r="555" spans="1:9" ht="14.25" customHeight="1" x14ac:dyDescent="0.2">
      <c r="A555" s="1"/>
      <c r="B555" s="1"/>
      <c r="C555" s="1"/>
      <c r="E555" s="1"/>
      <c r="F555" s="1"/>
      <c r="G555" s="1"/>
      <c r="H555" s="6"/>
      <c r="I555" s="6"/>
    </row>
    <row r="556" spans="1:9" ht="14.25" customHeight="1" x14ac:dyDescent="0.2">
      <c r="A556" s="1"/>
      <c r="B556" s="1"/>
      <c r="C556" s="1"/>
      <c r="E556" s="1"/>
      <c r="F556" s="1"/>
      <c r="G556" s="1"/>
      <c r="H556" s="6"/>
      <c r="I556" s="6"/>
    </row>
    <row r="557" spans="1:9" ht="14.25" customHeight="1" x14ac:dyDescent="0.2">
      <c r="A557" s="1"/>
      <c r="B557" s="1"/>
      <c r="C557" s="1"/>
      <c r="E557" s="1"/>
      <c r="F557" s="1"/>
      <c r="G557" s="1"/>
      <c r="H557" s="6"/>
      <c r="I557" s="6"/>
    </row>
    <row r="558" spans="1:9" ht="14.25" customHeight="1" x14ac:dyDescent="0.2">
      <c r="A558" s="1"/>
      <c r="B558" s="1"/>
      <c r="C558" s="1"/>
      <c r="E558" s="1"/>
      <c r="F558" s="1"/>
      <c r="G558" s="1"/>
      <c r="H558" s="6"/>
      <c r="I558" s="6"/>
    </row>
    <row r="559" spans="1:9" ht="14.25" customHeight="1" x14ac:dyDescent="0.2">
      <c r="A559" s="1"/>
      <c r="B559" s="1"/>
      <c r="C559" s="1"/>
      <c r="E559" s="1"/>
      <c r="F559" s="1"/>
      <c r="G559" s="1"/>
      <c r="H559" s="6"/>
      <c r="I559" s="6"/>
    </row>
    <row r="560" spans="1:9" ht="14.25" customHeight="1" x14ac:dyDescent="0.2">
      <c r="A560" s="1"/>
      <c r="B560" s="1"/>
      <c r="C560" s="1"/>
      <c r="E560" s="1"/>
      <c r="F560" s="1"/>
      <c r="G560" s="1"/>
      <c r="H560" s="6"/>
      <c r="I560" s="6"/>
    </row>
    <row r="561" spans="1:9" ht="14.25" customHeight="1" x14ac:dyDescent="0.2">
      <c r="A561" s="1"/>
      <c r="B561" s="1"/>
      <c r="C561" s="1"/>
      <c r="E561" s="1"/>
      <c r="F561" s="1"/>
      <c r="G561" s="1"/>
      <c r="H561" s="6"/>
      <c r="I561" s="6"/>
    </row>
    <row r="562" spans="1:9" ht="14.25" customHeight="1" x14ac:dyDescent="0.2">
      <c r="A562" s="1"/>
      <c r="B562" s="1"/>
      <c r="C562" s="1"/>
      <c r="E562" s="1"/>
      <c r="F562" s="1"/>
      <c r="G562" s="1"/>
      <c r="H562" s="6"/>
      <c r="I562" s="6"/>
    </row>
    <row r="563" spans="1:9" ht="14.25" customHeight="1" x14ac:dyDescent="0.2">
      <c r="A563" s="1"/>
      <c r="B563" s="1"/>
      <c r="C563" s="1"/>
      <c r="E563" s="1"/>
      <c r="F563" s="1"/>
      <c r="G563" s="1"/>
      <c r="H563" s="6"/>
      <c r="I563" s="6"/>
    </row>
    <row r="564" spans="1:9" ht="14.25" customHeight="1" x14ac:dyDescent="0.2">
      <c r="A564" s="1"/>
      <c r="B564" s="1"/>
      <c r="C564" s="1"/>
      <c r="E564" s="1"/>
      <c r="F564" s="1"/>
      <c r="G564" s="1"/>
      <c r="H564" s="6"/>
      <c r="I564" s="6"/>
    </row>
    <row r="565" spans="1:9" ht="14.25" customHeight="1" x14ac:dyDescent="0.2">
      <c r="A565" s="1"/>
      <c r="B565" s="1"/>
      <c r="C565" s="1"/>
      <c r="E565" s="1"/>
      <c r="F565" s="1"/>
      <c r="G565" s="1"/>
      <c r="H565" s="6"/>
      <c r="I565" s="6"/>
    </row>
    <row r="566" spans="1:9" ht="14.25" customHeight="1" x14ac:dyDescent="0.2">
      <c r="A566" s="1"/>
      <c r="B566" s="1"/>
      <c r="C566" s="1"/>
      <c r="E566" s="1"/>
      <c r="F566" s="1"/>
      <c r="G566" s="1"/>
      <c r="H566" s="6"/>
      <c r="I566" s="6"/>
    </row>
    <row r="567" spans="1:9" ht="14.25" customHeight="1" x14ac:dyDescent="0.2">
      <c r="A567" s="1"/>
      <c r="B567" s="1"/>
      <c r="C567" s="1"/>
      <c r="E567" s="1"/>
      <c r="F567" s="1"/>
      <c r="G567" s="1"/>
      <c r="H567" s="6"/>
      <c r="I567" s="6"/>
    </row>
    <row r="568" spans="1:9" ht="14.25" customHeight="1" x14ac:dyDescent="0.2">
      <c r="A568" s="1"/>
      <c r="B568" s="1"/>
      <c r="C568" s="1"/>
      <c r="E568" s="1"/>
      <c r="F568" s="1"/>
      <c r="G568" s="1"/>
      <c r="H568" s="6"/>
      <c r="I568" s="6"/>
    </row>
    <row r="569" spans="1:9" ht="14.25" customHeight="1" x14ac:dyDescent="0.2">
      <c r="A569" s="1"/>
      <c r="B569" s="1"/>
      <c r="C569" s="1"/>
      <c r="E569" s="1"/>
      <c r="F569" s="1"/>
      <c r="G569" s="1"/>
      <c r="H569" s="6"/>
      <c r="I569" s="6"/>
    </row>
    <row r="570" spans="1:9" ht="14.25" customHeight="1" x14ac:dyDescent="0.2">
      <c r="A570" s="1"/>
      <c r="B570" s="1"/>
      <c r="C570" s="1"/>
      <c r="E570" s="1"/>
      <c r="F570" s="1"/>
      <c r="G570" s="1"/>
      <c r="H570" s="6"/>
      <c r="I570" s="6"/>
    </row>
    <row r="571" spans="1:9" ht="14.25" customHeight="1" x14ac:dyDescent="0.2">
      <c r="A571" s="1"/>
      <c r="B571" s="1"/>
      <c r="C571" s="1"/>
      <c r="E571" s="1"/>
      <c r="F571" s="1"/>
      <c r="G571" s="1"/>
      <c r="H571" s="6"/>
      <c r="I571" s="6"/>
    </row>
    <row r="572" spans="1:9" ht="14.25" customHeight="1" x14ac:dyDescent="0.2">
      <c r="A572" s="1"/>
      <c r="B572" s="1"/>
      <c r="C572" s="1"/>
      <c r="E572" s="1"/>
      <c r="F572" s="1"/>
      <c r="G572" s="1"/>
      <c r="H572" s="6"/>
      <c r="I572" s="6"/>
    </row>
    <row r="573" spans="1:9" ht="14.25" customHeight="1" x14ac:dyDescent="0.2">
      <c r="A573" s="1"/>
      <c r="B573" s="1"/>
      <c r="C573" s="1"/>
      <c r="E573" s="1"/>
      <c r="F573" s="1"/>
      <c r="G573" s="1"/>
      <c r="H573" s="6"/>
      <c r="I573" s="6"/>
    </row>
    <row r="574" spans="1:9" ht="14.25" customHeight="1" x14ac:dyDescent="0.2">
      <c r="A574" s="1"/>
      <c r="B574" s="1"/>
      <c r="C574" s="1"/>
      <c r="E574" s="1"/>
      <c r="F574" s="1"/>
      <c r="G574" s="1"/>
      <c r="H574" s="6"/>
      <c r="I574" s="6"/>
    </row>
    <row r="575" spans="1:9" ht="14.25" customHeight="1" x14ac:dyDescent="0.2">
      <c r="A575" s="1"/>
      <c r="B575" s="1"/>
      <c r="C575" s="1"/>
      <c r="E575" s="1"/>
      <c r="F575" s="1"/>
      <c r="G575" s="1"/>
      <c r="H575" s="6"/>
      <c r="I575" s="6"/>
    </row>
    <row r="576" spans="1:9" ht="14.25" customHeight="1" x14ac:dyDescent="0.2">
      <c r="A576" s="1"/>
      <c r="B576" s="1"/>
      <c r="C576" s="1"/>
      <c r="E576" s="1"/>
      <c r="F576" s="1"/>
      <c r="G576" s="1"/>
      <c r="H576" s="6"/>
      <c r="I576" s="6"/>
    </row>
    <row r="577" spans="1:9" ht="14.25" customHeight="1" x14ac:dyDescent="0.2">
      <c r="A577" s="1"/>
      <c r="B577" s="1"/>
      <c r="C577" s="1"/>
      <c r="E577" s="1"/>
      <c r="F577" s="1"/>
      <c r="G577" s="1"/>
      <c r="H577" s="6"/>
      <c r="I577" s="6"/>
    </row>
    <row r="578" spans="1:9" ht="14.25" customHeight="1" x14ac:dyDescent="0.2">
      <c r="A578" s="1"/>
      <c r="B578" s="1"/>
      <c r="C578" s="1"/>
      <c r="E578" s="1"/>
      <c r="F578" s="1"/>
      <c r="G578" s="1"/>
      <c r="H578" s="6"/>
      <c r="I578" s="6"/>
    </row>
    <row r="579" spans="1:9" ht="14.25" customHeight="1" x14ac:dyDescent="0.2">
      <c r="A579" s="1"/>
      <c r="B579" s="1"/>
      <c r="C579" s="1"/>
      <c r="E579" s="1"/>
      <c r="F579" s="1"/>
      <c r="G579" s="1"/>
      <c r="H579" s="6"/>
      <c r="I579" s="6"/>
    </row>
    <row r="580" spans="1:9" ht="14.25" customHeight="1" x14ac:dyDescent="0.2">
      <c r="A580" s="1"/>
      <c r="B580" s="1"/>
      <c r="C580" s="1"/>
      <c r="E580" s="1"/>
      <c r="F580" s="1"/>
      <c r="G580" s="1"/>
      <c r="H580" s="6"/>
      <c r="I580" s="6"/>
    </row>
    <row r="581" spans="1:9" ht="14.25" customHeight="1" x14ac:dyDescent="0.2">
      <c r="A581" s="1"/>
      <c r="B581" s="1"/>
      <c r="C581" s="1"/>
      <c r="E581" s="1"/>
      <c r="F581" s="1"/>
      <c r="G581" s="1"/>
      <c r="H581" s="6"/>
      <c r="I581" s="6"/>
    </row>
    <row r="582" spans="1:9" ht="14.25" customHeight="1" x14ac:dyDescent="0.2">
      <c r="A582" s="1"/>
      <c r="B582" s="1"/>
      <c r="C582" s="1"/>
      <c r="E582" s="1"/>
      <c r="F582" s="1"/>
      <c r="G582" s="1"/>
      <c r="H582" s="6"/>
      <c r="I582" s="6"/>
    </row>
    <row r="583" spans="1:9" ht="14.25" customHeight="1" x14ac:dyDescent="0.2">
      <c r="A583" s="1"/>
      <c r="B583" s="1"/>
      <c r="C583" s="1"/>
      <c r="E583" s="1"/>
      <c r="F583" s="1"/>
      <c r="G583" s="1"/>
      <c r="H583" s="6"/>
      <c r="I583" s="6"/>
    </row>
    <row r="584" spans="1:9" ht="14.25" customHeight="1" x14ac:dyDescent="0.2">
      <c r="A584" s="1"/>
      <c r="B584" s="1"/>
      <c r="C584" s="1"/>
      <c r="E584" s="1"/>
      <c r="F584" s="1"/>
      <c r="G584" s="1"/>
      <c r="H584" s="6"/>
      <c r="I584" s="6"/>
    </row>
    <row r="585" spans="1:9" ht="14.25" customHeight="1" x14ac:dyDescent="0.2">
      <c r="A585" s="1"/>
      <c r="B585" s="1"/>
      <c r="C585" s="1"/>
      <c r="E585" s="1"/>
      <c r="F585" s="1"/>
      <c r="G585" s="1"/>
      <c r="H585" s="6"/>
      <c r="I585" s="6"/>
    </row>
    <row r="586" spans="1:9" ht="14.25" customHeight="1" x14ac:dyDescent="0.2">
      <c r="A586" s="1"/>
      <c r="B586" s="1"/>
      <c r="C586" s="1"/>
      <c r="E586" s="1"/>
      <c r="F586" s="1"/>
      <c r="G586" s="1"/>
      <c r="H586" s="6"/>
      <c r="I586" s="6"/>
    </row>
    <row r="587" spans="1:9" ht="14.25" customHeight="1" x14ac:dyDescent="0.2">
      <c r="A587" s="1"/>
      <c r="B587" s="1"/>
      <c r="C587" s="1"/>
      <c r="E587" s="1"/>
      <c r="F587" s="1"/>
      <c r="G587" s="1"/>
      <c r="H587" s="6"/>
      <c r="I587" s="6"/>
    </row>
    <row r="588" spans="1:9" ht="14.25" customHeight="1" x14ac:dyDescent="0.2">
      <c r="A588" s="1"/>
      <c r="B588" s="1"/>
      <c r="C588" s="1"/>
      <c r="E588" s="1"/>
      <c r="F588" s="1"/>
      <c r="G588" s="1"/>
      <c r="H588" s="6"/>
      <c r="I588" s="6"/>
    </row>
    <row r="589" spans="1:9" ht="14.25" customHeight="1" x14ac:dyDescent="0.2">
      <c r="A589" s="1"/>
      <c r="B589" s="1"/>
      <c r="C589" s="1"/>
      <c r="E589" s="1"/>
      <c r="F589" s="1"/>
      <c r="G589" s="1"/>
      <c r="H589" s="6"/>
      <c r="I589" s="6"/>
    </row>
    <row r="590" spans="1:9" ht="14.25" customHeight="1" x14ac:dyDescent="0.2">
      <c r="A590" s="1"/>
      <c r="B590" s="1"/>
      <c r="C590" s="1"/>
      <c r="E590" s="1"/>
      <c r="F590" s="1"/>
      <c r="G590" s="1"/>
      <c r="H590" s="6"/>
      <c r="I590" s="6"/>
    </row>
    <row r="591" spans="1:9" ht="14.25" customHeight="1" x14ac:dyDescent="0.2">
      <c r="A591" s="1"/>
      <c r="B591" s="1"/>
      <c r="C591" s="1"/>
      <c r="E591" s="1"/>
      <c r="F591" s="1"/>
      <c r="G591" s="1"/>
      <c r="H591" s="6"/>
      <c r="I591" s="6"/>
    </row>
    <row r="592" spans="1:9" ht="14.25" customHeight="1" x14ac:dyDescent="0.2">
      <c r="A592" s="1"/>
      <c r="B592" s="1"/>
      <c r="C592" s="1"/>
      <c r="E592" s="1"/>
      <c r="F592" s="1"/>
      <c r="G592" s="1"/>
      <c r="H592" s="6"/>
      <c r="I592" s="6"/>
    </row>
    <row r="593" spans="1:9" ht="14.25" customHeight="1" x14ac:dyDescent="0.2">
      <c r="A593" s="1"/>
      <c r="B593" s="1"/>
      <c r="C593" s="1"/>
      <c r="E593" s="1"/>
      <c r="F593" s="1"/>
      <c r="G593" s="1"/>
      <c r="H593" s="6"/>
      <c r="I593" s="6"/>
    </row>
    <row r="594" spans="1:9" ht="14.25" customHeight="1" x14ac:dyDescent="0.2">
      <c r="A594" s="1"/>
      <c r="B594" s="1"/>
      <c r="C594" s="1"/>
      <c r="E594" s="1"/>
      <c r="F594" s="1"/>
      <c r="G594" s="1"/>
      <c r="H594" s="6"/>
      <c r="I594" s="6"/>
    </row>
    <row r="595" spans="1:9" ht="14.25" customHeight="1" x14ac:dyDescent="0.2">
      <c r="A595" s="1"/>
      <c r="B595" s="1"/>
      <c r="C595" s="1"/>
      <c r="E595" s="1"/>
      <c r="F595" s="1"/>
      <c r="G595" s="1"/>
      <c r="H595" s="6"/>
      <c r="I595" s="6"/>
    </row>
    <row r="596" spans="1:9" ht="14.25" customHeight="1" x14ac:dyDescent="0.2">
      <c r="A596" s="1"/>
      <c r="B596" s="1"/>
      <c r="C596" s="1"/>
      <c r="E596" s="1"/>
      <c r="F596" s="1"/>
      <c r="G596" s="1"/>
      <c r="H596" s="6"/>
      <c r="I596" s="6"/>
    </row>
    <row r="597" spans="1:9" ht="14.25" customHeight="1" x14ac:dyDescent="0.2">
      <c r="A597" s="1"/>
      <c r="B597" s="1"/>
      <c r="C597" s="1"/>
      <c r="E597" s="1"/>
      <c r="F597" s="1"/>
      <c r="G597" s="1"/>
      <c r="H597" s="6"/>
      <c r="I597" s="6"/>
    </row>
    <row r="598" spans="1:9" ht="14.25" customHeight="1" x14ac:dyDescent="0.2">
      <c r="A598" s="1"/>
      <c r="B598" s="1"/>
      <c r="C598" s="1"/>
      <c r="E598" s="1"/>
      <c r="F598" s="1"/>
      <c r="G598" s="1"/>
      <c r="H598" s="6"/>
      <c r="I598" s="6"/>
    </row>
    <row r="599" spans="1:9" ht="14.25" customHeight="1" x14ac:dyDescent="0.2">
      <c r="A599" s="1"/>
      <c r="B599" s="1"/>
      <c r="C599" s="1"/>
      <c r="E599" s="1"/>
      <c r="F599" s="1"/>
      <c r="G599" s="1"/>
      <c r="H599" s="6"/>
      <c r="I599" s="6"/>
    </row>
    <row r="600" spans="1:9" ht="14.25" customHeight="1" x14ac:dyDescent="0.2">
      <c r="A600" s="1"/>
      <c r="B600" s="1"/>
      <c r="C600" s="1"/>
      <c r="E600" s="1"/>
      <c r="F600" s="1"/>
      <c r="G600" s="1"/>
      <c r="H600" s="6"/>
      <c r="I600" s="6"/>
    </row>
    <row r="601" spans="1:9" ht="14.25" customHeight="1" x14ac:dyDescent="0.2">
      <c r="A601" s="1"/>
      <c r="B601" s="1"/>
      <c r="C601" s="1"/>
      <c r="E601" s="1"/>
      <c r="F601" s="1"/>
      <c r="G601" s="1"/>
      <c r="H601" s="6"/>
      <c r="I601" s="6"/>
    </row>
    <row r="602" spans="1:9" ht="14.25" customHeight="1" x14ac:dyDescent="0.2">
      <c r="A602" s="1"/>
      <c r="B602" s="1"/>
      <c r="C602" s="1"/>
      <c r="E602" s="1"/>
      <c r="F602" s="1"/>
      <c r="G602" s="1"/>
      <c r="H602" s="6"/>
      <c r="I602" s="6"/>
    </row>
    <row r="603" spans="1:9" ht="14.25" customHeight="1" x14ac:dyDescent="0.2">
      <c r="A603" s="1"/>
      <c r="B603" s="1"/>
      <c r="C603" s="1"/>
      <c r="E603" s="1"/>
      <c r="F603" s="1"/>
      <c r="G603" s="1"/>
      <c r="H603" s="6"/>
      <c r="I603" s="6"/>
    </row>
    <row r="604" spans="1:9" ht="14.25" customHeight="1" x14ac:dyDescent="0.2">
      <c r="A604" s="1"/>
      <c r="B604" s="1"/>
      <c r="C604" s="1"/>
      <c r="E604" s="1"/>
      <c r="F604" s="1"/>
      <c r="G604" s="1"/>
      <c r="H604" s="6"/>
      <c r="I604" s="6"/>
    </row>
    <row r="605" spans="1:9" ht="14.25" customHeight="1" x14ac:dyDescent="0.2">
      <c r="A605" s="1"/>
      <c r="B605" s="1"/>
      <c r="C605" s="1"/>
      <c r="E605" s="1"/>
      <c r="F605" s="1"/>
      <c r="G605" s="1"/>
      <c r="H605" s="6"/>
      <c r="I605" s="6"/>
    </row>
    <row r="606" spans="1:9" ht="14.25" customHeight="1" x14ac:dyDescent="0.2">
      <c r="A606" s="1"/>
      <c r="B606" s="1"/>
      <c r="C606" s="1"/>
      <c r="E606" s="1"/>
      <c r="F606" s="1"/>
      <c r="G606" s="1"/>
      <c r="H606" s="6"/>
      <c r="I606" s="6"/>
    </row>
    <row r="607" spans="1:9" ht="14.25" customHeight="1" x14ac:dyDescent="0.2">
      <c r="A607" s="1"/>
      <c r="B607" s="1"/>
      <c r="C607" s="1"/>
      <c r="E607" s="1"/>
      <c r="F607" s="1"/>
      <c r="G607" s="1"/>
      <c r="H607" s="6"/>
      <c r="I607" s="6"/>
    </row>
    <row r="608" spans="1:9" ht="14.25" customHeight="1" x14ac:dyDescent="0.2">
      <c r="A608" s="1"/>
      <c r="B608" s="1"/>
      <c r="C608" s="1"/>
      <c r="E608" s="1"/>
      <c r="F608" s="1"/>
      <c r="G608" s="1"/>
      <c r="H608" s="6"/>
      <c r="I608" s="6"/>
    </row>
    <row r="609" spans="1:9" ht="14.25" customHeight="1" x14ac:dyDescent="0.2">
      <c r="A609" s="1"/>
      <c r="B609" s="1"/>
      <c r="C609" s="1"/>
      <c r="E609" s="1"/>
      <c r="F609" s="1"/>
      <c r="G609" s="1"/>
      <c r="H609" s="6"/>
      <c r="I609" s="6"/>
    </row>
    <row r="610" spans="1:9" ht="14.25" customHeight="1" x14ac:dyDescent="0.2">
      <c r="A610" s="1"/>
      <c r="B610" s="1"/>
      <c r="C610" s="1"/>
      <c r="E610" s="1"/>
      <c r="F610" s="1"/>
      <c r="G610" s="1"/>
      <c r="H610" s="6"/>
      <c r="I610" s="6"/>
    </row>
    <row r="611" spans="1:9" ht="14.25" customHeight="1" x14ac:dyDescent="0.2">
      <c r="A611" s="1"/>
      <c r="B611" s="1"/>
      <c r="C611" s="1"/>
      <c r="E611" s="1"/>
      <c r="F611" s="1"/>
      <c r="G611" s="1"/>
      <c r="H611" s="6"/>
      <c r="I611" s="6"/>
    </row>
    <row r="612" spans="1:9" ht="14.25" customHeight="1" x14ac:dyDescent="0.2">
      <c r="A612" s="1"/>
      <c r="B612" s="1"/>
      <c r="C612" s="1"/>
      <c r="E612" s="1"/>
      <c r="F612" s="1"/>
      <c r="G612" s="1"/>
      <c r="H612" s="6"/>
      <c r="I612" s="6"/>
    </row>
    <row r="613" spans="1:9" ht="14.25" customHeight="1" x14ac:dyDescent="0.2">
      <c r="A613" s="1"/>
      <c r="B613" s="1"/>
      <c r="C613" s="1"/>
      <c r="E613" s="1"/>
      <c r="F613" s="1"/>
      <c r="G613" s="1"/>
      <c r="H613" s="6"/>
      <c r="I613" s="6"/>
    </row>
    <row r="614" spans="1:9" ht="14.25" customHeight="1" x14ac:dyDescent="0.2">
      <c r="A614" s="1"/>
      <c r="B614" s="1"/>
      <c r="C614" s="1"/>
      <c r="E614" s="1"/>
      <c r="F614" s="1"/>
      <c r="G614" s="1"/>
      <c r="H614" s="6"/>
      <c r="I614" s="6"/>
    </row>
    <row r="615" spans="1:9" ht="14.25" customHeight="1" x14ac:dyDescent="0.2">
      <c r="A615" s="1"/>
      <c r="B615" s="1"/>
      <c r="C615" s="1"/>
      <c r="E615" s="1"/>
      <c r="F615" s="1"/>
      <c r="G615" s="1"/>
      <c r="H615" s="6"/>
      <c r="I615" s="6"/>
    </row>
    <row r="616" spans="1:9" ht="14.25" customHeight="1" x14ac:dyDescent="0.2">
      <c r="A616" s="1"/>
      <c r="B616" s="1"/>
      <c r="C616" s="1"/>
      <c r="E616" s="1"/>
      <c r="F616" s="1"/>
      <c r="G616" s="1"/>
      <c r="H616" s="6"/>
      <c r="I616" s="6"/>
    </row>
    <row r="617" spans="1:9" ht="14.25" customHeight="1" x14ac:dyDescent="0.2">
      <c r="A617" s="1"/>
      <c r="B617" s="1"/>
      <c r="C617" s="1"/>
      <c r="E617" s="1"/>
      <c r="F617" s="1"/>
      <c r="G617" s="1"/>
      <c r="H617" s="6"/>
      <c r="I617" s="6"/>
    </row>
    <row r="618" spans="1:9" ht="14.25" customHeight="1" x14ac:dyDescent="0.2">
      <c r="A618" s="1"/>
      <c r="B618" s="1"/>
      <c r="C618" s="1"/>
      <c r="E618" s="1"/>
      <c r="F618" s="1"/>
      <c r="G618" s="1"/>
      <c r="H618" s="6"/>
      <c r="I618" s="6"/>
    </row>
    <row r="619" spans="1:9" ht="14.25" customHeight="1" x14ac:dyDescent="0.2">
      <c r="A619" s="1"/>
      <c r="B619" s="1"/>
      <c r="C619" s="1"/>
      <c r="E619" s="1"/>
      <c r="F619" s="1"/>
      <c r="G619" s="1"/>
      <c r="H619" s="6"/>
      <c r="I619" s="6"/>
    </row>
    <row r="620" spans="1:9" ht="14.25" customHeight="1" x14ac:dyDescent="0.2">
      <c r="A620" s="1"/>
      <c r="B620" s="1"/>
      <c r="C620" s="1"/>
      <c r="E620" s="1"/>
      <c r="F620" s="1"/>
      <c r="G620" s="1"/>
      <c r="H620" s="6"/>
      <c r="I620" s="6"/>
    </row>
    <row r="621" spans="1:9" ht="14.25" customHeight="1" x14ac:dyDescent="0.2">
      <c r="A621" s="1"/>
      <c r="B621" s="1"/>
      <c r="C621" s="1"/>
      <c r="E621" s="1"/>
      <c r="F621" s="1"/>
      <c r="G621" s="1"/>
      <c r="H621" s="6"/>
      <c r="I621" s="6"/>
    </row>
    <row r="622" spans="1:9" ht="14.25" customHeight="1" x14ac:dyDescent="0.2">
      <c r="A622" s="1"/>
      <c r="B622" s="1"/>
      <c r="C622" s="1"/>
      <c r="E622" s="1"/>
      <c r="F622" s="1"/>
      <c r="G622" s="1"/>
      <c r="H622" s="6"/>
      <c r="I622" s="6"/>
    </row>
    <row r="623" spans="1:9" ht="14.25" customHeight="1" x14ac:dyDescent="0.2">
      <c r="A623" s="1"/>
      <c r="B623" s="1"/>
      <c r="C623" s="1"/>
      <c r="E623" s="1"/>
      <c r="F623" s="1"/>
      <c r="G623" s="1"/>
      <c r="H623" s="6"/>
      <c r="I623" s="6"/>
    </row>
    <row r="624" spans="1:9" ht="14.25" customHeight="1" x14ac:dyDescent="0.2">
      <c r="A624" s="1"/>
      <c r="B624" s="1"/>
      <c r="C624" s="1"/>
      <c r="E624" s="1"/>
      <c r="F624" s="1"/>
      <c r="G624" s="1"/>
      <c r="H624" s="6"/>
      <c r="I624" s="6"/>
    </row>
    <row r="625" spans="1:9" ht="14.25" customHeight="1" x14ac:dyDescent="0.2">
      <c r="A625" s="1"/>
      <c r="B625" s="1"/>
      <c r="C625" s="1"/>
      <c r="E625" s="1"/>
      <c r="F625" s="1"/>
      <c r="G625" s="1"/>
      <c r="H625" s="6"/>
      <c r="I625" s="6"/>
    </row>
    <row r="626" spans="1:9" ht="14.25" customHeight="1" x14ac:dyDescent="0.2">
      <c r="A626" s="1"/>
      <c r="B626" s="1"/>
      <c r="C626" s="1"/>
      <c r="E626" s="1"/>
      <c r="F626" s="1"/>
      <c r="G626" s="1"/>
      <c r="H626" s="6"/>
      <c r="I626" s="6"/>
    </row>
    <row r="627" spans="1:9" ht="14.25" customHeight="1" x14ac:dyDescent="0.2">
      <c r="A627" s="1"/>
      <c r="B627" s="1"/>
      <c r="C627" s="1"/>
      <c r="E627" s="1"/>
      <c r="F627" s="1"/>
      <c r="G627" s="1"/>
      <c r="H627" s="6"/>
      <c r="I627" s="6"/>
    </row>
    <row r="628" spans="1:9" ht="14.25" customHeight="1" x14ac:dyDescent="0.2">
      <c r="A628" s="1"/>
      <c r="B628" s="1"/>
      <c r="C628" s="1"/>
      <c r="E628" s="1"/>
      <c r="F628" s="1"/>
      <c r="G628" s="1"/>
      <c r="H628" s="6"/>
      <c r="I628" s="6"/>
    </row>
    <row r="629" spans="1:9" ht="14.25" customHeight="1" x14ac:dyDescent="0.2">
      <c r="A629" s="1"/>
      <c r="B629" s="1"/>
      <c r="C629" s="1"/>
      <c r="E629" s="1"/>
      <c r="F629" s="1"/>
      <c r="G629" s="1"/>
      <c r="H629" s="6"/>
      <c r="I629" s="6"/>
    </row>
    <row r="630" spans="1:9" ht="14.25" customHeight="1" x14ac:dyDescent="0.2">
      <c r="A630" s="1"/>
      <c r="B630" s="1"/>
      <c r="C630" s="1"/>
      <c r="E630" s="1"/>
      <c r="F630" s="1"/>
      <c r="G630" s="1"/>
      <c r="H630" s="6"/>
      <c r="I630" s="6"/>
    </row>
    <row r="631" spans="1:9" ht="14.25" customHeight="1" x14ac:dyDescent="0.2">
      <c r="A631" s="1"/>
      <c r="B631" s="1"/>
      <c r="C631" s="1"/>
      <c r="E631" s="1"/>
      <c r="F631" s="1"/>
      <c r="G631" s="1"/>
      <c r="H631" s="6"/>
      <c r="I631" s="6"/>
    </row>
    <row r="632" spans="1:9" ht="14.25" customHeight="1" x14ac:dyDescent="0.2">
      <c r="A632" s="1"/>
      <c r="B632" s="1"/>
      <c r="C632" s="1"/>
      <c r="E632" s="1"/>
      <c r="F632" s="1"/>
      <c r="G632" s="1"/>
      <c r="H632" s="6"/>
      <c r="I632" s="6"/>
    </row>
    <row r="633" spans="1:9" ht="14.25" customHeight="1" x14ac:dyDescent="0.2">
      <c r="A633" s="1"/>
      <c r="B633" s="1"/>
      <c r="C633" s="1"/>
      <c r="E633" s="1"/>
      <c r="F633" s="1"/>
      <c r="G633" s="1"/>
      <c r="H633" s="6"/>
      <c r="I633" s="6"/>
    </row>
    <row r="634" spans="1:9" ht="14.25" customHeight="1" x14ac:dyDescent="0.2">
      <c r="A634" s="1"/>
      <c r="B634" s="1"/>
      <c r="C634" s="1"/>
      <c r="E634" s="1"/>
      <c r="F634" s="1"/>
      <c r="G634" s="1"/>
      <c r="H634" s="6"/>
      <c r="I634" s="6"/>
    </row>
    <row r="635" spans="1:9" ht="14.25" customHeight="1" x14ac:dyDescent="0.2">
      <c r="A635" s="1"/>
      <c r="B635" s="1"/>
      <c r="C635" s="1"/>
      <c r="E635" s="1"/>
      <c r="F635" s="1"/>
      <c r="G635" s="1"/>
      <c r="H635" s="6"/>
      <c r="I635" s="6"/>
    </row>
    <row r="636" spans="1:9" ht="14.25" customHeight="1" x14ac:dyDescent="0.2">
      <c r="A636" s="1"/>
      <c r="B636" s="1"/>
      <c r="C636" s="1"/>
      <c r="E636" s="1"/>
      <c r="F636" s="1"/>
      <c r="G636" s="1"/>
      <c r="H636" s="6"/>
      <c r="I636" s="6"/>
    </row>
    <row r="637" spans="1:9" ht="14.25" customHeight="1" x14ac:dyDescent="0.2">
      <c r="A637" s="1"/>
      <c r="B637" s="1"/>
      <c r="C637" s="1"/>
      <c r="E637" s="1"/>
      <c r="F637" s="1"/>
      <c r="G637" s="1"/>
      <c r="H637" s="6"/>
      <c r="I637" s="6"/>
    </row>
    <row r="638" spans="1:9" ht="14.25" customHeight="1" x14ac:dyDescent="0.2">
      <c r="A638" s="1"/>
      <c r="B638" s="1"/>
      <c r="C638" s="1"/>
      <c r="E638" s="1"/>
      <c r="F638" s="1"/>
      <c r="G638" s="1"/>
      <c r="H638" s="6"/>
      <c r="I638" s="6"/>
    </row>
    <row r="639" spans="1:9" ht="14.25" customHeight="1" x14ac:dyDescent="0.2">
      <c r="A639" s="1"/>
      <c r="B639" s="1"/>
      <c r="C639" s="1"/>
      <c r="E639" s="1"/>
      <c r="F639" s="1"/>
      <c r="G639" s="1"/>
      <c r="H639" s="6"/>
      <c r="I639" s="6"/>
    </row>
    <row r="640" spans="1:9" ht="14.25" customHeight="1" x14ac:dyDescent="0.2">
      <c r="A640" s="1"/>
      <c r="B640" s="1"/>
      <c r="C640" s="1"/>
      <c r="E640" s="1"/>
      <c r="F640" s="1"/>
      <c r="G640" s="1"/>
      <c r="H640" s="6"/>
      <c r="I640" s="6"/>
    </row>
    <row r="641" spans="1:9" ht="14.25" customHeight="1" x14ac:dyDescent="0.2">
      <c r="A641" s="1"/>
      <c r="B641" s="1"/>
      <c r="C641" s="1"/>
      <c r="E641" s="1"/>
      <c r="F641" s="1"/>
      <c r="G641" s="1"/>
      <c r="H641" s="6"/>
      <c r="I641" s="6"/>
    </row>
    <row r="642" spans="1:9" ht="14.25" customHeight="1" x14ac:dyDescent="0.2">
      <c r="A642" s="1"/>
      <c r="B642" s="1"/>
      <c r="C642" s="1"/>
      <c r="E642" s="1"/>
      <c r="F642" s="1"/>
      <c r="G642" s="1"/>
      <c r="H642" s="6"/>
      <c r="I642" s="6"/>
    </row>
    <row r="643" spans="1:9" ht="14.25" customHeight="1" x14ac:dyDescent="0.2">
      <c r="A643" s="1"/>
      <c r="B643" s="1"/>
      <c r="C643" s="1"/>
      <c r="E643" s="1"/>
      <c r="F643" s="1"/>
      <c r="G643" s="1"/>
      <c r="H643" s="6"/>
      <c r="I643" s="6"/>
    </row>
    <row r="644" spans="1:9" ht="14.25" customHeight="1" x14ac:dyDescent="0.2">
      <c r="A644" s="1"/>
      <c r="B644" s="1"/>
      <c r="C644" s="1"/>
      <c r="E644" s="1"/>
      <c r="F644" s="1"/>
      <c r="G644" s="1"/>
      <c r="H644" s="6"/>
      <c r="I644" s="6"/>
    </row>
    <row r="645" spans="1:9" ht="14.25" customHeight="1" x14ac:dyDescent="0.2">
      <c r="A645" s="1"/>
      <c r="B645" s="1"/>
      <c r="C645" s="1"/>
      <c r="E645" s="1"/>
      <c r="F645" s="1"/>
      <c r="G645" s="1"/>
      <c r="H645" s="6"/>
      <c r="I645" s="6"/>
    </row>
    <row r="646" spans="1:9" ht="14.25" customHeight="1" x14ac:dyDescent="0.2">
      <c r="A646" s="1"/>
      <c r="B646" s="1"/>
      <c r="C646" s="1"/>
      <c r="E646" s="1"/>
      <c r="F646" s="1"/>
      <c r="G646" s="1"/>
      <c r="H646" s="6"/>
      <c r="I646" s="6"/>
    </row>
    <row r="647" spans="1:9" ht="14.25" customHeight="1" x14ac:dyDescent="0.2">
      <c r="A647" s="1"/>
      <c r="B647" s="1"/>
      <c r="C647" s="1"/>
      <c r="E647" s="1"/>
      <c r="F647" s="1"/>
      <c r="G647" s="1"/>
      <c r="H647" s="6"/>
      <c r="I647" s="6"/>
    </row>
    <row r="648" spans="1:9" ht="14.25" customHeight="1" x14ac:dyDescent="0.2">
      <c r="A648" s="1"/>
      <c r="B648" s="1"/>
      <c r="C648" s="1"/>
      <c r="E648" s="1"/>
      <c r="F648" s="1"/>
      <c r="G648" s="1"/>
      <c r="H648" s="6"/>
      <c r="I648" s="6"/>
    </row>
    <row r="649" spans="1:9" ht="14.25" customHeight="1" x14ac:dyDescent="0.2">
      <c r="A649" s="1"/>
      <c r="B649" s="1"/>
      <c r="C649" s="1"/>
      <c r="E649" s="1"/>
      <c r="F649" s="1"/>
      <c r="G649" s="1"/>
      <c r="H649" s="6"/>
      <c r="I649" s="6"/>
    </row>
    <row r="650" spans="1:9" ht="14.25" customHeight="1" x14ac:dyDescent="0.2">
      <c r="A650" s="1"/>
      <c r="B650" s="1"/>
      <c r="C650" s="1"/>
      <c r="E650" s="1"/>
      <c r="F650" s="1"/>
      <c r="G650" s="1"/>
      <c r="H650" s="6"/>
      <c r="I650" s="6"/>
    </row>
    <row r="651" spans="1:9" ht="14.25" customHeight="1" x14ac:dyDescent="0.2">
      <c r="A651" s="1"/>
      <c r="B651" s="1"/>
      <c r="C651" s="1"/>
      <c r="E651" s="1"/>
      <c r="F651" s="1"/>
      <c r="G651" s="1"/>
      <c r="H651" s="6"/>
      <c r="I651" s="6"/>
    </row>
    <row r="652" spans="1:9" ht="14.25" customHeight="1" x14ac:dyDescent="0.2">
      <c r="A652" s="1"/>
      <c r="B652" s="1"/>
      <c r="C652" s="1"/>
      <c r="E652" s="1"/>
      <c r="F652" s="1"/>
      <c r="G652" s="1"/>
      <c r="H652" s="6"/>
      <c r="I652" s="6"/>
    </row>
    <row r="653" spans="1:9" ht="14.25" customHeight="1" x14ac:dyDescent="0.2">
      <c r="A653" s="1"/>
      <c r="B653" s="1"/>
      <c r="C653" s="1"/>
      <c r="E653" s="1"/>
      <c r="F653" s="1"/>
      <c r="G653" s="1"/>
      <c r="H653" s="6"/>
      <c r="I653" s="6"/>
    </row>
    <row r="654" spans="1:9" ht="14.25" customHeight="1" x14ac:dyDescent="0.2">
      <c r="A654" s="1"/>
      <c r="B654" s="1"/>
      <c r="C654" s="1"/>
      <c r="E654" s="1"/>
      <c r="F654" s="1"/>
      <c r="G654" s="1"/>
      <c r="H654" s="6"/>
      <c r="I654" s="6"/>
    </row>
    <row r="655" spans="1:9" ht="14.25" customHeight="1" x14ac:dyDescent="0.2">
      <c r="A655" s="1"/>
      <c r="B655" s="1"/>
      <c r="C655" s="1"/>
      <c r="E655" s="1"/>
      <c r="F655" s="1"/>
      <c r="G655" s="1"/>
      <c r="H655" s="6"/>
      <c r="I655" s="6"/>
    </row>
    <row r="656" spans="1:9" ht="14.25" customHeight="1" x14ac:dyDescent="0.2">
      <c r="A656" s="1"/>
      <c r="B656" s="1"/>
      <c r="C656" s="1"/>
      <c r="E656" s="1"/>
      <c r="F656" s="1"/>
      <c r="G656" s="1"/>
      <c r="H656" s="6"/>
      <c r="I656" s="6"/>
    </row>
    <row r="657" spans="1:9" ht="14.25" customHeight="1" x14ac:dyDescent="0.2">
      <c r="A657" s="1"/>
      <c r="B657" s="1"/>
      <c r="C657" s="1"/>
      <c r="E657" s="1"/>
      <c r="F657" s="1"/>
      <c r="G657" s="1"/>
      <c r="H657" s="6"/>
      <c r="I657" s="6"/>
    </row>
    <row r="658" spans="1:9" ht="14.25" customHeight="1" x14ac:dyDescent="0.2">
      <c r="A658" s="1"/>
      <c r="B658" s="1"/>
      <c r="C658" s="1"/>
      <c r="E658" s="1"/>
      <c r="F658" s="1"/>
      <c r="G658" s="1"/>
      <c r="H658" s="6"/>
      <c r="I658" s="6"/>
    </row>
    <row r="659" spans="1:9" ht="14.25" customHeight="1" x14ac:dyDescent="0.2">
      <c r="A659" s="1"/>
      <c r="B659" s="1"/>
      <c r="C659" s="1"/>
      <c r="E659" s="1"/>
      <c r="F659" s="1"/>
      <c r="G659" s="1"/>
      <c r="H659" s="6"/>
      <c r="I659" s="6"/>
    </row>
    <row r="660" spans="1:9" ht="14.25" customHeight="1" x14ac:dyDescent="0.2">
      <c r="A660" s="1"/>
      <c r="B660" s="1"/>
      <c r="C660" s="1"/>
      <c r="E660" s="1"/>
      <c r="F660" s="1"/>
      <c r="G660" s="1"/>
      <c r="H660" s="6"/>
      <c r="I660" s="6"/>
    </row>
    <row r="661" spans="1:9" ht="14.25" customHeight="1" x14ac:dyDescent="0.2">
      <c r="A661" s="1"/>
      <c r="B661" s="1"/>
      <c r="C661" s="1"/>
      <c r="E661" s="1"/>
      <c r="F661" s="1"/>
      <c r="G661" s="1"/>
      <c r="H661" s="6"/>
      <c r="I661" s="6"/>
    </row>
    <row r="662" spans="1:9" ht="14.25" customHeight="1" x14ac:dyDescent="0.2">
      <c r="A662" s="1"/>
      <c r="B662" s="1"/>
      <c r="C662" s="1"/>
      <c r="E662" s="1"/>
      <c r="F662" s="1"/>
      <c r="G662" s="1"/>
      <c r="H662" s="6"/>
      <c r="I662" s="6"/>
    </row>
    <row r="663" spans="1:9" ht="14.25" customHeight="1" x14ac:dyDescent="0.2">
      <c r="A663" s="1"/>
      <c r="B663" s="1"/>
      <c r="C663" s="1"/>
      <c r="E663" s="1"/>
      <c r="F663" s="1"/>
      <c r="G663" s="1"/>
      <c r="H663" s="6"/>
      <c r="I663" s="6"/>
    </row>
    <row r="664" spans="1:9" ht="14.25" customHeight="1" x14ac:dyDescent="0.2">
      <c r="A664" s="1"/>
      <c r="B664" s="1"/>
      <c r="C664" s="1"/>
      <c r="E664" s="1"/>
      <c r="F664" s="1"/>
      <c r="G664" s="1"/>
      <c r="H664" s="6"/>
      <c r="I664" s="6"/>
    </row>
    <row r="665" spans="1:9" ht="14.25" customHeight="1" x14ac:dyDescent="0.2">
      <c r="A665" s="1"/>
      <c r="B665" s="1"/>
      <c r="C665" s="1"/>
      <c r="E665" s="1"/>
      <c r="F665" s="1"/>
      <c r="G665" s="1"/>
      <c r="H665" s="6"/>
      <c r="I665" s="6"/>
    </row>
    <row r="666" spans="1:9" ht="14.25" customHeight="1" x14ac:dyDescent="0.2">
      <c r="A666" s="1"/>
      <c r="B666" s="1"/>
      <c r="C666" s="1"/>
      <c r="E666" s="1"/>
      <c r="F666" s="1"/>
      <c r="G666" s="1"/>
      <c r="H666" s="6"/>
      <c r="I666" s="6"/>
    </row>
    <row r="667" spans="1:9" ht="14.25" customHeight="1" x14ac:dyDescent="0.2">
      <c r="A667" s="1"/>
      <c r="B667" s="1"/>
      <c r="C667" s="1"/>
      <c r="E667" s="1"/>
      <c r="F667" s="1"/>
      <c r="G667" s="1"/>
      <c r="H667" s="6"/>
      <c r="I667" s="6"/>
    </row>
    <row r="668" spans="1:9" ht="14.25" customHeight="1" x14ac:dyDescent="0.2">
      <c r="A668" s="1"/>
      <c r="B668" s="1"/>
      <c r="C668" s="1"/>
      <c r="E668" s="1"/>
      <c r="F668" s="1"/>
      <c r="G668" s="1"/>
      <c r="H668" s="6"/>
      <c r="I668" s="6"/>
    </row>
    <row r="669" spans="1:9" ht="14.25" customHeight="1" x14ac:dyDescent="0.2">
      <c r="A669" s="1"/>
      <c r="B669" s="1"/>
      <c r="C669" s="1"/>
      <c r="E669" s="1"/>
      <c r="F669" s="1"/>
      <c r="G669" s="1"/>
      <c r="H669" s="6"/>
      <c r="I669" s="6"/>
    </row>
    <row r="670" spans="1:9" ht="14.25" customHeight="1" x14ac:dyDescent="0.2">
      <c r="A670" s="1"/>
      <c r="B670" s="1"/>
      <c r="C670" s="1"/>
      <c r="E670" s="1"/>
      <c r="F670" s="1"/>
      <c r="G670" s="1"/>
      <c r="H670" s="6"/>
      <c r="I670" s="6"/>
    </row>
    <row r="671" spans="1:9" ht="14.25" customHeight="1" x14ac:dyDescent="0.2">
      <c r="A671" s="1"/>
      <c r="B671" s="1"/>
      <c r="C671" s="1"/>
      <c r="E671" s="1"/>
      <c r="F671" s="1"/>
      <c r="G671" s="1"/>
      <c r="H671" s="6"/>
      <c r="I671" s="6"/>
    </row>
    <row r="672" spans="1:9" ht="14.25" customHeight="1" x14ac:dyDescent="0.2">
      <c r="A672" s="1"/>
      <c r="B672" s="1"/>
      <c r="C672" s="1"/>
      <c r="E672" s="1"/>
      <c r="F672" s="1"/>
      <c r="G672" s="1"/>
      <c r="H672" s="6"/>
      <c r="I672" s="6"/>
    </row>
    <row r="673" spans="1:9" ht="14.25" customHeight="1" x14ac:dyDescent="0.2">
      <c r="A673" s="1"/>
      <c r="B673" s="1"/>
      <c r="C673" s="1"/>
      <c r="E673" s="1"/>
      <c r="F673" s="1"/>
      <c r="G673" s="1"/>
      <c r="H673" s="6"/>
      <c r="I673" s="6"/>
    </row>
    <row r="674" spans="1:9" ht="14.25" customHeight="1" x14ac:dyDescent="0.2">
      <c r="A674" s="1"/>
      <c r="B674" s="1"/>
      <c r="C674" s="1"/>
      <c r="E674" s="1"/>
      <c r="F674" s="1"/>
      <c r="G674" s="1"/>
      <c r="H674" s="6"/>
      <c r="I674" s="6"/>
    </row>
    <row r="675" spans="1:9" ht="14.25" customHeight="1" x14ac:dyDescent="0.2">
      <c r="A675" s="1"/>
      <c r="B675" s="1"/>
      <c r="C675" s="1"/>
      <c r="E675" s="1"/>
      <c r="F675" s="1"/>
      <c r="G675" s="1"/>
      <c r="H675" s="6"/>
      <c r="I675" s="6"/>
    </row>
    <row r="676" spans="1:9" ht="14.25" customHeight="1" x14ac:dyDescent="0.2">
      <c r="A676" s="1"/>
      <c r="B676" s="1"/>
      <c r="C676" s="1"/>
      <c r="E676" s="1"/>
      <c r="F676" s="1"/>
      <c r="G676" s="1"/>
      <c r="H676" s="6"/>
      <c r="I676" s="6"/>
    </row>
    <row r="677" spans="1:9" ht="14.25" customHeight="1" x14ac:dyDescent="0.2">
      <c r="A677" s="1"/>
      <c r="B677" s="1"/>
      <c r="C677" s="1"/>
      <c r="E677" s="1"/>
      <c r="F677" s="1"/>
      <c r="G677" s="1"/>
      <c r="H677" s="6"/>
      <c r="I677" s="6"/>
    </row>
    <row r="678" spans="1:9" ht="14.25" customHeight="1" x14ac:dyDescent="0.2">
      <c r="A678" s="1"/>
      <c r="B678" s="1"/>
      <c r="C678" s="1"/>
      <c r="E678" s="1"/>
      <c r="F678" s="1"/>
      <c r="G678" s="1"/>
      <c r="H678" s="6"/>
      <c r="I678" s="6"/>
    </row>
    <row r="679" spans="1:9" ht="14.25" customHeight="1" x14ac:dyDescent="0.2">
      <c r="A679" s="1"/>
      <c r="B679" s="1"/>
      <c r="C679" s="1"/>
      <c r="E679" s="1"/>
      <c r="F679" s="1"/>
      <c r="G679" s="1"/>
      <c r="H679" s="6"/>
      <c r="I679" s="6"/>
    </row>
    <row r="680" spans="1:9" ht="14.25" customHeight="1" x14ac:dyDescent="0.2">
      <c r="A680" s="1"/>
      <c r="B680" s="1"/>
      <c r="C680" s="1"/>
      <c r="E680" s="1"/>
      <c r="F680" s="1"/>
      <c r="G680" s="1"/>
      <c r="H680" s="6"/>
      <c r="I680" s="6"/>
    </row>
    <row r="681" spans="1:9" ht="14.25" customHeight="1" x14ac:dyDescent="0.2">
      <c r="A681" s="1"/>
      <c r="B681" s="1"/>
      <c r="C681" s="1"/>
      <c r="E681" s="1"/>
      <c r="F681" s="1"/>
      <c r="G681" s="1"/>
      <c r="H681" s="6"/>
      <c r="I681" s="6"/>
    </row>
    <row r="682" spans="1:9" ht="14.25" customHeight="1" x14ac:dyDescent="0.2">
      <c r="A682" s="1"/>
      <c r="B682" s="1"/>
      <c r="C682" s="1"/>
      <c r="E682" s="1"/>
      <c r="F682" s="1"/>
      <c r="G682" s="1"/>
      <c r="H682" s="6"/>
      <c r="I682" s="6"/>
    </row>
    <row r="683" spans="1:9" ht="14.25" customHeight="1" x14ac:dyDescent="0.2">
      <c r="A683" s="1"/>
      <c r="B683" s="1"/>
      <c r="C683" s="1"/>
      <c r="E683" s="1"/>
      <c r="F683" s="1"/>
      <c r="G683" s="1"/>
      <c r="H683" s="6"/>
      <c r="I683" s="6"/>
    </row>
    <row r="684" spans="1:9" ht="14.25" customHeight="1" x14ac:dyDescent="0.2">
      <c r="A684" s="1"/>
      <c r="B684" s="1"/>
      <c r="C684" s="1"/>
      <c r="E684" s="1"/>
      <c r="F684" s="1"/>
      <c r="G684" s="1"/>
      <c r="H684" s="6"/>
      <c r="I684" s="6"/>
    </row>
    <row r="685" spans="1:9" ht="14.25" customHeight="1" x14ac:dyDescent="0.2">
      <c r="A685" s="1"/>
      <c r="B685" s="1"/>
      <c r="C685" s="1"/>
      <c r="E685" s="1"/>
      <c r="F685" s="1"/>
      <c r="G685" s="1"/>
      <c r="H685" s="6"/>
      <c r="I685" s="6"/>
    </row>
    <row r="686" spans="1:9" ht="14.25" customHeight="1" x14ac:dyDescent="0.2">
      <c r="A686" s="1"/>
      <c r="B686" s="1"/>
      <c r="C686" s="1"/>
      <c r="E686" s="1"/>
      <c r="F686" s="1"/>
      <c r="G686" s="1"/>
      <c r="H686" s="6"/>
      <c r="I686" s="6"/>
    </row>
    <row r="687" spans="1:9" ht="14.25" customHeight="1" x14ac:dyDescent="0.2">
      <c r="A687" s="1"/>
      <c r="B687" s="1"/>
      <c r="C687" s="1"/>
      <c r="E687" s="1"/>
      <c r="F687" s="1"/>
      <c r="G687" s="1"/>
      <c r="H687" s="6"/>
      <c r="I687" s="6"/>
    </row>
    <row r="688" spans="1:9" ht="14.25" customHeight="1" x14ac:dyDescent="0.2">
      <c r="A688" s="1"/>
      <c r="B688" s="1"/>
      <c r="C688" s="1"/>
      <c r="E688" s="1"/>
      <c r="F688" s="1"/>
      <c r="G688" s="1"/>
      <c r="H688" s="6"/>
      <c r="I688" s="6"/>
    </row>
    <row r="689" spans="1:9" ht="14.25" customHeight="1" x14ac:dyDescent="0.2">
      <c r="A689" s="1"/>
      <c r="B689" s="1"/>
      <c r="C689" s="1"/>
      <c r="E689" s="1"/>
      <c r="F689" s="1"/>
      <c r="G689" s="1"/>
      <c r="H689" s="6"/>
      <c r="I689" s="6"/>
    </row>
    <row r="690" spans="1:9" ht="14.25" customHeight="1" x14ac:dyDescent="0.2">
      <c r="A690" s="1"/>
      <c r="B690" s="1"/>
      <c r="C690" s="1"/>
      <c r="E690" s="1"/>
      <c r="F690" s="1"/>
      <c r="G690" s="1"/>
      <c r="H690" s="6"/>
      <c r="I690" s="6"/>
    </row>
    <row r="691" spans="1:9" ht="14.25" customHeight="1" x14ac:dyDescent="0.2">
      <c r="A691" s="1"/>
      <c r="B691" s="1"/>
      <c r="C691" s="1"/>
      <c r="E691" s="1"/>
      <c r="F691" s="1"/>
      <c r="G691" s="1"/>
      <c r="H691" s="6"/>
      <c r="I691" s="6"/>
    </row>
    <row r="692" spans="1:9" ht="14.25" customHeight="1" x14ac:dyDescent="0.2">
      <c r="A692" s="1"/>
      <c r="B692" s="1"/>
      <c r="C692" s="1"/>
      <c r="E692" s="1"/>
      <c r="F692" s="1"/>
      <c r="G692" s="1"/>
      <c r="H692" s="6"/>
      <c r="I692" s="6"/>
    </row>
    <row r="693" spans="1:9" ht="14.25" customHeight="1" x14ac:dyDescent="0.2">
      <c r="A693" s="1"/>
      <c r="B693" s="1"/>
      <c r="C693" s="1"/>
      <c r="E693" s="1"/>
      <c r="F693" s="1"/>
      <c r="G693" s="1"/>
      <c r="H693" s="6"/>
      <c r="I693" s="6"/>
    </row>
    <row r="694" spans="1:9" ht="14.25" customHeight="1" x14ac:dyDescent="0.2">
      <c r="A694" s="1"/>
      <c r="B694" s="1"/>
      <c r="C694" s="1"/>
      <c r="E694" s="1"/>
      <c r="F694" s="1"/>
      <c r="G694" s="1"/>
      <c r="H694" s="6"/>
      <c r="I694" s="6"/>
    </row>
    <row r="695" spans="1:9" ht="14.25" customHeight="1" x14ac:dyDescent="0.2">
      <c r="A695" s="1"/>
      <c r="B695" s="1"/>
      <c r="C695" s="1"/>
      <c r="E695" s="1"/>
      <c r="F695" s="1"/>
      <c r="G695" s="1"/>
      <c r="H695" s="6"/>
      <c r="I695" s="6"/>
    </row>
    <row r="696" spans="1:9" ht="14.25" customHeight="1" x14ac:dyDescent="0.2">
      <c r="A696" s="1"/>
      <c r="B696" s="1"/>
      <c r="C696" s="1"/>
      <c r="E696" s="1"/>
      <c r="F696" s="1"/>
      <c r="G696" s="1"/>
      <c r="H696" s="6"/>
      <c r="I696" s="6"/>
    </row>
    <row r="697" spans="1:9" ht="14.25" customHeight="1" x14ac:dyDescent="0.2">
      <c r="A697" s="1"/>
      <c r="B697" s="1"/>
      <c r="C697" s="1"/>
      <c r="E697" s="1"/>
      <c r="F697" s="1"/>
      <c r="G697" s="1"/>
      <c r="H697" s="6"/>
      <c r="I697" s="6"/>
    </row>
    <row r="698" spans="1:9" ht="14.25" customHeight="1" x14ac:dyDescent="0.2">
      <c r="A698" s="1"/>
      <c r="B698" s="1"/>
      <c r="C698" s="1"/>
      <c r="E698" s="1"/>
      <c r="F698" s="1"/>
      <c r="G698" s="1"/>
      <c r="H698" s="6"/>
      <c r="I698" s="6"/>
    </row>
    <row r="699" spans="1:9" ht="14.25" customHeight="1" x14ac:dyDescent="0.2">
      <c r="A699" s="1"/>
      <c r="B699" s="1"/>
      <c r="C699" s="1"/>
      <c r="E699" s="1"/>
      <c r="F699" s="1"/>
      <c r="G699" s="1"/>
      <c r="H699" s="6"/>
      <c r="I699" s="6"/>
    </row>
    <row r="700" spans="1:9" ht="14.25" customHeight="1" x14ac:dyDescent="0.2">
      <c r="A700" s="1"/>
      <c r="B700" s="1"/>
      <c r="C700" s="1"/>
      <c r="E700" s="1"/>
      <c r="F700" s="1"/>
      <c r="G700" s="1"/>
      <c r="H700" s="6"/>
      <c r="I700" s="6"/>
    </row>
    <row r="701" spans="1:9" ht="14.25" customHeight="1" x14ac:dyDescent="0.2">
      <c r="A701" s="1"/>
      <c r="B701" s="1"/>
      <c r="C701" s="1"/>
      <c r="E701" s="1"/>
      <c r="F701" s="1"/>
      <c r="G701" s="1"/>
      <c r="H701" s="6"/>
      <c r="I701" s="6"/>
    </row>
    <row r="702" spans="1:9" ht="14.25" customHeight="1" x14ac:dyDescent="0.2">
      <c r="A702" s="1"/>
      <c r="B702" s="1"/>
      <c r="C702" s="1"/>
      <c r="E702" s="1"/>
      <c r="F702" s="1"/>
      <c r="G702" s="1"/>
      <c r="H702" s="6"/>
      <c r="I702" s="6"/>
    </row>
    <row r="703" spans="1:9" ht="14.25" customHeight="1" x14ac:dyDescent="0.2">
      <c r="A703" s="1"/>
      <c r="B703" s="1"/>
      <c r="C703" s="1"/>
      <c r="E703" s="1"/>
      <c r="F703" s="1"/>
      <c r="G703" s="1"/>
      <c r="H703" s="6"/>
      <c r="I703" s="6"/>
    </row>
    <row r="704" spans="1:9" ht="14.25" customHeight="1" x14ac:dyDescent="0.2">
      <c r="A704" s="1"/>
      <c r="B704" s="1"/>
      <c r="C704" s="1"/>
      <c r="E704" s="1"/>
      <c r="F704" s="1"/>
      <c r="G704" s="1"/>
      <c r="H704" s="6"/>
      <c r="I704" s="6"/>
    </row>
    <row r="705" spans="1:9" ht="14.25" customHeight="1" x14ac:dyDescent="0.2">
      <c r="A705" s="1"/>
      <c r="B705" s="1"/>
      <c r="C705" s="1"/>
      <c r="E705" s="1"/>
      <c r="F705" s="1"/>
      <c r="G705" s="1"/>
      <c r="H705" s="6"/>
      <c r="I705" s="6"/>
    </row>
    <row r="706" spans="1:9" ht="14.25" customHeight="1" x14ac:dyDescent="0.2">
      <c r="A706" s="1"/>
      <c r="B706" s="1"/>
      <c r="C706" s="1"/>
      <c r="E706" s="1"/>
      <c r="F706" s="1"/>
      <c r="G706" s="1"/>
      <c r="H706" s="6"/>
      <c r="I706" s="6"/>
    </row>
    <row r="707" spans="1:9" ht="14.25" customHeight="1" x14ac:dyDescent="0.2">
      <c r="A707" s="1"/>
      <c r="B707" s="1"/>
      <c r="C707" s="1"/>
      <c r="E707" s="1"/>
      <c r="F707" s="1"/>
      <c r="G707" s="1"/>
      <c r="H707" s="6"/>
      <c r="I707" s="6"/>
    </row>
    <row r="708" spans="1:9" ht="14.25" customHeight="1" x14ac:dyDescent="0.2">
      <c r="A708" s="1"/>
      <c r="B708" s="1"/>
      <c r="C708" s="1"/>
      <c r="E708" s="1"/>
      <c r="F708" s="1"/>
      <c r="G708" s="1"/>
      <c r="H708" s="6"/>
      <c r="I708" s="6"/>
    </row>
    <row r="709" spans="1:9" ht="14.25" customHeight="1" x14ac:dyDescent="0.2">
      <c r="A709" s="1"/>
      <c r="B709" s="1"/>
      <c r="C709" s="1"/>
      <c r="E709" s="1"/>
      <c r="F709" s="1"/>
      <c r="G709" s="1"/>
      <c r="H709" s="6"/>
      <c r="I709" s="6"/>
    </row>
    <row r="710" spans="1:9" ht="14.25" customHeight="1" x14ac:dyDescent="0.2">
      <c r="A710" s="1"/>
      <c r="B710" s="1"/>
      <c r="C710" s="1"/>
      <c r="E710" s="1"/>
      <c r="F710" s="1"/>
      <c r="G710" s="1"/>
      <c r="H710" s="6"/>
      <c r="I710" s="6"/>
    </row>
    <row r="711" spans="1:9" ht="14.25" customHeight="1" x14ac:dyDescent="0.2">
      <c r="A711" s="1"/>
      <c r="B711" s="1"/>
      <c r="C711" s="1"/>
      <c r="E711" s="1"/>
      <c r="F711" s="1"/>
      <c r="G711" s="1"/>
      <c r="H711" s="6"/>
      <c r="I711" s="6"/>
    </row>
    <row r="712" spans="1:9" ht="14.25" customHeight="1" x14ac:dyDescent="0.2">
      <c r="A712" s="1"/>
      <c r="B712" s="1"/>
      <c r="C712" s="1"/>
      <c r="E712" s="1"/>
      <c r="F712" s="1"/>
      <c r="G712" s="1"/>
      <c r="H712" s="6"/>
      <c r="I712" s="6"/>
    </row>
    <row r="713" spans="1:9" ht="14.25" customHeight="1" x14ac:dyDescent="0.2">
      <c r="A713" s="1"/>
      <c r="B713" s="1"/>
      <c r="C713" s="1"/>
      <c r="E713" s="1"/>
      <c r="F713" s="1"/>
      <c r="G713" s="1"/>
      <c r="H713" s="6"/>
      <c r="I713" s="6"/>
    </row>
    <row r="714" spans="1:9" ht="14.25" customHeight="1" x14ac:dyDescent="0.2">
      <c r="A714" s="1"/>
      <c r="B714" s="1"/>
      <c r="C714" s="1"/>
      <c r="E714" s="1"/>
      <c r="F714" s="1"/>
      <c r="G714" s="1"/>
      <c r="H714" s="6"/>
      <c r="I714" s="6"/>
    </row>
    <row r="715" spans="1:9" ht="14.25" customHeight="1" x14ac:dyDescent="0.2">
      <c r="A715" s="1"/>
      <c r="B715" s="1"/>
      <c r="C715" s="1"/>
      <c r="E715" s="1"/>
      <c r="F715" s="1"/>
      <c r="G715" s="1"/>
      <c r="H715" s="6"/>
      <c r="I715" s="6"/>
    </row>
    <row r="716" spans="1:9" ht="14.25" customHeight="1" x14ac:dyDescent="0.2">
      <c r="A716" s="1"/>
      <c r="B716" s="1"/>
      <c r="C716" s="1"/>
      <c r="E716" s="1"/>
      <c r="F716" s="1"/>
      <c r="G716" s="1"/>
      <c r="H716" s="6"/>
      <c r="I716" s="6"/>
    </row>
    <row r="717" spans="1:9" ht="14.25" customHeight="1" x14ac:dyDescent="0.2">
      <c r="A717" s="1"/>
      <c r="B717" s="1"/>
      <c r="C717" s="1"/>
      <c r="E717" s="1"/>
      <c r="F717" s="1"/>
      <c r="G717" s="1"/>
      <c r="H717" s="6"/>
      <c r="I717" s="6"/>
    </row>
    <row r="718" spans="1:9" ht="14.25" customHeight="1" x14ac:dyDescent="0.2">
      <c r="A718" s="1"/>
      <c r="B718" s="1"/>
      <c r="C718" s="1"/>
      <c r="E718" s="1"/>
      <c r="F718" s="1"/>
      <c r="G718" s="1"/>
      <c r="H718" s="6"/>
      <c r="I718" s="6"/>
    </row>
    <row r="719" spans="1:9" ht="14.25" customHeight="1" x14ac:dyDescent="0.2">
      <c r="A719" s="1"/>
      <c r="B719" s="1"/>
      <c r="C719" s="1"/>
      <c r="E719" s="1"/>
      <c r="F719" s="1"/>
      <c r="G719" s="1"/>
      <c r="H719" s="6"/>
      <c r="I719" s="6"/>
    </row>
    <row r="720" spans="1:9" ht="14.25" customHeight="1" x14ac:dyDescent="0.2">
      <c r="A720" s="1"/>
      <c r="B720" s="1"/>
      <c r="C720" s="1"/>
      <c r="E720" s="1"/>
      <c r="F720" s="1"/>
      <c r="G720" s="1"/>
      <c r="H720" s="6"/>
      <c r="I720" s="6"/>
    </row>
    <row r="721" spans="1:9" ht="14.25" customHeight="1" x14ac:dyDescent="0.2">
      <c r="A721" s="1"/>
      <c r="B721" s="1"/>
      <c r="C721" s="1"/>
      <c r="E721" s="1"/>
      <c r="F721" s="1"/>
      <c r="G721" s="1"/>
      <c r="H721" s="6"/>
      <c r="I721" s="6"/>
    </row>
    <row r="722" spans="1:9" ht="14.25" customHeight="1" x14ac:dyDescent="0.2">
      <c r="A722" s="1"/>
      <c r="B722" s="1"/>
      <c r="C722" s="1"/>
      <c r="E722" s="1"/>
      <c r="F722" s="1"/>
      <c r="G722" s="1"/>
      <c r="H722" s="6"/>
      <c r="I722" s="6"/>
    </row>
    <row r="723" spans="1:9" ht="14.25" customHeight="1" x14ac:dyDescent="0.2">
      <c r="A723" s="1"/>
      <c r="B723" s="1"/>
      <c r="C723" s="1"/>
      <c r="E723" s="1"/>
      <c r="F723" s="1"/>
      <c r="G723" s="1"/>
      <c r="H723" s="6"/>
      <c r="I723" s="6"/>
    </row>
    <row r="724" spans="1:9" ht="14.25" customHeight="1" x14ac:dyDescent="0.2">
      <c r="A724" s="1"/>
      <c r="B724" s="1"/>
      <c r="C724" s="1"/>
      <c r="E724" s="1"/>
      <c r="F724" s="1"/>
      <c r="G724" s="1"/>
      <c r="H724" s="6"/>
      <c r="I724" s="6"/>
    </row>
    <row r="725" spans="1:9" ht="14.25" customHeight="1" x14ac:dyDescent="0.2">
      <c r="A725" s="1"/>
      <c r="B725" s="1"/>
      <c r="C725" s="1"/>
      <c r="E725" s="1"/>
      <c r="F725" s="1"/>
      <c r="G725" s="1"/>
      <c r="H725" s="6"/>
      <c r="I725" s="6"/>
    </row>
    <row r="726" spans="1:9" ht="14.25" customHeight="1" x14ac:dyDescent="0.2">
      <c r="A726" s="1"/>
      <c r="B726" s="1"/>
      <c r="C726" s="1"/>
      <c r="E726" s="1"/>
      <c r="F726" s="1"/>
      <c r="G726" s="1"/>
      <c r="H726" s="6"/>
      <c r="I726" s="6"/>
    </row>
    <row r="727" spans="1:9" ht="14.25" customHeight="1" x14ac:dyDescent="0.2">
      <c r="A727" s="1"/>
      <c r="B727" s="1"/>
      <c r="C727" s="1"/>
      <c r="E727" s="1"/>
      <c r="F727" s="1"/>
      <c r="G727" s="1"/>
      <c r="H727" s="6"/>
      <c r="I727" s="6"/>
    </row>
    <row r="728" spans="1:9" ht="14.25" customHeight="1" x14ac:dyDescent="0.2">
      <c r="A728" s="1"/>
      <c r="B728" s="1"/>
      <c r="C728" s="1"/>
      <c r="E728" s="1"/>
      <c r="F728" s="1"/>
      <c r="G728" s="1"/>
      <c r="H728" s="6"/>
      <c r="I728" s="6"/>
    </row>
    <row r="729" spans="1:9" ht="14.25" customHeight="1" x14ac:dyDescent="0.2">
      <c r="A729" s="1"/>
      <c r="B729" s="1"/>
      <c r="C729" s="1"/>
      <c r="E729" s="1"/>
      <c r="F729" s="1"/>
      <c r="G729" s="1"/>
      <c r="H729" s="6"/>
      <c r="I729" s="6"/>
    </row>
    <row r="730" spans="1:9" ht="14.25" customHeight="1" x14ac:dyDescent="0.2">
      <c r="A730" s="1"/>
      <c r="B730" s="1"/>
      <c r="C730" s="1"/>
      <c r="E730" s="1"/>
      <c r="F730" s="1"/>
      <c r="G730" s="1"/>
      <c r="H730" s="6"/>
      <c r="I730" s="6"/>
    </row>
    <row r="731" spans="1:9" ht="14.25" customHeight="1" x14ac:dyDescent="0.2">
      <c r="A731" s="1"/>
      <c r="B731" s="1"/>
      <c r="C731" s="1"/>
      <c r="E731" s="1"/>
      <c r="F731" s="1"/>
      <c r="G731" s="1"/>
      <c r="H731" s="6"/>
      <c r="I731" s="6"/>
    </row>
    <row r="732" spans="1:9" ht="14.25" customHeight="1" x14ac:dyDescent="0.2">
      <c r="A732" s="1"/>
      <c r="B732" s="1"/>
      <c r="C732" s="1"/>
      <c r="E732" s="1"/>
      <c r="F732" s="1"/>
      <c r="G732" s="1"/>
      <c r="H732" s="6"/>
      <c r="I732" s="6"/>
    </row>
    <row r="733" spans="1:9" ht="14.25" customHeight="1" x14ac:dyDescent="0.2">
      <c r="A733" s="1"/>
      <c r="B733" s="1"/>
      <c r="C733" s="1"/>
      <c r="E733" s="1"/>
      <c r="F733" s="1"/>
      <c r="G733" s="1"/>
      <c r="H733" s="6"/>
      <c r="I733" s="6"/>
    </row>
    <row r="734" spans="1:9" ht="14.25" customHeight="1" x14ac:dyDescent="0.2">
      <c r="A734" s="1"/>
      <c r="B734" s="1"/>
      <c r="C734" s="1"/>
      <c r="E734" s="1"/>
      <c r="F734" s="1"/>
      <c r="G734" s="1"/>
      <c r="H734" s="6"/>
      <c r="I734" s="6"/>
    </row>
    <row r="735" spans="1:9" ht="14.25" customHeight="1" x14ac:dyDescent="0.2">
      <c r="A735" s="1"/>
      <c r="B735" s="1"/>
      <c r="C735" s="1"/>
      <c r="E735" s="1"/>
      <c r="F735" s="1"/>
      <c r="G735" s="1"/>
      <c r="H735" s="6"/>
      <c r="I735" s="6"/>
    </row>
    <row r="736" spans="1:9" ht="14.25" customHeight="1" x14ac:dyDescent="0.2">
      <c r="A736" s="1"/>
      <c r="B736" s="1"/>
      <c r="C736" s="1"/>
      <c r="E736" s="1"/>
      <c r="F736" s="1"/>
      <c r="G736" s="1"/>
      <c r="H736" s="6"/>
      <c r="I736" s="6"/>
    </row>
    <row r="737" spans="1:9" ht="14.25" customHeight="1" x14ac:dyDescent="0.2">
      <c r="A737" s="1"/>
      <c r="B737" s="1"/>
      <c r="C737" s="1"/>
      <c r="E737" s="1"/>
      <c r="F737" s="1"/>
      <c r="G737" s="1"/>
      <c r="H737" s="6"/>
      <c r="I737" s="6"/>
    </row>
    <row r="738" spans="1:9" ht="14.25" customHeight="1" x14ac:dyDescent="0.2">
      <c r="A738" s="1"/>
      <c r="B738" s="1"/>
      <c r="C738" s="1"/>
      <c r="E738" s="1"/>
      <c r="F738" s="1"/>
      <c r="G738" s="1"/>
      <c r="H738" s="6"/>
      <c r="I738" s="6"/>
    </row>
    <row r="739" spans="1:9" ht="14.25" customHeight="1" x14ac:dyDescent="0.2">
      <c r="A739" s="1"/>
      <c r="B739" s="1"/>
      <c r="C739" s="1"/>
      <c r="E739" s="1"/>
      <c r="F739" s="1"/>
      <c r="G739" s="1"/>
      <c r="H739" s="6"/>
      <c r="I739" s="6"/>
    </row>
    <row r="740" spans="1:9" ht="14.25" customHeight="1" x14ac:dyDescent="0.2">
      <c r="A740" s="1"/>
      <c r="B740" s="1"/>
      <c r="C740" s="1"/>
      <c r="E740" s="1"/>
      <c r="F740" s="1"/>
      <c r="G740" s="1"/>
      <c r="H740" s="6"/>
      <c r="I740" s="6"/>
    </row>
    <row r="741" spans="1:9" ht="14.25" customHeight="1" x14ac:dyDescent="0.2">
      <c r="A741" s="1"/>
      <c r="B741" s="1"/>
      <c r="C741" s="1"/>
      <c r="E741" s="1"/>
      <c r="F741" s="1"/>
      <c r="G741" s="1"/>
      <c r="H741" s="6"/>
      <c r="I741" s="6"/>
    </row>
    <row r="742" spans="1:9" ht="14.25" customHeight="1" x14ac:dyDescent="0.2">
      <c r="A742" s="1"/>
      <c r="B742" s="1"/>
      <c r="C742" s="1"/>
      <c r="E742" s="1"/>
      <c r="F742" s="1"/>
      <c r="G742" s="1"/>
      <c r="H742" s="6"/>
      <c r="I742" s="6"/>
    </row>
    <row r="743" spans="1:9" ht="14.25" customHeight="1" x14ac:dyDescent="0.2">
      <c r="A743" s="1"/>
      <c r="B743" s="1"/>
      <c r="C743" s="1"/>
      <c r="E743" s="1"/>
      <c r="F743" s="1"/>
      <c r="G743" s="1"/>
      <c r="H743" s="6"/>
      <c r="I743" s="6"/>
    </row>
    <row r="744" spans="1:9" ht="14.25" customHeight="1" x14ac:dyDescent="0.2">
      <c r="A744" s="1"/>
      <c r="B744" s="1"/>
      <c r="C744" s="1"/>
      <c r="E744" s="1"/>
      <c r="F744" s="1"/>
      <c r="G744" s="1"/>
      <c r="H744" s="6"/>
      <c r="I744" s="6"/>
    </row>
    <row r="745" spans="1:9" ht="14.25" customHeight="1" x14ac:dyDescent="0.2">
      <c r="A745" s="1"/>
      <c r="B745" s="1"/>
      <c r="C745" s="1"/>
      <c r="E745" s="1"/>
      <c r="F745" s="1"/>
      <c r="G745" s="1"/>
      <c r="H745" s="6"/>
      <c r="I745" s="6"/>
    </row>
    <row r="746" spans="1:9" ht="14.25" customHeight="1" x14ac:dyDescent="0.2">
      <c r="A746" s="1"/>
      <c r="B746" s="1"/>
      <c r="C746" s="1"/>
      <c r="E746" s="1"/>
      <c r="F746" s="1"/>
      <c r="G746" s="1"/>
      <c r="H746" s="6"/>
      <c r="I746" s="6"/>
    </row>
    <row r="747" spans="1:9" ht="14.25" customHeight="1" x14ac:dyDescent="0.2">
      <c r="A747" s="1"/>
      <c r="B747" s="1"/>
      <c r="C747" s="1"/>
      <c r="E747" s="1"/>
      <c r="F747" s="1"/>
      <c r="G747" s="1"/>
      <c r="H747" s="6"/>
      <c r="I747" s="6"/>
    </row>
    <row r="748" spans="1:9" ht="14.25" customHeight="1" x14ac:dyDescent="0.2">
      <c r="A748" s="1"/>
      <c r="B748" s="1"/>
      <c r="C748" s="1"/>
      <c r="E748" s="1"/>
      <c r="F748" s="1"/>
      <c r="G748" s="1"/>
      <c r="H748" s="6"/>
      <c r="I748" s="6"/>
    </row>
    <row r="749" spans="1:9" ht="14.25" customHeight="1" x14ac:dyDescent="0.2">
      <c r="A749" s="1"/>
      <c r="B749" s="1"/>
      <c r="C749" s="1"/>
      <c r="E749" s="1"/>
      <c r="F749" s="1"/>
      <c r="G749" s="1"/>
      <c r="H749" s="6"/>
      <c r="I749" s="6"/>
    </row>
    <row r="750" spans="1:9" ht="14.25" customHeight="1" x14ac:dyDescent="0.2">
      <c r="A750" s="1"/>
      <c r="B750" s="1"/>
      <c r="C750" s="1"/>
      <c r="E750" s="1"/>
      <c r="F750" s="1"/>
      <c r="G750" s="1"/>
      <c r="H750" s="6"/>
      <c r="I750" s="6"/>
    </row>
    <row r="751" spans="1:9" ht="14.25" customHeight="1" x14ac:dyDescent="0.2">
      <c r="A751" s="1"/>
      <c r="B751" s="1"/>
      <c r="C751" s="1"/>
      <c r="E751" s="1"/>
      <c r="F751" s="1"/>
      <c r="G751" s="1"/>
      <c r="H751" s="6"/>
      <c r="I751" s="6"/>
    </row>
    <row r="752" spans="1:9" ht="14.25" customHeight="1" x14ac:dyDescent="0.2">
      <c r="A752" s="1"/>
      <c r="B752" s="1"/>
      <c r="C752" s="1"/>
      <c r="E752" s="1"/>
      <c r="F752" s="1"/>
      <c r="G752" s="1"/>
      <c r="H752" s="6"/>
      <c r="I752" s="6"/>
    </row>
    <row r="753" spans="1:9" ht="14.25" customHeight="1" x14ac:dyDescent="0.2">
      <c r="A753" s="1"/>
      <c r="B753" s="1"/>
      <c r="C753" s="1"/>
      <c r="E753" s="1"/>
      <c r="F753" s="1"/>
      <c r="G753" s="1"/>
      <c r="H753" s="6"/>
      <c r="I753" s="6"/>
    </row>
    <row r="754" spans="1:9" ht="14.25" customHeight="1" x14ac:dyDescent="0.2">
      <c r="A754" s="1"/>
      <c r="B754" s="1"/>
      <c r="C754" s="1"/>
      <c r="E754" s="1"/>
      <c r="F754" s="1"/>
      <c r="G754" s="1"/>
      <c r="H754" s="6"/>
      <c r="I754" s="6"/>
    </row>
    <row r="755" spans="1:9" ht="14.25" customHeight="1" x14ac:dyDescent="0.2">
      <c r="A755" s="1"/>
      <c r="B755" s="1"/>
      <c r="C755" s="1"/>
      <c r="E755" s="1"/>
      <c r="F755" s="1"/>
      <c r="G755" s="1"/>
      <c r="H755" s="6"/>
      <c r="I755" s="6"/>
    </row>
    <row r="756" spans="1:9" ht="14.25" customHeight="1" x14ac:dyDescent="0.2">
      <c r="A756" s="1"/>
      <c r="B756" s="1"/>
      <c r="C756" s="1"/>
      <c r="E756" s="1"/>
      <c r="F756" s="1"/>
      <c r="G756" s="1"/>
      <c r="H756" s="6"/>
      <c r="I756" s="6"/>
    </row>
    <row r="757" spans="1:9" ht="14.25" customHeight="1" x14ac:dyDescent="0.2">
      <c r="A757" s="1"/>
      <c r="B757" s="1"/>
      <c r="C757" s="1"/>
      <c r="E757" s="1"/>
      <c r="F757" s="1"/>
      <c r="G757" s="1"/>
      <c r="H757" s="6"/>
      <c r="I757" s="6"/>
    </row>
    <row r="758" spans="1:9" ht="14.25" customHeight="1" x14ac:dyDescent="0.2">
      <c r="A758" s="1"/>
      <c r="B758" s="1"/>
      <c r="C758" s="1"/>
      <c r="E758" s="1"/>
      <c r="F758" s="1"/>
      <c r="G758" s="1"/>
      <c r="H758" s="6"/>
      <c r="I758" s="6"/>
    </row>
    <row r="759" spans="1:9" ht="14.25" customHeight="1" x14ac:dyDescent="0.2">
      <c r="A759" s="1"/>
      <c r="B759" s="1"/>
      <c r="C759" s="1"/>
      <c r="E759" s="1"/>
      <c r="F759" s="1"/>
      <c r="G759" s="1"/>
      <c r="H759" s="6"/>
      <c r="I759" s="6"/>
    </row>
    <row r="760" spans="1:9" ht="14.25" customHeight="1" x14ac:dyDescent="0.2">
      <c r="A760" s="1"/>
      <c r="B760" s="1"/>
      <c r="C760" s="1"/>
      <c r="E760" s="1"/>
      <c r="F760" s="1"/>
      <c r="G760" s="1"/>
      <c r="H760" s="6"/>
      <c r="I760" s="6"/>
    </row>
    <row r="761" spans="1:9" ht="14.25" customHeight="1" x14ac:dyDescent="0.2">
      <c r="A761" s="1"/>
      <c r="B761" s="1"/>
      <c r="C761" s="1"/>
      <c r="E761" s="1"/>
      <c r="F761" s="1"/>
      <c r="G761" s="1"/>
      <c r="H761" s="6"/>
      <c r="I761" s="6"/>
    </row>
    <row r="762" spans="1:9" ht="14.25" customHeight="1" x14ac:dyDescent="0.2">
      <c r="A762" s="1"/>
      <c r="B762" s="1"/>
      <c r="C762" s="1"/>
      <c r="E762" s="1"/>
      <c r="F762" s="1"/>
      <c r="G762" s="1"/>
      <c r="H762" s="6"/>
      <c r="I762" s="6"/>
    </row>
    <row r="763" spans="1:9" ht="14.25" customHeight="1" x14ac:dyDescent="0.2">
      <c r="A763" s="1"/>
      <c r="B763" s="1"/>
      <c r="C763" s="1"/>
      <c r="E763" s="1"/>
      <c r="F763" s="1"/>
      <c r="G763" s="1"/>
      <c r="H763" s="6"/>
      <c r="I763" s="6"/>
    </row>
    <row r="764" spans="1:9" ht="14.25" customHeight="1" x14ac:dyDescent="0.2">
      <c r="A764" s="1"/>
      <c r="B764" s="1"/>
      <c r="C764" s="1"/>
      <c r="E764" s="1"/>
      <c r="F764" s="1"/>
      <c r="G764" s="1"/>
      <c r="H764" s="6"/>
      <c r="I764" s="6"/>
    </row>
    <row r="765" spans="1:9" ht="14.25" customHeight="1" x14ac:dyDescent="0.2">
      <c r="A765" s="1"/>
      <c r="B765" s="1"/>
      <c r="C765" s="1"/>
      <c r="E765" s="1"/>
      <c r="F765" s="1"/>
      <c r="G765" s="1"/>
      <c r="H765" s="6"/>
      <c r="I765" s="6"/>
    </row>
    <row r="766" spans="1:9" ht="14.25" customHeight="1" x14ac:dyDescent="0.2">
      <c r="A766" s="1"/>
      <c r="B766" s="1"/>
      <c r="C766" s="1"/>
      <c r="E766" s="1"/>
      <c r="F766" s="1"/>
      <c r="G766" s="1"/>
      <c r="H766" s="6"/>
      <c r="I766" s="6"/>
    </row>
    <row r="767" spans="1:9" ht="14.25" customHeight="1" x14ac:dyDescent="0.2">
      <c r="A767" s="1"/>
      <c r="B767" s="1"/>
      <c r="C767" s="1"/>
      <c r="E767" s="1"/>
      <c r="F767" s="1"/>
      <c r="G767" s="1"/>
      <c r="H767" s="6"/>
      <c r="I767" s="6"/>
    </row>
    <row r="768" spans="1:9" ht="14.25" customHeight="1" x14ac:dyDescent="0.2">
      <c r="A768" s="1"/>
      <c r="B768" s="1"/>
      <c r="C768" s="1"/>
      <c r="E768" s="1"/>
      <c r="F768" s="1"/>
      <c r="G768" s="1"/>
      <c r="H768" s="6"/>
      <c r="I768" s="6"/>
    </row>
    <row r="769" spans="1:9" ht="14.25" customHeight="1" x14ac:dyDescent="0.2">
      <c r="A769" s="1"/>
      <c r="B769" s="1"/>
      <c r="C769" s="1"/>
      <c r="E769" s="1"/>
      <c r="F769" s="1"/>
      <c r="G769" s="1"/>
      <c r="H769" s="6"/>
      <c r="I769" s="6"/>
    </row>
    <row r="770" spans="1:9" ht="14.25" customHeight="1" x14ac:dyDescent="0.2">
      <c r="A770" s="1"/>
      <c r="B770" s="1"/>
      <c r="C770" s="1"/>
      <c r="E770" s="1"/>
      <c r="F770" s="1"/>
      <c r="G770" s="1"/>
      <c r="H770" s="6"/>
      <c r="I770" s="6"/>
    </row>
    <row r="771" spans="1:9" ht="14.25" customHeight="1" x14ac:dyDescent="0.2">
      <c r="A771" s="1"/>
      <c r="B771" s="1"/>
      <c r="C771" s="1"/>
      <c r="E771" s="1"/>
      <c r="F771" s="1"/>
      <c r="G771" s="1"/>
      <c r="H771" s="6"/>
      <c r="I771" s="6"/>
    </row>
    <row r="772" spans="1:9" ht="14.25" customHeight="1" x14ac:dyDescent="0.2">
      <c r="A772" s="1"/>
      <c r="B772" s="1"/>
      <c r="C772" s="1"/>
      <c r="E772" s="1"/>
      <c r="F772" s="1"/>
      <c r="G772" s="1"/>
      <c r="H772" s="6"/>
      <c r="I772" s="6"/>
    </row>
    <row r="773" spans="1:9" ht="14.25" customHeight="1" x14ac:dyDescent="0.2">
      <c r="A773" s="1"/>
      <c r="B773" s="1"/>
      <c r="C773" s="1"/>
      <c r="E773" s="1"/>
      <c r="F773" s="1"/>
      <c r="G773" s="1"/>
      <c r="H773" s="6"/>
      <c r="I773" s="6"/>
    </row>
    <row r="774" spans="1:9" ht="14.25" customHeight="1" x14ac:dyDescent="0.2">
      <c r="A774" s="1"/>
      <c r="B774" s="1"/>
      <c r="C774" s="1"/>
      <c r="E774" s="1"/>
      <c r="F774" s="1"/>
      <c r="G774" s="1"/>
      <c r="H774" s="6"/>
      <c r="I774" s="6"/>
    </row>
    <row r="775" spans="1:9" ht="14.25" customHeight="1" x14ac:dyDescent="0.2">
      <c r="A775" s="1"/>
      <c r="B775" s="1"/>
      <c r="C775" s="1"/>
      <c r="E775" s="1"/>
      <c r="F775" s="1"/>
      <c r="G775" s="1"/>
      <c r="H775" s="6"/>
      <c r="I775" s="6"/>
    </row>
    <row r="776" spans="1:9" ht="14.25" customHeight="1" x14ac:dyDescent="0.2">
      <c r="A776" s="1"/>
      <c r="B776" s="1"/>
      <c r="C776" s="1"/>
      <c r="E776" s="1"/>
      <c r="F776" s="1"/>
      <c r="G776" s="1"/>
      <c r="H776" s="6"/>
      <c r="I776" s="6"/>
    </row>
    <row r="777" spans="1:9" ht="14.25" customHeight="1" x14ac:dyDescent="0.2">
      <c r="A777" s="1"/>
      <c r="B777" s="1"/>
      <c r="C777" s="1"/>
      <c r="E777" s="1"/>
      <c r="F777" s="1"/>
      <c r="G777" s="1"/>
      <c r="H777" s="6"/>
      <c r="I777" s="6"/>
    </row>
    <row r="778" spans="1:9" ht="14.25" customHeight="1" x14ac:dyDescent="0.2">
      <c r="A778" s="1"/>
      <c r="B778" s="1"/>
      <c r="C778" s="1"/>
      <c r="E778" s="1"/>
      <c r="F778" s="1"/>
      <c r="G778" s="1"/>
      <c r="H778" s="6"/>
      <c r="I778" s="6"/>
    </row>
    <row r="779" spans="1:9" ht="14.25" customHeight="1" x14ac:dyDescent="0.2">
      <c r="A779" s="1"/>
      <c r="B779" s="1"/>
      <c r="C779" s="1"/>
      <c r="E779" s="1"/>
      <c r="F779" s="1"/>
      <c r="G779" s="1"/>
      <c r="H779" s="6"/>
      <c r="I779" s="6"/>
    </row>
    <row r="780" spans="1:9" ht="14.25" customHeight="1" x14ac:dyDescent="0.2">
      <c r="A780" s="1"/>
      <c r="B780" s="1"/>
      <c r="C780" s="1"/>
      <c r="E780" s="1"/>
      <c r="F780" s="1"/>
      <c r="G780" s="1"/>
      <c r="H780" s="6"/>
      <c r="I780" s="6"/>
    </row>
    <row r="781" spans="1:9" ht="14.25" customHeight="1" x14ac:dyDescent="0.2">
      <c r="A781" s="1"/>
      <c r="B781" s="1"/>
      <c r="C781" s="1"/>
      <c r="E781" s="1"/>
      <c r="F781" s="1"/>
      <c r="G781" s="1"/>
      <c r="H781" s="6"/>
      <c r="I781" s="6"/>
    </row>
    <row r="782" spans="1:9" ht="14.25" customHeight="1" x14ac:dyDescent="0.2">
      <c r="A782" s="1"/>
      <c r="B782" s="1"/>
      <c r="C782" s="1"/>
      <c r="E782" s="1"/>
      <c r="F782" s="1"/>
      <c r="G782" s="1"/>
      <c r="H782" s="6"/>
      <c r="I782" s="6"/>
    </row>
    <row r="783" spans="1:9" ht="14.25" customHeight="1" x14ac:dyDescent="0.2">
      <c r="A783" s="1"/>
      <c r="B783" s="1"/>
      <c r="C783" s="1"/>
      <c r="E783" s="1"/>
      <c r="F783" s="1"/>
      <c r="G783" s="1"/>
      <c r="H783" s="6"/>
      <c r="I783" s="6"/>
    </row>
    <row r="784" spans="1:9" ht="14.25" customHeight="1" x14ac:dyDescent="0.2">
      <c r="A784" s="1"/>
      <c r="B784" s="1"/>
      <c r="C784" s="1"/>
      <c r="E784" s="1"/>
      <c r="F784" s="1"/>
      <c r="G784" s="1"/>
      <c r="H784" s="6"/>
      <c r="I784" s="6"/>
    </row>
    <row r="785" spans="1:9" ht="14.25" customHeight="1" x14ac:dyDescent="0.2">
      <c r="A785" s="1"/>
      <c r="B785" s="1"/>
      <c r="C785" s="1"/>
      <c r="E785" s="1"/>
      <c r="F785" s="1"/>
      <c r="G785" s="1"/>
      <c r="H785" s="6"/>
      <c r="I785" s="6"/>
    </row>
    <row r="786" spans="1:9" ht="14.25" customHeight="1" x14ac:dyDescent="0.2">
      <c r="A786" s="1"/>
      <c r="B786" s="1"/>
      <c r="C786" s="1"/>
      <c r="E786" s="1"/>
      <c r="F786" s="1"/>
      <c r="G786" s="1"/>
      <c r="H786" s="6"/>
      <c r="I786" s="6"/>
    </row>
    <row r="787" spans="1:9" ht="14.25" customHeight="1" x14ac:dyDescent="0.2">
      <c r="A787" s="1"/>
      <c r="B787" s="1"/>
      <c r="C787" s="1"/>
      <c r="E787" s="1"/>
      <c r="F787" s="1"/>
      <c r="G787" s="1"/>
      <c r="H787" s="6"/>
      <c r="I787" s="6"/>
    </row>
    <row r="788" spans="1:9" ht="14.25" customHeight="1" x14ac:dyDescent="0.2">
      <c r="A788" s="1"/>
      <c r="B788" s="1"/>
      <c r="C788" s="1"/>
      <c r="E788" s="1"/>
      <c r="F788" s="1"/>
      <c r="G788" s="1"/>
      <c r="H788" s="6"/>
      <c r="I788" s="6"/>
    </row>
    <row r="789" spans="1:9" ht="14.25" customHeight="1" x14ac:dyDescent="0.2">
      <c r="A789" s="1"/>
      <c r="B789" s="1"/>
      <c r="C789" s="1"/>
      <c r="E789" s="1"/>
      <c r="F789" s="1"/>
      <c r="G789" s="1"/>
      <c r="H789" s="6"/>
      <c r="I789" s="6"/>
    </row>
    <row r="790" spans="1:9" ht="14.25" customHeight="1" x14ac:dyDescent="0.2">
      <c r="A790" s="1"/>
      <c r="B790" s="1"/>
      <c r="C790" s="1"/>
      <c r="E790" s="1"/>
      <c r="F790" s="1"/>
      <c r="G790" s="1"/>
      <c r="H790" s="6"/>
      <c r="I790" s="6"/>
    </row>
    <row r="791" spans="1:9" ht="14.25" customHeight="1" x14ac:dyDescent="0.2">
      <c r="A791" s="1"/>
      <c r="B791" s="1"/>
      <c r="C791" s="1"/>
      <c r="E791" s="1"/>
      <c r="F791" s="1"/>
      <c r="G791" s="1"/>
      <c r="H791" s="6"/>
      <c r="I791" s="6"/>
    </row>
    <row r="792" spans="1:9" ht="14.25" customHeight="1" x14ac:dyDescent="0.2">
      <c r="A792" s="1"/>
      <c r="B792" s="1"/>
      <c r="C792" s="1"/>
      <c r="E792" s="1"/>
      <c r="F792" s="1"/>
      <c r="G792" s="1"/>
      <c r="H792" s="6"/>
      <c r="I792" s="6"/>
    </row>
    <row r="793" spans="1:9" ht="14.25" customHeight="1" x14ac:dyDescent="0.2">
      <c r="A793" s="1"/>
      <c r="B793" s="1"/>
      <c r="C793" s="1"/>
      <c r="E793" s="1"/>
      <c r="F793" s="1"/>
      <c r="G793" s="1"/>
      <c r="H793" s="6"/>
      <c r="I793" s="6"/>
    </row>
    <row r="794" spans="1:9" ht="14.25" customHeight="1" x14ac:dyDescent="0.2">
      <c r="A794" s="1"/>
      <c r="B794" s="1"/>
      <c r="C794" s="1"/>
      <c r="E794" s="1"/>
      <c r="F794" s="1"/>
      <c r="G794" s="1"/>
      <c r="H794" s="6"/>
      <c r="I794" s="6"/>
    </row>
    <row r="795" spans="1:9" ht="14.25" customHeight="1" x14ac:dyDescent="0.2">
      <c r="A795" s="1"/>
      <c r="B795" s="1"/>
      <c r="C795" s="1"/>
      <c r="E795" s="1"/>
      <c r="F795" s="1"/>
      <c r="G795" s="1"/>
      <c r="H795" s="6"/>
      <c r="I795" s="6"/>
    </row>
    <row r="796" spans="1:9" ht="14.25" customHeight="1" x14ac:dyDescent="0.2">
      <c r="A796" s="1"/>
      <c r="B796" s="1"/>
      <c r="C796" s="1"/>
      <c r="E796" s="1"/>
      <c r="F796" s="1"/>
      <c r="G796" s="1"/>
      <c r="H796" s="6"/>
      <c r="I796" s="6"/>
    </row>
    <row r="797" spans="1:9" ht="14.25" customHeight="1" x14ac:dyDescent="0.2">
      <c r="A797" s="1"/>
      <c r="B797" s="1"/>
      <c r="C797" s="1"/>
      <c r="E797" s="1"/>
      <c r="F797" s="1"/>
      <c r="G797" s="1"/>
      <c r="H797" s="6"/>
      <c r="I797" s="6"/>
    </row>
    <row r="798" spans="1:9" ht="14.25" customHeight="1" x14ac:dyDescent="0.2">
      <c r="A798" s="1"/>
      <c r="B798" s="1"/>
      <c r="C798" s="1"/>
      <c r="E798" s="1"/>
      <c r="F798" s="1"/>
      <c r="G798" s="1"/>
      <c r="H798" s="6"/>
      <c r="I798" s="6"/>
    </row>
    <row r="799" spans="1:9" ht="14.25" customHeight="1" x14ac:dyDescent="0.2">
      <c r="A799" s="1"/>
      <c r="B799" s="1"/>
      <c r="C799" s="1"/>
      <c r="E799" s="1"/>
      <c r="F799" s="1"/>
      <c r="G799" s="1"/>
      <c r="H799" s="6"/>
      <c r="I799" s="6"/>
    </row>
    <row r="800" spans="1:9" ht="14.25" customHeight="1" x14ac:dyDescent="0.2">
      <c r="A800" s="1"/>
      <c r="B800" s="1"/>
      <c r="C800" s="1"/>
      <c r="E800" s="1"/>
      <c r="F800" s="1"/>
      <c r="G800" s="1"/>
      <c r="H800" s="6"/>
      <c r="I800" s="6"/>
    </row>
    <row r="801" spans="1:9" ht="14.25" customHeight="1" x14ac:dyDescent="0.2">
      <c r="A801" s="1"/>
      <c r="B801" s="1"/>
      <c r="C801" s="1"/>
      <c r="E801" s="1"/>
      <c r="F801" s="1"/>
      <c r="G801" s="1"/>
      <c r="H801" s="6"/>
      <c r="I801" s="6"/>
    </row>
    <row r="802" spans="1:9" ht="14.25" customHeight="1" x14ac:dyDescent="0.2">
      <c r="A802" s="1"/>
      <c r="B802" s="1"/>
      <c r="C802" s="1"/>
      <c r="E802" s="1"/>
      <c r="F802" s="1"/>
      <c r="G802" s="1"/>
      <c r="H802" s="6"/>
      <c r="I802" s="6"/>
    </row>
    <row r="803" spans="1:9" ht="14.25" customHeight="1" x14ac:dyDescent="0.2">
      <c r="A803" s="1"/>
      <c r="B803" s="1"/>
      <c r="C803" s="1"/>
      <c r="E803" s="1"/>
      <c r="F803" s="1"/>
      <c r="G803" s="1"/>
      <c r="H803" s="6"/>
      <c r="I803" s="6"/>
    </row>
    <row r="804" spans="1:9" ht="14.25" customHeight="1" x14ac:dyDescent="0.2">
      <c r="A804" s="1"/>
      <c r="B804" s="1"/>
      <c r="C804" s="1"/>
      <c r="E804" s="1"/>
      <c r="F804" s="1"/>
      <c r="G804" s="1"/>
      <c r="H804" s="6"/>
      <c r="I804" s="6"/>
    </row>
    <row r="805" spans="1:9" ht="14.25" customHeight="1" x14ac:dyDescent="0.2">
      <c r="A805" s="1"/>
      <c r="B805" s="1"/>
      <c r="C805" s="1"/>
      <c r="E805" s="1"/>
      <c r="F805" s="1"/>
      <c r="G805" s="1"/>
      <c r="H805" s="6"/>
      <c r="I805" s="6"/>
    </row>
    <row r="806" spans="1:9" ht="14.25" customHeight="1" x14ac:dyDescent="0.2">
      <c r="A806" s="1"/>
      <c r="B806" s="1"/>
      <c r="C806" s="1"/>
      <c r="E806" s="1"/>
      <c r="F806" s="1"/>
      <c r="G806" s="1"/>
      <c r="H806" s="6"/>
      <c r="I806" s="6"/>
    </row>
    <row r="807" spans="1:9" ht="14.25" customHeight="1" x14ac:dyDescent="0.2">
      <c r="A807" s="1"/>
      <c r="B807" s="1"/>
      <c r="C807" s="1"/>
      <c r="E807" s="1"/>
      <c r="F807" s="1"/>
      <c r="G807" s="1"/>
      <c r="H807" s="6"/>
      <c r="I807" s="6"/>
    </row>
    <row r="808" spans="1:9" ht="14.25" customHeight="1" x14ac:dyDescent="0.2">
      <c r="A808" s="1"/>
      <c r="B808" s="1"/>
      <c r="C808" s="1"/>
      <c r="E808" s="1"/>
      <c r="F808" s="1"/>
      <c r="G808" s="1"/>
      <c r="H808" s="6"/>
      <c r="I808" s="6"/>
    </row>
    <row r="809" spans="1:9" ht="14.25" customHeight="1" x14ac:dyDescent="0.2">
      <c r="A809" s="1"/>
      <c r="B809" s="1"/>
      <c r="C809" s="1"/>
      <c r="E809" s="1"/>
      <c r="F809" s="1"/>
      <c r="G809" s="1"/>
      <c r="H809" s="6"/>
      <c r="I809" s="6"/>
    </row>
    <row r="810" spans="1:9" ht="14.25" customHeight="1" x14ac:dyDescent="0.2">
      <c r="A810" s="1"/>
      <c r="B810" s="1"/>
      <c r="C810" s="1"/>
      <c r="E810" s="1"/>
      <c r="F810" s="1"/>
      <c r="G810" s="1"/>
      <c r="H810" s="6"/>
      <c r="I810" s="6"/>
    </row>
    <row r="811" spans="1:9" ht="14.25" customHeight="1" x14ac:dyDescent="0.2">
      <c r="A811" s="1"/>
      <c r="B811" s="1"/>
      <c r="C811" s="1"/>
      <c r="E811" s="1"/>
      <c r="F811" s="1"/>
      <c r="G811" s="1"/>
      <c r="H811" s="6"/>
      <c r="I811" s="6"/>
    </row>
    <row r="812" spans="1:9" ht="14.25" customHeight="1" x14ac:dyDescent="0.2">
      <c r="A812" s="1"/>
      <c r="B812" s="1"/>
      <c r="C812" s="1"/>
      <c r="E812" s="1"/>
      <c r="F812" s="1"/>
      <c r="G812" s="1"/>
      <c r="H812" s="6"/>
      <c r="I812" s="6"/>
    </row>
    <row r="813" spans="1:9" ht="14.25" customHeight="1" x14ac:dyDescent="0.2">
      <c r="A813" s="1"/>
      <c r="B813" s="1"/>
      <c r="C813" s="1"/>
      <c r="E813" s="1"/>
      <c r="F813" s="1"/>
      <c r="G813" s="1"/>
      <c r="H813" s="6"/>
      <c r="I813" s="6"/>
    </row>
    <row r="814" spans="1:9" ht="14.25" customHeight="1" x14ac:dyDescent="0.2">
      <c r="A814" s="1"/>
      <c r="B814" s="1"/>
      <c r="C814" s="1"/>
      <c r="E814" s="1"/>
      <c r="F814" s="1"/>
      <c r="G814" s="1"/>
      <c r="H814" s="6"/>
      <c r="I814" s="6"/>
    </row>
    <row r="815" spans="1:9" ht="14.25" customHeight="1" x14ac:dyDescent="0.2">
      <c r="A815" s="1"/>
      <c r="B815" s="1"/>
      <c r="C815" s="1"/>
      <c r="E815" s="1"/>
      <c r="F815" s="1"/>
      <c r="G815" s="1"/>
      <c r="H815" s="6"/>
      <c r="I815" s="6"/>
    </row>
    <row r="816" spans="1:9" ht="14.25" customHeight="1" x14ac:dyDescent="0.2">
      <c r="A816" s="1"/>
      <c r="B816" s="1"/>
      <c r="C816" s="1"/>
      <c r="E816" s="1"/>
      <c r="F816" s="1"/>
      <c r="G816" s="1"/>
      <c r="H816" s="6"/>
      <c r="I816" s="6"/>
    </row>
    <row r="817" spans="1:9" ht="14.25" customHeight="1" x14ac:dyDescent="0.2">
      <c r="A817" s="1"/>
      <c r="B817" s="1"/>
      <c r="C817" s="1"/>
      <c r="E817" s="1"/>
      <c r="F817" s="1"/>
      <c r="G817" s="1"/>
      <c r="H817" s="6"/>
      <c r="I817" s="6"/>
    </row>
    <row r="818" spans="1:9" ht="14.25" customHeight="1" x14ac:dyDescent="0.2">
      <c r="A818" s="1"/>
      <c r="B818" s="1"/>
      <c r="C818" s="1"/>
      <c r="E818" s="1"/>
      <c r="F818" s="1"/>
      <c r="G818" s="1"/>
      <c r="H818" s="6"/>
      <c r="I818" s="6"/>
    </row>
    <row r="819" spans="1:9" ht="14.25" customHeight="1" x14ac:dyDescent="0.2">
      <c r="A819" s="1"/>
      <c r="B819" s="1"/>
      <c r="C819" s="1"/>
      <c r="E819" s="1"/>
      <c r="F819" s="1"/>
      <c r="G819" s="1"/>
      <c r="H819" s="6"/>
      <c r="I819" s="6"/>
    </row>
    <row r="820" spans="1:9" ht="14.25" customHeight="1" x14ac:dyDescent="0.2">
      <c r="A820" s="1"/>
      <c r="B820" s="1"/>
      <c r="C820" s="1"/>
      <c r="E820" s="1"/>
      <c r="F820" s="1"/>
      <c r="G820" s="1"/>
      <c r="H820" s="6"/>
      <c r="I820" s="6"/>
    </row>
    <row r="821" spans="1:9" ht="14.25" customHeight="1" x14ac:dyDescent="0.2">
      <c r="A821" s="1"/>
      <c r="B821" s="1"/>
      <c r="C821" s="1"/>
      <c r="E821" s="1"/>
      <c r="F821" s="1"/>
      <c r="G821" s="1"/>
      <c r="H821" s="6"/>
      <c r="I821" s="6"/>
    </row>
    <row r="822" spans="1:9" ht="14.25" customHeight="1" x14ac:dyDescent="0.2">
      <c r="A822" s="1"/>
      <c r="B822" s="1"/>
      <c r="C822" s="1"/>
      <c r="E822" s="1"/>
      <c r="F822" s="1"/>
      <c r="G822" s="1"/>
      <c r="H822" s="6"/>
      <c r="I822" s="6"/>
    </row>
    <row r="823" spans="1:9" ht="14.25" customHeight="1" x14ac:dyDescent="0.2">
      <c r="A823" s="1"/>
      <c r="B823" s="1"/>
      <c r="C823" s="1"/>
      <c r="E823" s="1"/>
      <c r="F823" s="1"/>
      <c r="G823" s="1"/>
      <c r="H823" s="6"/>
      <c r="I823" s="6"/>
    </row>
    <row r="824" spans="1:9" ht="14.25" customHeight="1" x14ac:dyDescent="0.2">
      <c r="A824" s="1"/>
      <c r="B824" s="1"/>
      <c r="C824" s="1"/>
      <c r="E824" s="1"/>
      <c r="F824" s="1"/>
      <c r="G824" s="1"/>
      <c r="H824" s="6"/>
      <c r="I824" s="6"/>
    </row>
    <row r="825" spans="1:9" ht="14.25" customHeight="1" x14ac:dyDescent="0.2">
      <c r="A825" s="1"/>
      <c r="B825" s="1"/>
      <c r="C825" s="1"/>
      <c r="E825" s="1"/>
      <c r="F825" s="1"/>
      <c r="G825" s="1"/>
      <c r="H825" s="6"/>
      <c r="I825" s="6"/>
    </row>
    <row r="826" spans="1:9" ht="14.25" customHeight="1" x14ac:dyDescent="0.2">
      <c r="A826" s="1"/>
      <c r="B826" s="1"/>
      <c r="C826" s="1"/>
      <c r="E826" s="1"/>
      <c r="F826" s="1"/>
      <c r="G826" s="1"/>
      <c r="H826" s="6"/>
      <c r="I826" s="6"/>
    </row>
    <row r="827" spans="1:9" ht="14.25" customHeight="1" x14ac:dyDescent="0.2">
      <c r="A827" s="1"/>
      <c r="B827" s="1"/>
      <c r="C827" s="1"/>
      <c r="E827" s="1"/>
      <c r="F827" s="1"/>
      <c r="G827" s="1"/>
      <c r="H827" s="6"/>
      <c r="I827" s="6"/>
    </row>
    <row r="828" spans="1:9" ht="14.25" customHeight="1" x14ac:dyDescent="0.2">
      <c r="A828" s="1"/>
      <c r="B828" s="1"/>
      <c r="C828" s="1"/>
      <c r="E828" s="1"/>
      <c r="F828" s="1"/>
      <c r="G828" s="1"/>
      <c r="H828" s="6"/>
      <c r="I828" s="6"/>
    </row>
    <row r="829" spans="1:9" ht="14.25" customHeight="1" x14ac:dyDescent="0.2">
      <c r="A829" s="1"/>
      <c r="B829" s="1"/>
      <c r="C829" s="1"/>
      <c r="E829" s="1"/>
      <c r="F829" s="1"/>
      <c r="G829" s="1"/>
      <c r="H829" s="6"/>
      <c r="I829" s="6"/>
    </row>
    <row r="830" spans="1:9" ht="14.25" customHeight="1" x14ac:dyDescent="0.2">
      <c r="A830" s="1"/>
      <c r="B830" s="1"/>
      <c r="C830" s="1"/>
      <c r="E830" s="1"/>
      <c r="F830" s="1"/>
      <c r="G830" s="1"/>
      <c r="H830" s="6"/>
      <c r="I830" s="6"/>
    </row>
    <row r="831" spans="1:9" ht="14.25" customHeight="1" x14ac:dyDescent="0.2">
      <c r="A831" s="1"/>
      <c r="B831" s="1"/>
      <c r="C831" s="1"/>
      <c r="E831" s="1"/>
      <c r="F831" s="1"/>
      <c r="G831" s="1"/>
      <c r="H831" s="6"/>
      <c r="I831" s="6"/>
    </row>
    <row r="832" spans="1:9" ht="14.25" customHeight="1" x14ac:dyDescent="0.2">
      <c r="A832" s="1"/>
      <c r="B832" s="1"/>
      <c r="C832" s="1"/>
      <c r="E832" s="1"/>
      <c r="F832" s="1"/>
      <c r="G832" s="1"/>
      <c r="H832" s="6"/>
      <c r="I832" s="6"/>
    </row>
    <row r="833" spans="1:9" ht="14.25" customHeight="1" x14ac:dyDescent="0.2">
      <c r="A833" s="1"/>
      <c r="B833" s="1"/>
      <c r="C833" s="1"/>
      <c r="E833" s="1"/>
      <c r="F833" s="1"/>
      <c r="G833" s="1"/>
      <c r="H833" s="6"/>
      <c r="I833" s="6"/>
    </row>
    <row r="834" spans="1:9" ht="14.25" customHeight="1" x14ac:dyDescent="0.2">
      <c r="A834" s="1"/>
      <c r="B834" s="1"/>
      <c r="C834" s="1"/>
      <c r="E834" s="1"/>
      <c r="F834" s="1"/>
      <c r="G834" s="1"/>
      <c r="H834" s="6"/>
      <c r="I834" s="6"/>
    </row>
    <row r="835" spans="1:9" ht="14.25" customHeight="1" x14ac:dyDescent="0.2">
      <c r="A835" s="1"/>
      <c r="B835" s="1"/>
      <c r="C835" s="1"/>
      <c r="E835" s="1"/>
      <c r="F835" s="1"/>
      <c r="G835" s="1"/>
      <c r="H835" s="6"/>
      <c r="I835" s="6"/>
    </row>
    <row r="836" spans="1:9" ht="14.25" customHeight="1" x14ac:dyDescent="0.2">
      <c r="A836" s="1"/>
      <c r="B836" s="1"/>
      <c r="C836" s="1"/>
      <c r="E836" s="1"/>
      <c r="F836" s="1"/>
      <c r="G836" s="1"/>
      <c r="H836" s="6"/>
      <c r="I836" s="6"/>
    </row>
    <row r="837" spans="1:9" ht="14.25" customHeight="1" x14ac:dyDescent="0.2">
      <c r="A837" s="1"/>
      <c r="B837" s="1"/>
      <c r="C837" s="1"/>
      <c r="E837" s="1"/>
      <c r="F837" s="1"/>
      <c r="G837" s="1"/>
      <c r="H837" s="6"/>
      <c r="I837" s="6"/>
    </row>
    <row r="838" spans="1:9" ht="14.25" customHeight="1" x14ac:dyDescent="0.2">
      <c r="A838" s="1"/>
      <c r="B838" s="1"/>
      <c r="C838" s="1"/>
      <c r="E838" s="1"/>
      <c r="F838" s="1"/>
      <c r="G838" s="1"/>
      <c r="H838" s="6"/>
      <c r="I838" s="6"/>
    </row>
    <row r="839" spans="1:9" ht="14.25" customHeight="1" x14ac:dyDescent="0.2">
      <c r="A839" s="1"/>
      <c r="B839" s="1"/>
      <c r="C839" s="1"/>
      <c r="E839" s="1"/>
      <c r="F839" s="1"/>
      <c r="G839" s="1"/>
      <c r="H839" s="6"/>
      <c r="I839" s="6"/>
    </row>
    <row r="840" spans="1:9" ht="14.25" customHeight="1" x14ac:dyDescent="0.2">
      <c r="A840" s="1"/>
      <c r="B840" s="1"/>
      <c r="C840" s="1"/>
      <c r="E840" s="1"/>
      <c r="F840" s="1"/>
      <c r="G840" s="1"/>
      <c r="H840" s="6"/>
      <c r="I840" s="6"/>
    </row>
    <row r="841" spans="1:9" ht="14.25" customHeight="1" x14ac:dyDescent="0.2">
      <c r="A841" s="1"/>
      <c r="B841" s="1"/>
      <c r="C841" s="1"/>
      <c r="E841" s="1"/>
      <c r="F841" s="1"/>
      <c r="G841" s="1"/>
      <c r="H841" s="6"/>
      <c r="I841" s="6"/>
    </row>
    <row r="842" spans="1:9" ht="14.25" customHeight="1" x14ac:dyDescent="0.2">
      <c r="A842" s="1"/>
      <c r="B842" s="1"/>
      <c r="C842" s="1"/>
      <c r="E842" s="1"/>
      <c r="F842" s="1"/>
      <c r="G842" s="1"/>
      <c r="H842" s="6"/>
      <c r="I842" s="6"/>
    </row>
    <row r="843" spans="1:9" ht="14.25" customHeight="1" x14ac:dyDescent="0.2">
      <c r="A843" s="1"/>
      <c r="B843" s="1"/>
      <c r="C843" s="1"/>
      <c r="E843" s="1"/>
      <c r="F843" s="1"/>
      <c r="G843" s="1"/>
      <c r="H843" s="6"/>
      <c r="I843" s="6"/>
    </row>
    <row r="844" spans="1:9" ht="14.25" customHeight="1" x14ac:dyDescent="0.2">
      <c r="A844" s="1"/>
      <c r="B844" s="1"/>
      <c r="C844" s="1"/>
      <c r="E844" s="1"/>
      <c r="F844" s="1"/>
      <c r="G844" s="1"/>
      <c r="H844" s="6"/>
      <c r="I844" s="6"/>
    </row>
    <row r="845" spans="1:9" ht="14.25" customHeight="1" x14ac:dyDescent="0.2">
      <c r="A845" s="1"/>
      <c r="B845" s="1"/>
      <c r="C845" s="1"/>
      <c r="E845" s="1"/>
      <c r="F845" s="1"/>
      <c r="G845" s="1"/>
      <c r="H845" s="6"/>
      <c r="I845" s="6"/>
    </row>
    <row r="846" spans="1:9" ht="14.25" customHeight="1" x14ac:dyDescent="0.2">
      <c r="A846" s="1"/>
      <c r="B846" s="1"/>
      <c r="C846" s="1"/>
      <c r="E846" s="1"/>
      <c r="F846" s="1"/>
      <c r="G846" s="1"/>
      <c r="H846" s="6"/>
      <c r="I846" s="6"/>
    </row>
    <row r="847" spans="1:9" ht="14.25" customHeight="1" x14ac:dyDescent="0.2">
      <c r="A847" s="1"/>
      <c r="B847" s="1"/>
      <c r="C847" s="1"/>
      <c r="E847" s="1"/>
      <c r="F847" s="1"/>
      <c r="G847" s="1"/>
      <c r="H847" s="6"/>
      <c r="I847" s="6"/>
    </row>
    <row r="848" spans="1:9" ht="14.25" customHeight="1" x14ac:dyDescent="0.2">
      <c r="A848" s="1"/>
      <c r="B848" s="1"/>
      <c r="C848" s="1"/>
      <c r="E848" s="1"/>
      <c r="F848" s="1"/>
      <c r="G848" s="1"/>
      <c r="H848" s="6"/>
      <c r="I848" s="6"/>
    </row>
    <row r="849" spans="1:9" ht="14.25" customHeight="1" x14ac:dyDescent="0.2">
      <c r="A849" s="1"/>
      <c r="B849" s="1"/>
      <c r="C849" s="1"/>
      <c r="E849" s="1"/>
      <c r="F849" s="1"/>
      <c r="G849" s="1"/>
      <c r="H849" s="6"/>
      <c r="I849" s="6"/>
    </row>
    <row r="850" spans="1:9" ht="14.25" customHeight="1" x14ac:dyDescent="0.2">
      <c r="A850" s="1"/>
      <c r="B850" s="1"/>
      <c r="C850" s="1"/>
      <c r="E850" s="1"/>
      <c r="F850" s="1"/>
      <c r="G850" s="1"/>
      <c r="H850" s="6"/>
      <c r="I850" s="6"/>
    </row>
    <row r="851" spans="1:9" ht="14.25" customHeight="1" x14ac:dyDescent="0.2">
      <c r="A851" s="1"/>
      <c r="B851" s="1"/>
      <c r="C851" s="1"/>
      <c r="E851" s="1"/>
      <c r="F851" s="1"/>
      <c r="G851" s="1"/>
      <c r="H851" s="6"/>
      <c r="I851" s="6"/>
    </row>
    <row r="852" spans="1:9" ht="14.25" customHeight="1" x14ac:dyDescent="0.2">
      <c r="A852" s="1"/>
      <c r="B852" s="1"/>
      <c r="C852" s="1"/>
      <c r="E852" s="1"/>
      <c r="F852" s="1"/>
      <c r="G852" s="1"/>
      <c r="H852" s="6"/>
      <c r="I852" s="6"/>
    </row>
    <row r="853" spans="1:9" ht="14.25" customHeight="1" x14ac:dyDescent="0.2">
      <c r="A853" s="1"/>
      <c r="B853" s="1"/>
      <c r="C853" s="1"/>
      <c r="E853" s="1"/>
      <c r="F853" s="1"/>
      <c r="G853" s="1"/>
      <c r="H853" s="6"/>
      <c r="I853" s="6"/>
    </row>
    <row r="854" spans="1:9" ht="14.25" customHeight="1" x14ac:dyDescent="0.2">
      <c r="A854" s="1"/>
      <c r="B854" s="1"/>
      <c r="C854" s="1"/>
      <c r="E854" s="1"/>
      <c r="F854" s="1"/>
      <c r="G854" s="1"/>
      <c r="H854" s="6"/>
      <c r="I854" s="6"/>
    </row>
    <row r="855" spans="1:9" ht="14.25" customHeight="1" x14ac:dyDescent="0.2">
      <c r="A855" s="1"/>
      <c r="B855" s="1"/>
      <c r="C855" s="1"/>
      <c r="E855" s="1"/>
      <c r="F855" s="1"/>
      <c r="G855" s="1"/>
      <c r="H855" s="6"/>
      <c r="I855" s="6"/>
    </row>
    <row r="856" spans="1:9" ht="14.25" customHeight="1" x14ac:dyDescent="0.2">
      <c r="A856" s="1"/>
      <c r="B856" s="1"/>
      <c r="C856" s="1"/>
      <c r="E856" s="1"/>
      <c r="F856" s="1"/>
      <c r="G856" s="1"/>
      <c r="H856" s="6"/>
      <c r="I856" s="6"/>
    </row>
    <row r="857" spans="1:9" ht="14.25" customHeight="1" x14ac:dyDescent="0.2">
      <c r="A857" s="1"/>
      <c r="B857" s="1"/>
      <c r="C857" s="1"/>
      <c r="E857" s="1"/>
      <c r="F857" s="1"/>
      <c r="G857" s="1"/>
      <c r="H857" s="6"/>
      <c r="I857" s="6"/>
    </row>
    <row r="858" spans="1:9" ht="14.25" customHeight="1" x14ac:dyDescent="0.2">
      <c r="A858" s="1"/>
      <c r="B858" s="1"/>
      <c r="C858" s="1"/>
      <c r="E858" s="1"/>
      <c r="F858" s="1"/>
      <c r="G858" s="1"/>
      <c r="H858" s="6"/>
      <c r="I858" s="6"/>
    </row>
    <row r="859" spans="1:9" ht="14.25" customHeight="1" x14ac:dyDescent="0.2">
      <c r="A859" s="1"/>
      <c r="B859" s="1"/>
      <c r="C859" s="1"/>
      <c r="E859" s="1"/>
      <c r="F859" s="1"/>
      <c r="G859" s="1"/>
      <c r="H859" s="6"/>
      <c r="I859" s="6"/>
    </row>
    <row r="860" spans="1:9" ht="14.25" customHeight="1" x14ac:dyDescent="0.2">
      <c r="A860" s="1"/>
      <c r="B860" s="1"/>
      <c r="C860" s="1"/>
      <c r="E860" s="1"/>
      <c r="F860" s="1"/>
      <c r="G860" s="1"/>
      <c r="H860" s="6"/>
      <c r="I860" s="6"/>
    </row>
    <row r="861" spans="1:9" ht="14.25" customHeight="1" x14ac:dyDescent="0.2">
      <c r="A861" s="1"/>
      <c r="B861" s="1"/>
      <c r="C861" s="1"/>
      <c r="E861" s="1"/>
      <c r="F861" s="1"/>
      <c r="G861" s="1"/>
      <c r="H861" s="6"/>
      <c r="I861" s="6"/>
    </row>
    <row r="862" spans="1:9" ht="14.25" customHeight="1" x14ac:dyDescent="0.2">
      <c r="A862" s="1"/>
      <c r="B862" s="1"/>
      <c r="C862" s="1"/>
      <c r="E862" s="1"/>
      <c r="F862" s="1"/>
      <c r="G862" s="1"/>
      <c r="H862" s="6"/>
      <c r="I862" s="6"/>
    </row>
    <row r="863" spans="1:9" ht="14.25" customHeight="1" x14ac:dyDescent="0.2">
      <c r="A863" s="1"/>
      <c r="B863" s="1"/>
      <c r="C863" s="1"/>
      <c r="E863" s="1"/>
      <c r="F863" s="1"/>
      <c r="G863" s="1"/>
      <c r="H863" s="6"/>
      <c r="I863" s="6"/>
    </row>
    <row r="864" spans="1:9" ht="14.25" customHeight="1" x14ac:dyDescent="0.2">
      <c r="A864" s="1"/>
      <c r="B864" s="1"/>
      <c r="C864" s="1"/>
      <c r="E864" s="1"/>
      <c r="F864" s="1"/>
      <c r="G864" s="1"/>
      <c r="H864" s="6"/>
      <c r="I864" s="6"/>
    </row>
    <row r="865" spans="1:9" ht="14.25" customHeight="1" x14ac:dyDescent="0.2">
      <c r="A865" s="1"/>
      <c r="B865" s="1"/>
      <c r="C865" s="1"/>
      <c r="E865" s="1"/>
      <c r="F865" s="1"/>
      <c r="G865" s="1"/>
      <c r="H865" s="6"/>
      <c r="I865" s="6"/>
    </row>
    <row r="866" spans="1:9" ht="14.25" customHeight="1" x14ac:dyDescent="0.2">
      <c r="A866" s="1"/>
      <c r="B866" s="1"/>
      <c r="C866" s="1"/>
      <c r="E866" s="1"/>
      <c r="F866" s="1"/>
      <c r="G866" s="1"/>
      <c r="H866" s="6"/>
      <c r="I866" s="6"/>
    </row>
    <row r="867" spans="1:9" ht="14.25" customHeight="1" x14ac:dyDescent="0.2">
      <c r="A867" s="1"/>
      <c r="B867" s="1"/>
      <c r="C867" s="1"/>
      <c r="E867" s="1"/>
      <c r="F867" s="1"/>
      <c r="G867" s="1"/>
      <c r="H867" s="6"/>
      <c r="I867" s="6"/>
    </row>
    <row r="868" spans="1:9" ht="14.25" customHeight="1" x14ac:dyDescent="0.2">
      <c r="A868" s="1"/>
      <c r="B868" s="1"/>
      <c r="C868" s="1"/>
      <c r="E868" s="1"/>
      <c r="F868" s="1"/>
      <c r="G868" s="1"/>
      <c r="H868" s="6"/>
      <c r="I868" s="6"/>
    </row>
    <row r="869" spans="1:9" ht="14.25" customHeight="1" x14ac:dyDescent="0.2">
      <c r="A869" s="1"/>
      <c r="B869" s="1"/>
      <c r="C869" s="1"/>
      <c r="E869" s="1"/>
      <c r="F869" s="1"/>
      <c r="G869" s="1"/>
      <c r="H869" s="6"/>
      <c r="I869" s="6"/>
    </row>
    <row r="870" spans="1:9" ht="14.25" customHeight="1" x14ac:dyDescent="0.2">
      <c r="A870" s="1"/>
      <c r="B870" s="1"/>
      <c r="C870" s="1"/>
      <c r="E870" s="1"/>
      <c r="F870" s="1"/>
      <c r="G870" s="1"/>
      <c r="H870" s="6"/>
      <c r="I870" s="6"/>
    </row>
    <row r="871" spans="1:9" ht="14.25" customHeight="1" x14ac:dyDescent="0.2">
      <c r="A871" s="1"/>
      <c r="B871" s="1"/>
      <c r="C871" s="1"/>
      <c r="E871" s="1"/>
      <c r="F871" s="1"/>
      <c r="G871" s="1"/>
      <c r="H871" s="6"/>
      <c r="I871" s="6"/>
    </row>
    <row r="872" spans="1:9" ht="14.25" customHeight="1" x14ac:dyDescent="0.2">
      <c r="A872" s="1"/>
      <c r="B872" s="1"/>
      <c r="C872" s="1"/>
      <c r="E872" s="1"/>
      <c r="F872" s="1"/>
      <c r="G872" s="1"/>
      <c r="H872" s="6"/>
      <c r="I872" s="6"/>
    </row>
    <row r="873" spans="1:9" ht="14.25" customHeight="1" x14ac:dyDescent="0.2">
      <c r="A873" s="1"/>
      <c r="B873" s="1"/>
      <c r="C873" s="1"/>
      <c r="E873" s="1"/>
      <c r="F873" s="1"/>
      <c r="G873" s="1"/>
      <c r="H873" s="6"/>
      <c r="I873" s="6"/>
    </row>
    <row r="874" spans="1:9" ht="14.25" customHeight="1" x14ac:dyDescent="0.2">
      <c r="A874" s="1"/>
      <c r="B874" s="1"/>
      <c r="C874" s="1"/>
      <c r="E874" s="1"/>
      <c r="F874" s="1"/>
      <c r="G874" s="1"/>
      <c r="H874" s="6"/>
      <c r="I874" s="6"/>
    </row>
    <row r="875" spans="1:9" ht="14.25" customHeight="1" x14ac:dyDescent="0.2">
      <c r="A875" s="1"/>
      <c r="B875" s="1"/>
      <c r="C875" s="1"/>
      <c r="E875" s="1"/>
      <c r="F875" s="1"/>
      <c r="G875" s="1"/>
      <c r="H875" s="6"/>
      <c r="I875" s="6"/>
    </row>
    <row r="876" spans="1:9" ht="14.25" customHeight="1" x14ac:dyDescent="0.2">
      <c r="A876" s="1"/>
      <c r="B876" s="1"/>
      <c r="C876" s="1"/>
      <c r="E876" s="1"/>
      <c r="F876" s="1"/>
      <c r="G876" s="1"/>
      <c r="H876" s="6"/>
      <c r="I876" s="6"/>
    </row>
    <row r="877" spans="1:9" ht="14.25" customHeight="1" x14ac:dyDescent="0.2">
      <c r="A877" s="1"/>
      <c r="B877" s="1"/>
      <c r="C877" s="1"/>
      <c r="E877" s="1"/>
      <c r="F877" s="1"/>
      <c r="G877" s="1"/>
      <c r="H877" s="6"/>
      <c r="I877" s="6"/>
    </row>
    <row r="878" spans="1:9" ht="14.25" customHeight="1" x14ac:dyDescent="0.2">
      <c r="A878" s="1"/>
      <c r="B878" s="1"/>
      <c r="C878" s="1"/>
      <c r="E878" s="1"/>
      <c r="F878" s="1"/>
      <c r="G878" s="1"/>
      <c r="H878" s="6"/>
      <c r="I878" s="6"/>
    </row>
    <row r="879" spans="1:9" ht="14.25" customHeight="1" x14ac:dyDescent="0.2">
      <c r="A879" s="1"/>
      <c r="B879" s="1"/>
      <c r="C879" s="1"/>
      <c r="E879" s="1"/>
      <c r="F879" s="1"/>
      <c r="G879" s="1"/>
      <c r="H879" s="6"/>
      <c r="I879" s="6"/>
    </row>
    <row r="880" spans="1:9" ht="14.25" customHeight="1" x14ac:dyDescent="0.2">
      <c r="A880" s="1"/>
      <c r="B880" s="1"/>
      <c r="C880" s="1"/>
      <c r="E880" s="1"/>
      <c r="F880" s="1"/>
      <c r="G880" s="1"/>
      <c r="H880" s="6"/>
      <c r="I880" s="6"/>
    </row>
    <row r="881" spans="1:9" ht="14.25" customHeight="1" x14ac:dyDescent="0.2">
      <c r="A881" s="1"/>
      <c r="B881" s="1"/>
      <c r="C881" s="1"/>
      <c r="E881" s="1"/>
      <c r="F881" s="1"/>
      <c r="G881" s="1"/>
      <c r="H881" s="6"/>
      <c r="I881" s="6"/>
    </row>
    <row r="882" spans="1:9" ht="14.25" customHeight="1" x14ac:dyDescent="0.2">
      <c r="A882" s="1"/>
      <c r="B882" s="1"/>
      <c r="C882" s="1"/>
      <c r="E882" s="1"/>
      <c r="F882" s="1"/>
      <c r="G882" s="1"/>
      <c r="H882" s="6"/>
      <c r="I882" s="6"/>
    </row>
    <row r="883" spans="1:9" ht="14.25" customHeight="1" x14ac:dyDescent="0.2">
      <c r="A883" s="1"/>
      <c r="B883" s="1"/>
      <c r="C883" s="1"/>
      <c r="E883" s="1"/>
      <c r="F883" s="1"/>
      <c r="G883" s="1"/>
      <c r="H883" s="6"/>
      <c r="I883" s="6"/>
    </row>
    <row r="884" spans="1:9" ht="14.25" customHeight="1" x14ac:dyDescent="0.2">
      <c r="A884" s="1"/>
      <c r="B884" s="1"/>
      <c r="C884" s="1"/>
      <c r="E884" s="1"/>
      <c r="F884" s="1"/>
      <c r="G884" s="1"/>
      <c r="H884" s="6"/>
      <c r="I884" s="6"/>
    </row>
    <row r="885" spans="1:9" ht="14.25" customHeight="1" x14ac:dyDescent="0.2">
      <c r="A885" s="1"/>
      <c r="B885" s="1"/>
      <c r="C885" s="1"/>
      <c r="E885" s="1"/>
      <c r="F885" s="1"/>
      <c r="G885" s="1"/>
      <c r="H885" s="6"/>
      <c r="I885" s="6"/>
    </row>
    <row r="886" spans="1:9" ht="14.25" customHeight="1" x14ac:dyDescent="0.2">
      <c r="A886" s="1"/>
      <c r="B886" s="1"/>
      <c r="C886" s="1"/>
      <c r="E886" s="1"/>
      <c r="F886" s="1"/>
      <c r="G886" s="1"/>
      <c r="H886" s="6"/>
      <c r="I886" s="6"/>
    </row>
    <row r="887" spans="1:9" ht="14.25" customHeight="1" x14ac:dyDescent="0.2">
      <c r="A887" s="1"/>
      <c r="B887" s="1"/>
      <c r="C887" s="1"/>
      <c r="E887" s="1"/>
      <c r="F887" s="1"/>
      <c r="G887" s="1"/>
      <c r="H887" s="6"/>
      <c r="I887" s="6"/>
    </row>
    <row r="888" spans="1:9" ht="14.25" customHeight="1" x14ac:dyDescent="0.2">
      <c r="A888" s="1"/>
      <c r="B888" s="1"/>
      <c r="C888" s="1"/>
      <c r="E888" s="1"/>
      <c r="F888" s="1"/>
      <c r="G888" s="1"/>
      <c r="H888" s="6"/>
      <c r="I888" s="6"/>
    </row>
    <row r="889" spans="1:9" ht="14.25" customHeight="1" x14ac:dyDescent="0.2">
      <c r="A889" s="1"/>
      <c r="B889" s="1"/>
      <c r="C889" s="1"/>
      <c r="E889" s="1"/>
      <c r="F889" s="1"/>
      <c r="G889" s="1"/>
      <c r="H889" s="6"/>
      <c r="I889" s="6"/>
    </row>
    <row r="890" spans="1:9" ht="14.25" customHeight="1" x14ac:dyDescent="0.2">
      <c r="A890" s="1"/>
      <c r="B890" s="1"/>
      <c r="C890" s="1"/>
      <c r="E890" s="1"/>
      <c r="F890" s="1"/>
      <c r="G890" s="1"/>
      <c r="H890" s="6"/>
      <c r="I890" s="6"/>
    </row>
    <row r="891" spans="1:9" ht="14.25" customHeight="1" x14ac:dyDescent="0.2">
      <c r="A891" s="1"/>
      <c r="B891" s="1"/>
      <c r="C891" s="1"/>
      <c r="E891" s="1"/>
      <c r="F891" s="1"/>
      <c r="G891" s="1"/>
      <c r="H891" s="6"/>
      <c r="I891" s="6"/>
    </row>
    <row r="892" spans="1:9" ht="14.25" customHeight="1" x14ac:dyDescent="0.2">
      <c r="A892" s="1"/>
      <c r="B892" s="1"/>
      <c r="C892" s="1"/>
      <c r="E892" s="1"/>
      <c r="F892" s="1"/>
      <c r="G892" s="1"/>
      <c r="H892" s="6"/>
      <c r="I892" s="6"/>
    </row>
    <row r="893" spans="1:9" ht="14.25" customHeight="1" x14ac:dyDescent="0.2">
      <c r="A893" s="1"/>
      <c r="B893" s="1"/>
      <c r="C893" s="1"/>
      <c r="E893" s="1"/>
      <c r="F893" s="1"/>
      <c r="G893" s="1"/>
      <c r="H893" s="6"/>
      <c r="I893" s="6"/>
    </row>
    <row r="894" spans="1:9" ht="14.25" customHeight="1" x14ac:dyDescent="0.2">
      <c r="A894" s="1"/>
      <c r="B894" s="1"/>
      <c r="C894" s="1"/>
      <c r="E894" s="1"/>
      <c r="F894" s="1"/>
      <c r="G894" s="1"/>
      <c r="H894" s="6"/>
      <c r="I894" s="6"/>
    </row>
    <row r="895" spans="1:9" ht="14.25" customHeight="1" x14ac:dyDescent="0.2">
      <c r="A895" s="1"/>
      <c r="B895" s="1"/>
      <c r="C895" s="1"/>
      <c r="E895" s="1"/>
      <c r="F895" s="1"/>
      <c r="G895" s="1"/>
      <c r="H895" s="6"/>
      <c r="I895" s="6"/>
    </row>
    <row r="896" spans="1:9" ht="14.25" customHeight="1" x14ac:dyDescent="0.2">
      <c r="A896" s="1"/>
      <c r="B896" s="1"/>
      <c r="C896" s="1"/>
      <c r="E896" s="1"/>
      <c r="F896" s="1"/>
      <c r="G896" s="1"/>
      <c r="H896" s="6"/>
      <c r="I896" s="6"/>
    </row>
    <row r="897" spans="1:9" ht="14.25" customHeight="1" x14ac:dyDescent="0.2">
      <c r="A897" s="1"/>
      <c r="B897" s="1"/>
      <c r="C897" s="1"/>
      <c r="E897" s="1"/>
      <c r="F897" s="1"/>
      <c r="G897" s="1"/>
      <c r="H897" s="6"/>
      <c r="I897" s="6"/>
    </row>
    <row r="898" spans="1:9" ht="14.25" customHeight="1" x14ac:dyDescent="0.2">
      <c r="A898" s="1"/>
      <c r="B898" s="1"/>
      <c r="C898" s="1"/>
      <c r="E898" s="1"/>
      <c r="F898" s="1"/>
      <c r="G898" s="1"/>
      <c r="H898" s="6"/>
      <c r="I898" s="6"/>
    </row>
    <row r="899" spans="1:9" ht="14.25" customHeight="1" x14ac:dyDescent="0.2">
      <c r="A899" s="1"/>
      <c r="B899" s="1"/>
      <c r="C899" s="1"/>
      <c r="E899" s="1"/>
      <c r="F899" s="1"/>
      <c r="G899" s="1"/>
      <c r="H899" s="6"/>
      <c r="I899" s="6"/>
    </row>
    <row r="900" spans="1:9" ht="14.25" customHeight="1" x14ac:dyDescent="0.2">
      <c r="A900" s="1"/>
      <c r="B900" s="1"/>
      <c r="C900" s="1"/>
      <c r="E900" s="1"/>
      <c r="F900" s="1"/>
      <c r="G900" s="1"/>
      <c r="H900" s="6"/>
      <c r="I900" s="6"/>
    </row>
    <row r="901" spans="1:9" ht="14.25" customHeight="1" x14ac:dyDescent="0.2">
      <c r="A901" s="1"/>
      <c r="B901" s="1"/>
      <c r="C901" s="1"/>
      <c r="E901" s="1"/>
      <c r="F901" s="1"/>
      <c r="G901" s="1"/>
      <c r="H901" s="6"/>
      <c r="I901" s="6"/>
    </row>
    <row r="902" spans="1:9" ht="14.25" customHeight="1" x14ac:dyDescent="0.2">
      <c r="A902" s="1"/>
      <c r="B902" s="1"/>
      <c r="C902" s="1"/>
      <c r="E902" s="1"/>
      <c r="F902" s="1"/>
      <c r="G902" s="1"/>
      <c r="H902" s="6"/>
      <c r="I902" s="6"/>
    </row>
    <row r="903" spans="1:9" ht="14.25" customHeight="1" x14ac:dyDescent="0.2">
      <c r="A903" s="1"/>
      <c r="B903" s="1"/>
      <c r="C903" s="1"/>
      <c r="E903" s="1"/>
      <c r="F903" s="1"/>
      <c r="G903" s="1"/>
      <c r="H903" s="6"/>
      <c r="I903" s="6"/>
    </row>
    <row r="904" spans="1:9" ht="14.25" customHeight="1" x14ac:dyDescent="0.2">
      <c r="A904" s="1"/>
      <c r="B904" s="1"/>
      <c r="C904" s="1"/>
      <c r="E904" s="1"/>
      <c r="F904" s="1"/>
      <c r="G904" s="1"/>
      <c r="H904" s="6"/>
      <c r="I904" s="6"/>
    </row>
    <row r="905" spans="1:9" ht="14.25" customHeight="1" x14ac:dyDescent="0.2">
      <c r="A905" s="1"/>
      <c r="B905" s="1"/>
      <c r="C905" s="1"/>
      <c r="E905" s="1"/>
      <c r="F905" s="1"/>
      <c r="G905" s="1"/>
      <c r="H905" s="6"/>
      <c r="I905" s="6"/>
    </row>
    <row r="906" spans="1:9" ht="14.25" customHeight="1" x14ac:dyDescent="0.2">
      <c r="A906" s="1"/>
      <c r="B906" s="1"/>
      <c r="C906" s="1"/>
      <c r="E906" s="1"/>
      <c r="F906" s="1"/>
      <c r="G906" s="1"/>
      <c r="H906" s="6"/>
      <c r="I906" s="6"/>
    </row>
    <row r="907" spans="1:9" ht="14.25" customHeight="1" x14ac:dyDescent="0.2">
      <c r="A907" s="1"/>
      <c r="B907" s="1"/>
      <c r="C907" s="1"/>
      <c r="E907" s="1"/>
      <c r="F907" s="1"/>
      <c r="G907" s="1"/>
      <c r="H907" s="6"/>
      <c r="I907" s="6"/>
    </row>
    <row r="908" spans="1:9" ht="14.25" customHeight="1" x14ac:dyDescent="0.2">
      <c r="A908" s="1"/>
      <c r="B908" s="1"/>
      <c r="C908" s="1"/>
      <c r="E908" s="1"/>
      <c r="F908" s="1"/>
      <c r="G908" s="1"/>
      <c r="H908" s="6"/>
      <c r="I908" s="6"/>
    </row>
    <row r="909" spans="1:9" ht="14.25" customHeight="1" x14ac:dyDescent="0.2">
      <c r="A909" s="1"/>
      <c r="B909" s="1"/>
      <c r="C909" s="1"/>
      <c r="E909" s="1"/>
      <c r="F909" s="1"/>
      <c r="G909" s="1"/>
      <c r="H909" s="6"/>
      <c r="I909" s="6"/>
    </row>
    <row r="910" spans="1:9" ht="14.25" customHeight="1" x14ac:dyDescent="0.2">
      <c r="A910" s="1"/>
      <c r="B910" s="1"/>
      <c r="C910" s="1"/>
      <c r="E910" s="1"/>
      <c r="F910" s="1"/>
      <c r="G910" s="1"/>
      <c r="H910" s="6"/>
      <c r="I910" s="6"/>
    </row>
    <row r="911" spans="1:9" ht="14.25" customHeight="1" x14ac:dyDescent="0.2">
      <c r="A911" s="1"/>
      <c r="B911" s="1"/>
      <c r="C911" s="1"/>
      <c r="E911" s="1"/>
      <c r="F911" s="1"/>
      <c r="G911" s="1"/>
      <c r="H911" s="6"/>
      <c r="I911" s="6"/>
    </row>
    <row r="912" spans="1:9" ht="14.25" customHeight="1" x14ac:dyDescent="0.2">
      <c r="A912" s="1"/>
      <c r="B912" s="1"/>
      <c r="C912" s="1"/>
      <c r="E912" s="1"/>
      <c r="F912" s="1"/>
      <c r="G912" s="1"/>
      <c r="H912" s="6"/>
      <c r="I912" s="6"/>
    </row>
    <row r="913" spans="1:9" ht="14.25" customHeight="1" x14ac:dyDescent="0.2">
      <c r="A913" s="1"/>
      <c r="B913" s="1"/>
      <c r="C913" s="1"/>
      <c r="E913" s="1"/>
      <c r="F913" s="1"/>
      <c r="G913" s="1"/>
      <c r="H913" s="6"/>
      <c r="I913" s="6"/>
    </row>
    <row r="914" spans="1:9" ht="14.25" customHeight="1" x14ac:dyDescent="0.2">
      <c r="A914" s="1"/>
      <c r="B914" s="1"/>
      <c r="C914" s="1"/>
      <c r="E914" s="1"/>
      <c r="F914" s="1"/>
      <c r="G914" s="1"/>
      <c r="H914" s="6"/>
      <c r="I914" s="6"/>
    </row>
    <row r="915" spans="1:9" ht="14.25" customHeight="1" x14ac:dyDescent="0.2">
      <c r="A915" s="1"/>
      <c r="B915" s="1"/>
      <c r="C915" s="1"/>
      <c r="E915" s="1"/>
      <c r="F915" s="1"/>
      <c r="G915" s="1"/>
      <c r="H915" s="6"/>
      <c r="I915" s="6"/>
    </row>
    <row r="916" spans="1:9" ht="14.25" customHeight="1" x14ac:dyDescent="0.2">
      <c r="A916" s="1"/>
      <c r="B916" s="1"/>
      <c r="C916" s="1"/>
      <c r="E916" s="1"/>
      <c r="F916" s="1"/>
      <c r="G916" s="1"/>
      <c r="H916" s="6"/>
      <c r="I916" s="6"/>
    </row>
    <row r="917" spans="1:9" ht="14.25" customHeight="1" x14ac:dyDescent="0.2">
      <c r="A917" s="1"/>
      <c r="B917" s="1"/>
      <c r="C917" s="1"/>
      <c r="E917" s="1"/>
      <c r="F917" s="1"/>
      <c r="G917" s="1"/>
      <c r="H917" s="6"/>
      <c r="I917" s="6"/>
    </row>
    <row r="918" spans="1:9" ht="14.25" customHeight="1" x14ac:dyDescent="0.2">
      <c r="A918" s="1"/>
      <c r="B918" s="1"/>
      <c r="C918" s="1"/>
      <c r="E918" s="1"/>
      <c r="F918" s="1"/>
      <c r="G918" s="1"/>
      <c r="H918" s="6"/>
      <c r="I918" s="6"/>
    </row>
    <row r="919" spans="1:9" ht="14.25" customHeight="1" x14ac:dyDescent="0.2">
      <c r="A919" s="1"/>
      <c r="B919" s="1"/>
      <c r="C919" s="1"/>
      <c r="E919" s="1"/>
      <c r="F919" s="1"/>
      <c r="G919" s="1"/>
      <c r="H919" s="6"/>
      <c r="I919" s="6"/>
    </row>
    <row r="920" spans="1:9" ht="14.25" customHeight="1" x14ac:dyDescent="0.2">
      <c r="A920" s="1"/>
      <c r="B920" s="1"/>
      <c r="C920" s="1"/>
      <c r="E920" s="1"/>
      <c r="F920" s="1"/>
      <c r="G920" s="1"/>
      <c r="H920" s="6"/>
      <c r="I920" s="6"/>
    </row>
    <row r="921" spans="1:9" ht="14.25" customHeight="1" x14ac:dyDescent="0.2">
      <c r="A921" s="1"/>
      <c r="B921" s="1"/>
      <c r="C921" s="1"/>
      <c r="E921" s="1"/>
      <c r="F921" s="1"/>
      <c r="G921" s="1"/>
      <c r="H921" s="6"/>
      <c r="I921" s="6"/>
    </row>
    <row r="922" spans="1:9" ht="14.25" customHeight="1" x14ac:dyDescent="0.2">
      <c r="A922" s="1"/>
      <c r="B922" s="1"/>
      <c r="C922" s="1"/>
      <c r="E922" s="1"/>
      <c r="F922" s="1"/>
      <c r="G922" s="1"/>
      <c r="H922" s="6"/>
      <c r="I922" s="6"/>
    </row>
    <row r="923" spans="1:9" ht="14.25" customHeight="1" x14ac:dyDescent="0.2">
      <c r="A923" s="1"/>
      <c r="B923" s="1"/>
      <c r="C923" s="1"/>
      <c r="E923" s="1"/>
      <c r="F923" s="1"/>
      <c r="G923" s="1"/>
      <c r="H923" s="6"/>
      <c r="I923" s="6"/>
    </row>
    <row r="924" spans="1:9" ht="14.25" customHeight="1" x14ac:dyDescent="0.2">
      <c r="A924" s="1"/>
      <c r="B924" s="1"/>
      <c r="C924" s="1"/>
      <c r="E924" s="1"/>
      <c r="F924" s="1"/>
      <c r="G924" s="1"/>
      <c r="H924" s="6"/>
      <c r="I924" s="6"/>
    </row>
    <row r="925" spans="1:9" ht="14.25" customHeight="1" x14ac:dyDescent="0.2">
      <c r="A925" s="1"/>
      <c r="B925" s="1"/>
      <c r="C925" s="1"/>
      <c r="E925" s="1"/>
      <c r="F925" s="1"/>
      <c r="G925" s="1"/>
      <c r="H925" s="6"/>
      <c r="I925" s="6"/>
    </row>
    <row r="926" spans="1:9" ht="14.25" customHeight="1" x14ac:dyDescent="0.2">
      <c r="A926" s="1"/>
      <c r="B926" s="1"/>
      <c r="C926" s="1"/>
      <c r="E926" s="1"/>
      <c r="F926" s="1"/>
      <c r="G926" s="1"/>
      <c r="H926" s="6"/>
      <c r="I926" s="6"/>
    </row>
    <row r="927" spans="1:9" ht="14.25" customHeight="1" x14ac:dyDescent="0.2">
      <c r="A927" s="1"/>
      <c r="B927" s="1"/>
      <c r="C927" s="1"/>
      <c r="E927" s="1"/>
      <c r="F927" s="1"/>
      <c r="G927" s="1"/>
      <c r="H927" s="6"/>
      <c r="I927" s="6"/>
    </row>
    <row r="928" spans="1:9" ht="14.25" customHeight="1" x14ac:dyDescent="0.2">
      <c r="A928" s="1"/>
      <c r="B928" s="1"/>
      <c r="C928" s="1"/>
      <c r="E928" s="1"/>
      <c r="F928" s="1"/>
      <c r="G928" s="1"/>
      <c r="H928" s="6"/>
      <c r="I928" s="6"/>
    </row>
    <row r="929" spans="1:9" ht="14.25" customHeight="1" x14ac:dyDescent="0.2">
      <c r="A929" s="1"/>
      <c r="B929" s="1"/>
      <c r="C929" s="1"/>
      <c r="E929" s="1"/>
      <c r="F929" s="1"/>
      <c r="G929" s="1"/>
      <c r="H929" s="6"/>
      <c r="I929" s="6"/>
    </row>
    <row r="930" spans="1:9" ht="14.25" customHeight="1" x14ac:dyDescent="0.2">
      <c r="A930" s="1"/>
      <c r="B930" s="1"/>
      <c r="C930" s="1"/>
      <c r="E930" s="1"/>
      <c r="F930" s="1"/>
      <c r="G930" s="1"/>
      <c r="H930" s="6"/>
      <c r="I930" s="6"/>
    </row>
    <row r="931" spans="1:9" ht="14.25" customHeight="1" x14ac:dyDescent="0.2">
      <c r="A931" s="1"/>
      <c r="B931" s="1"/>
      <c r="C931" s="1"/>
      <c r="E931" s="1"/>
      <c r="F931" s="1"/>
      <c r="G931" s="1"/>
      <c r="H931" s="6"/>
      <c r="I931" s="6"/>
    </row>
    <row r="932" spans="1:9" ht="14.25" customHeight="1" x14ac:dyDescent="0.2">
      <c r="A932" s="1"/>
      <c r="B932" s="1"/>
      <c r="C932" s="1"/>
      <c r="E932" s="1"/>
      <c r="F932" s="1"/>
      <c r="G932" s="1"/>
      <c r="H932" s="6"/>
      <c r="I932" s="6"/>
    </row>
    <row r="933" spans="1:9" ht="14.25" customHeight="1" x14ac:dyDescent="0.2">
      <c r="A933" s="1"/>
      <c r="B933" s="1"/>
      <c r="C933" s="1"/>
      <c r="E933" s="1"/>
      <c r="F933" s="1"/>
      <c r="G933" s="1"/>
      <c r="H933" s="6"/>
      <c r="I933" s="6"/>
    </row>
    <row r="934" spans="1:9" ht="14.25" customHeight="1" x14ac:dyDescent="0.2">
      <c r="A934" s="1"/>
      <c r="B934" s="1"/>
      <c r="C934" s="1"/>
      <c r="E934" s="1"/>
      <c r="F934" s="1"/>
      <c r="G934" s="1"/>
      <c r="H934" s="6"/>
      <c r="I934" s="6"/>
    </row>
    <row r="935" spans="1:9" ht="14.25" customHeight="1" x14ac:dyDescent="0.2">
      <c r="A935" s="1"/>
      <c r="B935" s="1"/>
      <c r="C935" s="1"/>
      <c r="E935" s="1"/>
      <c r="F935" s="1"/>
      <c r="G935" s="1"/>
      <c r="H935" s="6"/>
      <c r="I935" s="6"/>
    </row>
    <row r="936" spans="1:9" ht="14.25" customHeight="1" x14ac:dyDescent="0.2">
      <c r="A936" s="1"/>
      <c r="B936" s="1"/>
      <c r="C936" s="1"/>
      <c r="E936" s="1"/>
      <c r="F936" s="1"/>
      <c r="G936" s="1"/>
      <c r="H936" s="6"/>
      <c r="I936" s="6"/>
    </row>
    <row r="937" spans="1:9" ht="14.25" customHeight="1" x14ac:dyDescent="0.2">
      <c r="A937" s="1"/>
      <c r="B937" s="1"/>
      <c r="C937" s="1"/>
      <c r="E937" s="1"/>
      <c r="F937" s="1"/>
      <c r="G937" s="1"/>
      <c r="H937" s="6"/>
      <c r="I937" s="6"/>
    </row>
    <row r="938" spans="1:9" ht="14.25" customHeight="1" x14ac:dyDescent="0.2">
      <c r="A938" s="1"/>
      <c r="B938" s="1"/>
      <c r="C938" s="1"/>
      <c r="E938" s="1"/>
      <c r="F938" s="1"/>
      <c r="G938" s="1"/>
      <c r="H938" s="6"/>
      <c r="I938" s="6"/>
    </row>
    <row r="939" spans="1:9" ht="14.25" customHeight="1" x14ac:dyDescent="0.2">
      <c r="A939" s="1"/>
      <c r="B939" s="1"/>
      <c r="C939" s="1"/>
      <c r="E939" s="1"/>
      <c r="F939" s="1"/>
      <c r="G939" s="1"/>
      <c r="H939" s="6"/>
      <c r="I939" s="6"/>
    </row>
    <row r="940" spans="1:9" ht="14.25" customHeight="1" x14ac:dyDescent="0.2">
      <c r="A940" s="1"/>
      <c r="B940" s="1"/>
      <c r="C940" s="1"/>
      <c r="E940" s="1"/>
      <c r="F940" s="1"/>
      <c r="G940" s="1"/>
      <c r="H940" s="6"/>
      <c r="I940" s="6"/>
    </row>
    <row r="941" spans="1:9" ht="14.25" customHeight="1" x14ac:dyDescent="0.2">
      <c r="A941" s="1"/>
      <c r="B941" s="1"/>
      <c r="C941" s="1"/>
      <c r="E941" s="1"/>
      <c r="F941" s="1"/>
      <c r="G941" s="1"/>
      <c r="H941" s="6"/>
      <c r="I941" s="6"/>
    </row>
    <row r="942" spans="1:9" ht="14.25" customHeight="1" x14ac:dyDescent="0.2">
      <c r="A942" s="1"/>
      <c r="B942" s="1"/>
      <c r="C942" s="1"/>
      <c r="E942" s="1"/>
      <c r="F942" s="1"/>
      <c r="G942" s="1"/>
      <c r="H942" s="6"/>
      <c r="I942" s="6"/>
    </row>
    <row r="943" spans="1:9" ht="14.25" customHeight="1" x14ac:dyDescent="0.2">
      <c r="A943" s="1"/>
      <c r="B943" s="1"/>
      <c r="C943" s="1"/>
      <c r="E943" s="1"/>
      <c r="F943" s="1"/>
      <c r="G943" s="1"/>
      <c r="H943" s="6"/>
      <c r="I943" s="6"/>
    </row>
    <row r="944" spans="1:9" ht="14.25" customHeight="1" x14ac:dyDescent="0.2">
      <c r="A944" s="1"/>
      <c r="B944" s="1"/>
      <c r="C944" s="1"/>
      <c r="E944" s="1"/>
      <c r="F944" s="1"/>
      <c r="G944" s="1"/>
      <c r="H944" s="6"/>
      <c r="I944" s="6"/>
    </row>
    <row r="945" spans="1:9" ht="14.25" customHeight="1" x14ac:dyDescent="0.2">
      <c r="A945" s="1"/>
      <c r="B945" s="1"/>
      <c r="C945" s="1"/>
      <c r="E945" s="1"/>
      <c r="F945" s="1"/>
      <c r="G945" s="1"/>
      <c r="H945" s="6"/>
      <c r="I945" s="6"/>
    </row>
    <row r="946" spans="1:9" ht="14.25" customHeight="1" x14ac:dyDescent="0.2">
      <c r="A946" s="1"/>
      <c r="B946" s="1"/>
      <c r="C946" s="1"/>
      <c r="E946" s="1"/>
      <c r="F946" s="1"/>
      <c r="G946" s="1"/>
      <c r="H946" s="6"/>
      <c r="I946" s="6"/>
    </row>
    <row r="947" spans="1:9" ht="14.25" customHeight="1" x14ac:dyDescent="0.2">
      <c r="A947" s="1"/>
      <c r="B947" s="1"/>
      <c r="C947" s="1"/>
      <c r="E947" s="1"/>
      <c r="F947" s="1"/>
      <c r="G947" s="1"/>
      <c r="H947" s="6"/>
      <c r="I947" s="6"/>
    </row>
    <row r="948" spans="1:9" ht="14.25" customHeight="1" x14ac:dyDescent="0.2">
      <c r="A948" s="1"/>
      <c r="B948" s="1"/>
      <c r="C948" s="1"/>
      <c r="E948" s="1"/>
      <c r="F948" s="1"/>
      <c r="G948" s="1"/>
      <c r="H948" s="6"/>
      <c r="I948" s="6"/>
    </row>
    <row r="949" spans="1:9" ht="14.25" customHeight="1" x14ac:dyDescent="0.2">
      <c r="A949" s="1"/>
      <c r="B949" s="1"/>
      <c r="C949" s="1"/>
      <c r="E949" s="1"/>
      <c r="F949" s="1"/>
      <c r="G949" s="1"/>
      <c r="H949" s="6"/>
      <c r="I949" s="6"/>
    </row>
    <row r="950" spans="1:9" ht="14.25" customHeight="1" x14ac:dyDescent="0.2">
      <c r="A950" s="1"/>
      <c r="B950" s="1"/>
      <c r="C950" s="1"/>
      <c r="E950" s="1"/>
      <c r="F950" s="1"/>
      <c r="G950" s="1"/>
      <c r="H950" s="6"/>
      <c r="I950" s="6"/>
    </row>
    <row r="951" spans="1:9" ht="14.25" customHeight="1" x14ac:dyDescent="0.2">
      <c r="A951" s="1"/>
      <c r="B951" s="1"/>
      <c r="C951" s="1"/>
      <c r="E951" s="1"/>
      <c r="F951" s="1"/>
      <c r="G951" s="1"/>
      <c r="H951" s="6"/>
      <c r="I951" s="6"/>
    </row>
    <row r="952" spans="1:9" ht="14.25" customHeight="1" x14ac:dyDescent="0.2">
      <c r="A952" s="1"/>
      <c r="B952" s="1"/>
      <c r="C952" s="1"/>
      <c r="E952" s="1"/>
      <c r="F952" s="1"/>
      <c r="G952" s="1"/>
      <c r="H952" s="6"/>
      <c r="I952" s="6"/>
    </row>
    <row r="953" spans="1:9" ht="14.25" customHeight="1" x14ac:dyDescent="0.2">
      <c r="A953" s="1"/>
      <c r="B953" s="1"/>
      <c r="C953" s="1"/>
      <c r="E953" s="1"/>
      <c r="F953" s="1"/>
      <c r="G953" s="1"/>
      <c r="H953" s="6"/>
      <c r="I953" s="6"/>
    </row>
    <row r="954" spans="1:9" ht="14.25" customHeight="1" x14ac:dyDescent="0.2">
      <c r="A954" s="1"/>
      <c r="B954" s="1"/>
      <c r="C954" s="1"/>
      <c r="E954" s="1"/>
      <c r="F954" s="1"/>
      <c r="G954" s="1"/>
      <c r="H954" s="6"/>
      <c r="I954" s="6"/>
    </row>
    <row r="955" spans="1:9" ht="14.25" customHeight="1" x14ac:dyDescent="0.2">
      <c r="A955" s="1"/>
      <c r="B955" s="1"/>
      <c r="C955" s="1"/>
      <c r="E955" s="1"/>
      <c r="F955" s="1"/>
      <c r="G955" s="1"/>
      <c r="H955" s="6"/>
      <c r="I955" s="6"/>
    </row>
    <row r="956" spans="1:9" ht="14.25" customHeight="1" x14ac:dyDescent="0.2">
      <c r="A956" s="1"/>
      <c r="B956" s="1"/>
      <c r="C956" s="1"/>
      <c r="E956" s="1"/>
      <c r="F956" s="1"/>
      <c r="G956" s="1"/>
      <c r="H956" s="6"/>
      <c r="I956" s="6"/>
    </row>
    <row r="957" spans="1:9" ht="14.25" customHeight="1" x14ac:dyDescent="0.2">
      <c r="A957" s="1"/>
      <c r="B957" s="1"/>
      <c r="C957" s="1"/>
      <c r="E957" s="1"/>
      <c r="F957" s="1"/>
      <c r="G957" s="1"/>
      <c r="H957" s="6"/>
      <c r="I957" s="6"/>
    </row>
    <row r="958" spans="1:9" ht="14.25" customHeight="1" x14ac:dyDescent="0.2">
      <c r="A958" s="1"/>
      <c r="B958" s="1"/>
      <c r="C958" s="1"/>
      <c r="E958" s="1"/>
      <c r="F958" s="1"/>
      <c r="G958" s="1"/>
      <c r="H958" s="6"/>
      <c r="I958" s="6"/>
    </row>
    <row r="959" spans="1:9" ht="14.25" customHeight="1" x14ac:dyDescent="0.2">
      <c r="A959" s="1"/>
      <c r="B959" s="1"/>
      <c r="C959" s="1"/>
      <c r="E959" s="1"/>
      <c r="F959" s="1"/>
      <c r="G959" s="1"/>
      <c r="H959" s="6"/>
      <c r="I959" s="6"/>
    </row>
    <row r="960" spans="1:9" ht="14.25" customHeight="1" x14ac:dyDescent="0.2">
      <c r="A960" s="1"/>
      <c r="B960" s="1"/>
      <c r="C960" s="1"/>
      <c r="E960" s="1"/>
      <c r="F960" s="1"/>
      <c r="G960" s="1"/>
      <c r="H960" s="6"/>
      <c r="I960" s="6"/>
    </row>
    <row r="961" spans="1:9" ht="14.25" customHeight="1" x14ac:dyDescent="0.2">
      <c r="A961" s="1"/>
      <c r="B961" s="1"/>
      <c r="C961" s="1"/>
      <c r="E961" s="1"/>
      <c r="F961" s="1"/>
      <c r="G961" s="1"/>
      <c r="H961" s="6"/>
      <c r="I961" s="6"/>
    </row>
    <row r="962" spans="1:9" ht="14.25" customHeight="1" x14ac:dyDescent="0.2">
      <c r="A962" s="1"/>
      <c r="B962" s="1"/>
      <c r="C962" s="1"/>
      <c r="E962" s="1"/>
      <c r="F962" s="1"/>
      <c r="G962" s="1"/>
      <c r="H962" s="6"/>
      <c r="I962" s="6"/>
    </row>
    <row r="963" spans="1:9" ht="14.25" customHeight="1" x14ac:dyDescent="0.2">
      <c r="A963" s="1"/>
      <c r="B963" s="1"/>
      <c r="C963" s="1"/>
      <c r="E963" s="1"/>
      <c r="F963" s="1"/>
      <c r="G963" s="1"/>
      <c r="H963" s="6"/>
      <c r="I963" s="6"/>
    </row>
    <row r="964" spans="1:9" ht="14.25" customHeight="1" x14ac:dyDescent="0.2">
      <c r="A964" s="1"/>
      <c r="B964" s="1"/>
      <c r="C964" s="1"/>
      <c r="E964" s="1"/>
      <c r="F964" s="1"/>
      <c r="G964" s="1"/>
      <c r="H964" s="6"/>
      <c r="I964" s="6"/>
    </row>
    <row r="965" spans="1:9" ht="14.25" customHeight="1" x14ac:dyDescent="0.2">
      <c r="A965" s="1"/>
      <c r="B965" s="1"/>
      <c r="C965" s="1"/>
      <c r="E965" s="1"/>
      <c r="F965" s="1"/>
      <c r="G965" s="1"/>
      <c r="H965" s="6"/>
      <c r="I965" s="6"/>
    </row>
    <row r="966" spans="1:9" ht="14.25" customHeight="1" x14ac:dyDescent="0.2">
      <c r="A966" s="1"/>
      <c r="B966" s="1"/>
      <c r="C966" s="1"/>
      <c r="E966" s="1"/>
      <c r="F966" s="1"/>
      <c r="G966" s="1"/>
      <c r="H966" s="6"/>
      <c r="I966" s="6"/>
    </row>
    <row r="967" spans="1:9" ht="14.25" customHeight="1" x14ac:dyDescent="0.2">
      <c r="A967" s="1"/>
      <c r="B967" s="1"/>
      <c r="C967" s="1"/>
      <c r="E967" s="1"/>
      <c r="F967" s="1"/>
      <c r="G967" s="1"/>
      <c r="H967" s="6"/>
      <c r="I967" s="6"/>
    </row>
    <row r="968" spans="1:9" ht="14.25" customHeight="1" x14ac:dyDescent="0.2">
      <c r="A968" s="1"/>
      <c r="B968" s="1"/>
      <c r="C968" s="1"/>
      <c r="E968" s="1"/>
      <c r="F968" s="1"/>
      <c r="G968" s="1"/>
      <c r="H968" s="6"/>
      <c r="I968" s="6"/>
    </row>
    <row r="969" spans="1:9" ht="14.25" customHeight="1" x14ac:dyDescent="0.2">
      <c r="A969" s="1"/>
      <c r="B969" s="1"/>
      <c r="C969" s="1"/>
      <c r="E969" s="1"/>
      <c r="F969" s="1"/>
      <c r="G969" s="1"/>
      <c r="H969" s="6"/>
      <c r="I969" s="6"/>
    </row>
    <row r="970" spans="1:9" ht="14.25" customHeight="1" x14ac:dyDescent="0.2">
      <c r="A970" s="1"/>
      <c r="B970" s="1"/>
      <c r="C970" s="1"/>
      <c r="E970" s="1"/>
      <c r="F970" s="1"/>
      <c r="G970" s="1"/>
      <c r="H970" s="6"/>
      <c r="I970" s="6"/>
    </row>
    <row r="971" spans="1:9" ht="14.25" customHeight="1" x14ac:dyDescent="0.2">
      <c r="A971" s="1"/>
      <c r="B971" s="1"/>
      <c r="C971" s="1"/>
      <c r="E971" s="1"/>
      <c r="F971" s="1"/>
      <c r="G971" s="1"/>
      <c r="H971" s="6"/>
      <c r="I971" s="6"/>
    </row>
    <row r="972" spans="1:9" ht="14.25" customHeight="1" x14ac:dyDescent="0.2">
      <c r="A972" s="1"/>
      <c r="B972" s="1"/>
      <c r="C972" s="1"/>
      <c r="E972" s="1"/>
      <c r="F972" s="1"/>
      <c r="G972" s="1"/>
      <c r="H972" s="6"/>
      <c r="I972" s="6"/>
    </row>
    <row r="973" spans="1:9" ht="14.25" customHeight="1" x14ac:dyDescent="0.2">
      <c r="A973" s="1"/>
      <c r="B973" s="1"/>
      <c r="C973" s="1"/>
      <c r="E973" s="1"/>
      <c r="F973" s="1"/>
      <c r="G973" s="1"/>
      <c r="H973" s="6"/>
      <c r="I973" s="6"/>
    </row>
    <row r="974" spans="1:9" ht="14.25" customHeight="1" x14ac:dyDescent="0.2">
      <c r="A974" s="1"/>
      <c r="B974" s="1"/>
      <c r="C974" s="1"/>
      <c r="E974" s="1"/>
      <c r="F974" s="1"/>
      <c r="G974" s="1"/>
      <c r="H974" s="6"/>
      <c r="I974" s="6"/>
    </row>
    <row r="975" spans="1:9" ht="14.25" customHeight="1" x14ac:dyDescent="0.2">
      <c r="A975" s="1"/>
      <c r="B975" s="1"/>
      <c r="C975" s="1"/>
      <c r="E975" s="1"/>
      <c r="F975" s="1"/>
      <c r="G975" s="1"/>
      <c r="H975" s="6"/>
      <c r="I975" s="6"/>
    </row>
    <row r="976" spans="1:9" ht="14.25" customHeight="1" x14ac:dyDescent="0.2">
      <c r="A976" s="1"/>
      <c r="B976" s="1"/>
      <c r="C976" s="1"/>
      <c r="E976" s="1"/>
      <c r="F976" s="1"/>
      <c r="G976" s="1"/>
      <c r="H976" s="6"/>
      <c r="I976" s="6"/>
    </row>
    <row r="977" spans="1:9" ht="14.25" customHeight="1" x14ac:dyDescent="0.2">
      <c r="A977" s="1"/>
      <c r="B977" s="1"/>
      <c r="C977" s="1"/>
      <c r="E977" s="1"/>
      <c r="F977" s="1"/>
      <c r="G977" s="1"/>
      <c r="H977" s="6"/>
      <c r="I977" s="6"/>
    </row>
    <row r="978" spans="1:9" ht="14.25" customHeight="1" x14ac:dyDescent="0.2">
      <c r="A978" s="1"/>
      <c r="B978" s="1"/>
      <c r="C978" s="1"/>
      <c r="E978" s="1"/>
      <c r="F978" s="1"/>
      <c r="G978" s="1"/>
      <c r="H978" s="6"/>
      <c r="I978" s="6"/>
    </row>
    <row r="979" spans="1:9" ht="14.25" customHeight="1" x14ac:dyDescent="0.2">
      <c r="A979" s="1"/>
      <c r="B979" s="1"/>
      <c r="C979" s="1"/>
      <c r="E979" s="1"/>
      <c r="F979" s="1"/>
      <c r="G979" s="1"/>
      <c r="H979" s="6"/>
      <c r="I979" s="6"/>
    </row>
    <row r="980" spans="1:9" ht="14.25" customHeight="1" x14ac:dyDescent="0.2">
      <c r="A980" s="1"/>
      <c r="B980" s="1"/>
      <c r="C980" s="1"/>
      <c r="E980" s="1"/>
      <c r="F980" s="1"/>
      <c r="G980" s="1"/>
      <c r="H980" s="6"/>
      <c r="I980" s="6"/>
    </row>
    <row r="981" spans="1:9" ht="14.25" customHeight="1" x14ac:dyDescent="0.2">
      <c r="A981" s="1"/>
      <c r="B981" s="1"/>
      <c r="C981" s="1"/>
      <c r="E981" s="1"/>
      <c r="F981" s="1"/>
      <c r="G981" s="1"/>
      <c r="H981" s="6"/>
      <c r="I981" s="6"/>
    </row>
    <row r="982" spans="1:9" ht="14.25" customHeight="1" x14ac:dyDescent="0.2">
      <c r="A982" s="1"/>
      <c r="B982" s="1"/>
      <c r="C982" s="1"/>
      <c r="E982" s="1"/>
      <c r="F982" s="1"/>
      <c r="G982" s="1"/>
      <c r="H982" s="6"/>
      <c r="I982" s="6"/>
    </row>
    <row r="983" spans="1:9" ht="14.25" customHeight="1" x14ac:dyDescent="0.2">
      <c r="A983" s="1"/>
      <c r="B983" s="1"/>
      <c r="C983" s="1"/>
      <c r="E983" s="1"/>
      <c r="F983" s="1"/>
      <c r="G983" s="1"/>
      <c r="H983" s="6"/>
      <c r="I983" s="6"/>
    </row>
    <row r="984" spans="1:9" ht="14.25" customHeight="1" x14ac:dyDescent="0.2">
      <c r="A984" s="1"/>
      <c r="B984" s="1"/>
      <c r="C984" s="1"/>
      <c r="E984" s="1"/>
      <c r="F984" s="1"/>
      <c r="G984" s="1"/>
      <c r="H984" s="6"/>
      <c r="I984" s="6"/>
    </row>
    <row r="985" spans="1:9" ht="14.25" customHeight="1" x14ac:dyDescent="0.2">
      <c r="A985" s="1"/>
      <c r="B985" s="1"/>
      <c r="C985" s="1"/>
      <c r="E985" s="1"/>
      <c r="F985" s="1"/>
      <c r="G985" s="1"/>
      <c r="H985" s="6"/>
      <c r="I985" s="6"/>
    </row>
    <row r="986" spans="1:9" ht="14.25" customHeight="1" x14ac:dyDescent="0.2">
      <c r="A986" s="1"/>
      <c r="B986" s="1"/>
      <c r="C986" s="1"/>
      <c r="E986" s="1"/>
      <c r="F986" s="1"/>
      <c r="G986" s="1"/>
      <c r="H986" s="6"/>
      <c r="I986" s="6"/>
    </row>
    <row r="987" spans="1:9" ht="14.25" customHeight="1" x14ac:dyDescent="0.2">
      <c r="A987" s="1"/>
      <c r="B987" s="1"/>
      <c r="C987" s="1"/>
      <c r="E987" s="1"/>
      <c r="F987" s="1"/>
      <c r="G987" s="1"/>
      <c r="H987" s="6"/>
      <c r="I987" s="6"/>
    </row>
    <row r="988" spans="1:9" ht="14.25" customHeight="1" x14ac:dyDescent="0.2">
      <c r="A988" s="1"/>
      <c r="B988" s="1"/>
      <c r="C988" s="1"/>
      <c r="E988" s="1"/>
      <c r="F988" s="1"/>
      <c r="G988" s="1"/>
      <c r="H988" s="6"/>
      <c r="I988" s="6"/>
    </row>
    <row r="989" spans="1:9" ht="14.25" customHeight="1" x14ac:dyDescent="0.2">
      <c r="A989" s="1"/>
      <c r="B989" s="1"/>
      <c r="C989" s="1"/>
      <c r="E989" s="1"/>
      <c r="F989" s="1"/>
      <c r="G989" s="1"/>
      <c r="H989" s="6"/>
      <c r="I989" s="6"/>
    </row>
    <row r="990" spans="1:9" ht="14.25" customHeight="1" x14ac:dyDescent="0.2">
      <c r="A990" s="1"/>
      <c r="B990" s="1"/>
      <c r="C990" s="1"/>
      <c r="E990" s="1"/>
      <c r="F990" s="1"/>
      <c r="G990" s="1"/>
      <c r="H990" s="6"/>
      <c r="I990" s="6"/>
    </row>
    <row r="991" spans="1:9" ht="14.25" customHeight="1" x14ac:dyDescent="0.2">
      <c r="A991" s="1"/>
      <c r="B991" s="1"/>
      <c r="C991" s="1"/>
      <c r="E991" s="1"/>
      <c r="F991" s="1"/>
      <c r="G991" s="1"/>
      <c r="H991" s="6"/>
      <c r="I991" s="6"/>
    </row>
    <row r="992" spans="1:9" ht="14.25" customHeight="1" x14ac:dyDescent="0.2">
      <c r="A992" s="1"/>
      <c r="B992" s="1"/>
      <c r="C992" s="1"/>
      <c r="E992" s="1"/>
      <c r="F992" s="1"/>
      <c r="G992" s="1"/>
      <c r="H992" s="6"/>
      <c r="I992" s="6"/>
    </row>
    <row r="993" spans="1:9" ht="14.25" customHeight="1" x14ac:dyDescent="0.2">
      <c r="A993" s="1"/>
      <c r="B993" s="1"/>
      <c r="C993" s="1"/>
      <c r="E993" s="1"/>
      <c r="F993" s="1"/>
      <c r="G993" s="1"/>
      <c r="H993" s="6"/>
      <c r="I993" s="6"/>
    </row>
    <row r="994" spans="1:9" ht="14.25" customHeight="1" x14ac:dyDescent="0.2">
      <c r="A994" s="1"/>
      <c r="B994" s="1"/>
      <c r="C994" s="1"/>
      <c r="E994" s="1"/>
      <c r="F994" s="1"/>
      <c r="G994" s="1"/>
      <c r="H994" s="6"/>
      <c r="I994" s="6"/>
    </row>
    <row r="995" spans="1:9" ht="14.25" customHeight="1" x14ac:dyDescent="0.2">
      <c r="A995" s="1"/>
      <c r="B995" s="1"/>
      <c r="C995" s="1"/>
      <c r="E995" s="1"/>
      <c r="F995" s="1"/>
      <c r="G995" s="1"/>
      <c r="H995" s="6"/>
      <c r="I995" s="6"/>
    </row>
    <row r="996" spans="1:9" ht="14.25" customHeight="1" x14ac:dyDescent="0.2">
      <c r="A996" s="1"/>
      <c r="B996" s="1"/>
      <c r="C996" s="1"/>
      <c r="E996" s="1"/>
      <c r="F996" s="1"/>
      <c r="G996" s="1"/>
      <c r="H996" s="6"/>
      <c r="I996" s="6"/>
    </row>
    <row r="997" spans="1:9" ht="14.25" customHeight="1" x14ac:dyDescent="0.2">
      <c r="A997" s="1"/>
      <c r="B997" s="1"/>
      <c r="C997" s="1"/>
      <c r="E997" s="1"/>
      <c r="F997" s="1"/>
      <c r="G997" s="1"/>
      <c r="H997" s="6"/>
      <c r="I997" s="6"/>
    </row>
    <row r="998" spans="1:9" ht="14.25" customHeight="1" x14ac:dyDescent="0.2">
      <c r="A998" s="1"/>
      <c r="B998" s="1"/>
      <c r="C998" s="1"/>
      <c r="E998" s="1"/>
      <c r="F998" s="1"/>
      <c r="G998" s="1"/>
      <c r="H998" s="6"/>
      <c r="I998" s="6"/>
    </row>
    <row r="999" spans="1:9" ht="14.25" customHeight="1" x14ac:dyDescent="0.2">
      <c r="A999" s="1"/>
      <c r="B999" s="1"/>
      <c r="C999" s="1"/>
      <c r="E999" s="1"/>
      <c r="F999" s="1"/>
      <c r="G999" s="1"/>
      <c r="H999" s="6"/>
      <c r="I999" s="6"/>
    </row>
    <row r="1000" spans="1:9" ht="14.25" customHeight="1" x14ac:dyDescent="0.2">
      <c r="A1000" s="1"/>
      <c r="B1000" s="1"/>
      <c r="C1000" s="1"/>
      <c r="E1000" s="1"/>
      <c r="F1000" s="1"/>
      <c r="G1000" s="1"/>
      <c r="H1000" s="6"/>
      <c r="I1000" s="6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9" sqref="D9"/>
    </sheetView>
  </sheetViews>
  <sheetFormatPr baseColWidth="10" defaultRowHeight="14.25" x14ac:dyDescent="0.2"/>
  <cols>
    <col min="1" max="1" width="14.375" bestFit="1" customWidth="1"/>
  </cols>
  <sheetData>
    <row r="1" spans="1:1" x14ac:dyDescent="0.2">
      <c r="A1" t="s">
        <v>276</v>
      </c>
    </row>
    <row r="2" spans="1:1" x14ac:dyDescent="0.2">
      <c r="A2" s="24" t="s">
        <v>82</v>
      </c>
    </row>
    <row r="3" spans="1:1" x14ac:dyDescent="0.2">
      <c r="A3" s="24" t="s">
        <v>232</v>
      </c>
    </row>
    <row r="4" spans="1:1" x14ac:dyDescent="0.2">
      <c r="A4" s="24" t="s">
        <v>138</v>
      </c>
    </row>
    <row r="5" spans="1:1" x14ac:dyDescent="0.2">
      <c r="A5" s="24" t="s">
        <v>78</v>
      </c>
    </row>
    <row r="6" spans="1:1" x14ac:dyDescent="0.2">
      <c r="A6" s="24" t="s">
        <v>92</v>
      </c>
    </row>
    <row r="7" spans="1:1" x14ac:dyDescent="0.2">
      <c r="A7" s="24" t="s">
        <v>85</v>
      </c>
    </row>
    <row r="8" spans="1:1" x14ac:dyDescent="0.2">
      <c r="A8" s="24" t="s">
        <v>131</v>
      </c>
    </row>
    <row r="9" spans="1:1" x14ac:dyDescent="0.2">
      <c r="A9" s="24" t="s">
        <v>99</v>
      </c>
    </row>
    <row r="10" spans="1:1" x14ac:dyDescent="0.2">
      <c r="A10" s="24" t="s">
        <v>141</v>
      </c>
    </row>
    <row r="11" spans="1:1" x14ac:dyDescent="0.2">
      <c r="A11" s="24" t="s">
        <v>72</v>
      </c>
    </row>
    <row r="12" spans="1:1" x14ac:dyDescent="0.2">
      <c r="A12" s="24" t="s">
        <v>195</v>
      </c>
    </row>
  </sheetData>
  <sortState ref="A2:A73">
    <sortCondition ref="A2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6" sqref="D16"/>
    </sheetView>
  </sheetViews>
  <sheetFormatPr baseColWidth="10" defaultRowHeight="14.25" x14ac:dyDescent="0.2"/>
  <cols>
    <col min="2" max="2" width="12.375" customWidth="1"/>
  </cols>
  <sheetData>
    <row r="1" spans="1:2" x14ac:dyDescent="0.2">
      <c r="A1" t="s">
        <v>276</v>
      </c>
      <c r="B1" t="s">
        <v>277</v>
      </c>
    </row>
    <row r="2" spans="1:2" x14ac:dyDescent="0.2">
      <c r="A2" s="1" t="s">
        <v>177</v>
      </c>
      <c r="B2" s="47">
        <v>30705468008</v>
      </c>
    </row>
    <row r="3" spans="1:2" x14ac:dyDescent="0.2">
      <c r="A3" s="1" t="s">
        <v>212</v>
      </c>
      <c r="B3" s="47">
        <v>0</v>
      </c>
    </row>
    <row r="4" spans="1:2" x14ac:dyDescent="0.2">
      <c r="A4" s="1" t="s">
        <v>220</v>
      </c>
      <c r="B4" s="46">
        <v>30709960217</v>
      </c>
    </row>
    <row r="5" spans="1:2" x14ac:dyDescent="0.2">
      <c r="A5" s="1" t="s">
        <v>231</v>
      </c>
      <c r="B5" s="46">
        <v>30527151453</v>
      </c>
    </row>
    <row r="6" spans="1:2" x14ac:dyDescent="0.2">
      <c r="A6" s="1" t="s">
        <v>182</v>
      </c>
      <c r="B6" s="44">
        <v>30710863136</v>
      </c>
    </row>
    <row r="7" spans="1:2" x14ac:dyDescent="0.2">
      <c r="A7" s="1" t="s">
        <v>71</v>
      </c>
      <c r="B7" s="44">
        <v>30710844778</v>
      </c>
    </row>
    <row r="8" spans="1:2" x14ac:dyDescent="0.2">
      <c r="A8" s="1" t="s">
        <v>194</v>
      </c>
      <c r="B8" s="44">
        <v>30503508725</v>
      </c>
    </row>
    <row r="9" spans="1:2" x14ac:dyDescent="0.2">
      <c r="A9" s="48" t="s">
        <v>287</v>
      </c>
      <c r="B9" s="49">
        <v>30503508725</v>
      </c>
    </row>
    <row r="10" spans="1:2" x14ac:dyDescent="0.2">
      <c r="A10" s="48" t="s">
        <v>286</v>
      </c>
      <c r="B10" s="49">
        <v>30503508725</v>
      </c>
    </row>
    <row r="11" spans="1:2" x14ac:dyDescent="0.2">
      <c r="A11" s="48" t="s">
        <v>288</v>
      </c>
      <c r="B11" s="49">
        <v>30503508725</v>
      </c>
    </row>
    <row r="12" spans="1:2" x14ac:dyDescent="0.2">
      <c r="A12" s="48" t="s">
        <v>289</v>
      </c>
      <c r="B12" s="49">
        <v>30503508725</v>
      </c>
    </row>
    <row r="13" spans="1:2" x14ac:dyDescent="0.2">
      <c r="A13" s="48" t="s">
        <v>170</v>
      </c>
      <c r="B13" s="49">
        <v>30503508725</v>
      </c>
    </row>
  </sheetData>
  <sortState ref="A2:A22">
    <sortCondition ref="A2:A2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I10" sqref="I10"/>
    </sheetView>
  </sheetViews>
  <sheetFormatPr baseColWidth="10" defaultColWidth="12.625" defaultRowHeight="15" customHeight="1" x14ac:dyDescent="0.2"/>
  <cols>
    <col min="1" max="1" width="18.5" customWidth="1"/>
    <col min="2" max="3" width="14.375" customWidth="1"/>
    <col min="4" max="26" width="10.625" customWidth="1"/>
  </cols>
  <sheetData>
    <row r="1" spans="1:3" ht="14.25" customHeight="1" x14ac:dyDescent="0.2">
      <c r="A1" s="10" t="s">
        <v>239</v>
      </c>
      <c r="B1" s="11" t="s">
        <v>240</v>
      </c>
      <c r="C1" s="12" t="s">
        <v>241</v>
      </c>
    </row>
    <row r="2" spans="1:3" ht="14.25" customHeight="1" x14ac:dyDescent="0.2">
      <c r="A2" s="13" t="s">
        <v>242</v>
      </c>
      <c r="B2" s="14">
        <v>95.561999999999998</v>
      </c>
      <c r="C2" s="15" t="s">
        <v>243</v>
      </c>
    </row>
    <row r="3" spans="1:3" ht="14.25" customHeight="1" x14ac:dyDescent="0.2">
      <c r="A3" s="16" t="s">
        <v>244</v>
      </c>
      <c r="B3" s="1">
        <v>58.655000000000001</v>
      </c>
      <c r="C3" s="17" t="s">
        <v>243</v>
      </c>
    </row>
    <row r="4" spans="1:3" ht="14.25" customHeight="1" x14ac:dyDescent="0.2">
      <c r="A4" s="16" t="s">
        <v>245</v>
      </c>
      <c r="B4" s="1">
        <v>66.605999999999995</v>
      </c>
      <c r="C4" s="17" t="s">
        <v>243</v>
      </c>
    </row>
    <row r="5" spans="1:3" ht="14.25" customHeight="1" x14ac:dyDescent="0.2">
      <c r="A5" s="16" t="s">
        <v>246</v>
      </c>
      <c r="B5" s="1">
        <v>114.73269999999999</v>
      </c>
      <c r="C5" s="17" t="s">
        <v>243</v>
      </c>
    </row>
    <row r="6" spans="1:3" ht="14.25" customHeight="1" x14ac:dyDescent="0.2">
      <c r="A6" s="16" t="s">
        <v>247</v>
      </c>
      <c r="B6" s="1">
        <v>132.55420000000001</v>
      </c>
      <c r="C6" s="17" t="s">
        <v>243</v>
      </c>
    </row>
    <row r="7" spans="1:3" ht="14.25" customHeight="1" x14ac:dyDescent="0.2">
      <c r="A7" s="16" t="s">
        <v>248</v>
      </c>
      <c r="B7" s="1">
        <v>147.22370000000001</v>
      </c>
      <c r="C7" s="17" t="s">
        <v>243</v>
      </c>
    </row>
    <row r="8" spans="1:3" ht="14.25" customHeight="1" x14ac:dyDescent="0.2">
      <c r="A8" s="18">
        <v>106</v>
      </c>
      <c r="B8" s="19">
        <v>178.542</v>
      </c>
      <c r="C8" s="20" t="s">
        <v>243</v>
      </c>
    </row>
    <row r="9" spans="1:3" ht="14.25" customHeight="1" x14ac:dyDescent="0.2">
      <c r="A9" s="13">
        <v>13</v>
      </c>
      <c r="B9" s="14">
        <v>107.0095</v>
      </c>
      <c r="C9" s="15" t="s">
        <v>249</v>
      </c>
    </row>
    <row r="10" spans="1:3" ht="14.25" customHeight="1" x14ac:dyDescent="0.2">
      <c r="A10" s="16">
        <v>14</v>
      </c>
      <c r="B10" s="1">
        <v>101.4571</v>
      </c>
      <c r="C10" s="17" t="s">
        <v>249</v>
      </c>
    </row>
    <row r="11" spans="1:3" ht="14.25" customHeight="1" x14ac:dyDescent="0.2">
      <c r="A11" s="16">
        <v>15</v>
      </c>
      <c r="B11" s="1">
        <v>104.934</v>
      </c>
      <c r="C11" s="17" t="s">
        <v>249</v>
      </c>
    </row>
    <row r="12" spans="1:3" ht="14.25" customHeight="1" x14ac:dyDescent="0.2">
      <c r="A12" s="16">
        <v>16</v>
      </c>
      <c r="B12" s="1">
        <v>100.3279</v>
      </c>
      <c r="C12" s="17" t="s">
        <v>249</v>
      </c>
    </row>
    <row r="13" spans="1:3" ht="14.25" customHeight="1" x14ac:dyDescent="0.2">
      <c r="A13" s="16">
        <v>17</v>
      </c>
      <c r="B13" s="1">
        <v>99.211399999999998</v>
      </c>
      <c r="C13" s="17" t="s">
        <v>249</v>
      </c>
    </row>
    <row r="14" spans="1:3" ht="14.25" customHeight="1" x14ac:dyDescent="0.2">
      <c r="A14" s="16">
        <v>18</v>
      </c>
      <c r="B14" s="1">
        <v>94.816599999999994</v>
      </c>
      <c r="C14" s="17" t="s">
        <v>249</v>
      </c>
    </row>
    <row r="15" spans="1:3" ht="14.25" customHeight="1" x14ac:dyDescent="0.2">
      <c r="A15" s="16" t="s">
        <v>250</v>
      </c>
      <c r="B15" s="1">
        <v>101.0765</v>
      </c>
      <c r="C15" s="17" t="s">
        <v>249</v>
      </c>
    </row>
    <row r="16" spans="1:3" ht="14.25" customHeight="1" x14ac:dyDescent="0.2">
      <c r="A16" s="16" t="s">
        <v>251</v>
      </c>
      <c r="B16" s="1">
        <v>107.0189</v>
      </c>
      <c r="C16" s="17" t="s">
        <v>249</v>
      </c>
    </row>
    <row r="17" spans="1:3" ht="14.25" customHeight="1" x14ac:dyDescent="0.2">
      <c r="A17" s="16" t="s">
        <v>252</v>
      </c>
      <c r="B17" s="1">
        <v>109.511</v>
      </c>
      <c r="C17" s="17" t="s">
        <v>249</v>
      </c>
    </row>
    <row r="18" spans="1:3" ht="14.25" customHeight="1" x14ac:dyDescent="0.2">
      <c r="A18" s="16" t="s">
        <v>253</v>
      </c>
      <c r="B18" s="1">
        <v>99.198400000000007</v>
      </c>
      <c r="C18" s="17" t="s">
        <v>249</v>
      </c>
    </row>
    <row r="19" spans="1:3" ht="14.25" customHeight="1" x14ac:dyDescent="0.2">
      <c r="A19" s="16" t="s">
        <v>254</v>
      </c>
      <c r="B19" s="1">
        <v>97.947800000000001</v>
      </c>
      <c r="C19" s="17" t="s">
        <v>249</v>
      </c>
    </row>
    <row r="20" spans="1:3" ht="14.25" customHeight="1" x14ac:dyDescent="0.2">
      <c r="A20" s="16" t="s">
        <v>255</v>
      </c>
      <c r="B20" s="1">
        <v>109.0257</v>
      </c>
      <c r="C20" s="17" t="s">
        <v>249</v>
      </c>
    </row>
    <row r="21" spans="1:3" ht="14.25" customHeight="1" x14ac:dyDescent="0.2">
      <c r="A21" s="16" t="s">
        <v>256</v>
      </c>
      <c r="B21" s="1">
        <v>87.785300000000007</v>
      </c>
      <c r="C21" s="17" t="s">
        <v>249</v>
      </c>
    </row>
    <row r="22" spans="1:3" ht="14.25" customHeight="1" x14ac:dyDescent="0.2">
      <c r="A22" s="16" t="s">
        <v>257</v>
      </c>
      <c r="B22" s="1">
        <v>117.99420000000001</v>
      </c>
      <c r="C22" s="17" t="s">
        <v>249</v>
      </c>
    </row>
    <row r="23" spans="1:3" ht="14.25" customHeight="1" x14ac:dyDescent="0.2">
      <c r="A23" s="16" t="s">
        <v>258</v>
      </c>
      <c r="B23" s="1">
        <v>99.606300000000005</v>
      </c>
      <c r="C23" s="17" t="s">
        <v>249</v>
      </c>
    </row>
    <row r="24" spans="1:3" ht="14.25" customHeight="1" x14ac:dyDescent="0.2">
      <c r="A24" s="16" t="s">
        <v>259</v>
      </c>
      <c r="B24" s="1">
        <v>113.4663</v>
      </c>
      <c r="C24" s="17" t="s">
        <v>249</v>
      </c>
    </row>
    <row r="25" spans="1:3" ht="14.25" customHeight="1" x14ac:dyDescent="0.2">
      <c r="A25" s="16" t="s">
        <v>260</v>
      </c>
      <c r="B25" s="1">
        <v>106.42700000000001</v>
      </c>
      <c r="C25" s="17" t="s">
        <v>249</v>
      </c>
    </row>
    <row r="26" spans="1:3" ht="14.25" customHeight="1" x14ac:dyDescent="0.2">
      <c r="A26" s="18" t="s">
        <v>261</v>
      </c>
      <c r="B26" s="19">
        <v>102.9479</v>
      </c>
      <c r="C26" s="20" t="s">
        <v>249</v>
      </c>
    </row>
    <row r="27" spans="1:3" ht="14.25" customHeight="1" x14ac:dyDescent="0.2">
      <c r="A27" s="13"/>
      <c r="B27" s="14"/>
      <c r="C27" s="15" t="s">
        <v>262</v>
      </c>
    </row>
    <row r="28" spans="1:3" ht="14.25" customHeight="1" x14ac:dyDescent="0.2">
      <c r="A28" s="16"/>
      <c r="B28" s="1"/>
      <c r="C28" s="17" t="s">
        <v>262</v>
      </c>
    </row>
    <row r="29" spans="1:3" ht="14.25" customHeight="1" x14ac:dyDescent="0.2">
      <c r="A29" s="16"/>
      <c r="B29" s="1"/>
      <c r="C29" s="17" t="s">
        <v>262</v>
      </c>
    </row>
    <row r="30" spans="1:3" ht="14.25" customHeight="1" x14ac:dyDescent="0.2">
      <c r="A30" s="16"/>
      <c r="B30" s="1"/>
      <c r="C30" s="17" t="s">
        <v>262</v>
      </c>
    </row>
    <row r="31" spans="1:3" ht="14.25" customHeight="1" x14ac:dyDescent="0.2">
      <c r="A31" s="16"/>
      <c r="B31" s="1"/>
      <c r="C31" s="17" t="s">
        <v>262</v>
      </c>
    </row>
    <row r="32" spans="1:3" ht="14.25" customHeight="1" x14ac:dyDescent="0.2">
      <c r="A32" s="16"/>
      <c r="B32" s="1"/>
      <c r="C32" s="17" t="s">
        <v>262</v>
      </c>
    </row>
    <row r="33" spans="1:3" ht="14.25" customHeight="1" x14ac:dyDescent="0.2">
      <c r="A33" s="18"/>
      <c r="B33" s="19"/>
      <c r="C33" s="20" t="s">
        <v>262</v>
      </c>
    </row>
    <row r="34" spans="1:3" ht="14.25" customHeight="1" x14ac:dyDescent="0.2">
      <c r="A34" s="1"/>
      <c r="B34" s="1"/>
      <c r="C34" s="1"/>
    </row>
    <row r="35" spans="1:3" ht="14.25" customHeight="1" x14ac:dyDescent="0.2">
      <c r="A35" s="1"/>
      <c r="B35" s="1"/>
      <c r="C35" s="1"/>
    </row>
    <row r="36" spans="1:3" ht="14.25" customHeight="1" x14ac:dyDescent="0.2">
      <c r="A36" s="1"/>
      <c r="B36" s="1"/>
      <c r="C36" s="1"/>
    </row>
    <row r="37" spans="1:3" ht="14.25" customHeight="1" x14ac:dyDescent="0.2">
      <c r="A37" s="1"/>
      <c r="B37" s="1"/>
      <c r="C37" s="1"/>
    </row>
    <row r="38" spans="1:3" ht="14.25" customHeight="1" x14ac:dyDescent="0.2">
      <c r="A38" s="1"/>
      <c r="B38" s="1"/>
      <c r="C38" s="1"/>
    </row>
    <row r="39" spans="1:3" ht="14.25" customHeight="1" x14ac:dyDescent="0.2">
      <c r="A39" s="1"/>
      <c r="B39" s="1"/>
      <c r="C39" s="1"/>
    </row>
    <row r="40" spans="1:3" ht="14.25" customHeight="1" x14ac:dyDescent="0.2">
      <c r="A40" s="1"/>
      <c r="B40" s="1"/>
      <c r="C40" s="1"/>
    </row>
    <row r="41" spans="1:3" ht="14.25" customHeight="1" x14ac:dyDescent="0.2">
      <c r="A41" s="1"/>
      <c r="B41" s="1"/>
      <c r="C41" s="1"/>
    </row>
    <row r="42" spans="1:3" ht="14.25" customHeight="1" x14ac:dyDescent="0.2">
      <c r="A42" s="1"/>
      <c r="B42" s="1"/>
      <c r="C42" s="1"/>
    </row>
    <row r="43" spans="1:3" ht="14.25" customHeight="1" x14ac:dyDescent="0.2">
      <c r="A43" s="1"/>
      <c r="B43" s="1"/>
      <c r="C43" s="1"/>
    </row>
    <row r="44" spans="1:3" ht="14.25" customHeight="1" x14ac:dyDescent="0.2">
      <c r="A44" s="1"/>
      <c r="B44" s="1"/>
      <c r="C44" s="1"/>
    </row>
    <row r="45" spans="1:3" ht="14.25" customHeight="1" x14ac:dyDescent="0.2">
      <c r="A45" s="1"/>
      <c r="B45" s="1"/>
      <c r="C45" s="1"/>
    </row>
    <row r="46" spans="1:3" ht="14.25" customHeight="1" x14ac:dyDescent="0.2">
      <c r="A46" s="1"/>
      <c r="B46" s="1"/>
      <c r="C46" s="1"/>
    </row>
    <row r="47" spans="1:3" ht="14.25" customHeight="1" x14ac:dyDescent="0.2">
      <c r="A47" s="1"/>
      <c r="B47" s="1"/>
      <c r="C47" s="1"/>
    </row>
    <row r="48" spans="1:3" ht="14.25" customHeight="1" x14ac:dyDescent="0.2">
      <c r="A48" s="1"/>
      <c r="B48" s="1"/>
      <c r="C48" s="1"/>
    </row>
    <row r="49" spans="1:3" ht="14.25" customHeight="1" x14ac:dyDescent="0.2">
      <c r="A49" s="1"/>
      <c r="B49" s="1"/>
      <c r="C49" s="1"/>
    </row>
    <row r="50" spans="1:3" ht="14.25" customHeight="1" x14ac:dyDescent="0.2">
      <c r="A50" s="1"/>
      <c r="B50" s="1"/>
      <c r="C50" s="1"/>
    </row>
    <row r="51" spans="1:3" ht="14.25" customHeight="1" x14ac:dyDescent="0.2">
      <c r="A51" s="1"/>
      <c r="B51" s="1"/>
      <c r="C51" s="1"/>
    </row>
    <row r="52" spans="1:3" ht="14.25" customHeight="1" x14ac:dyDescent="0.2">
      <c r="A52" s="1"/>
      <c r="B52" s="1"/>
      <c r="C52" s="1"/>
    </row>
    <row r="53" spans="1:3" ht="14.25" customHeight="1" x14ac:dyDescent="0.2">
      <c r="A53" s="1"/>
      <c r="B53" s="1"/>
      <c r="C53" s="1"/>
    </row>
    <row r="54" spans="1:3" ht="14.25" customHeight="1" x14ac:dyDescent="0.2">
      <c r="A54" s="1"/>
      <c r="B54" s="1"/>
      <c r="C54" s="1"/>
    </row>
    <row r="55" spans="1:3" ht="14.25" customHeight="1" x14ac:dyDescent="0.2">
      <c r="A55" s="1"/>
      <c r="B55" s="1"/>
      <c r="C55" s="1"/>
    </row>
    <row r="56" spans="1:3" ht="14.25" customHeight="1" x14ac:dyDescent="0.2">
      <c r="A56" s="1"/>
      <c r="B56" s="1"/>
      <c r="C56" s="1"/>
    </row>
    <row r="57" spans="1:3" ht="14.25" customHeight="1" x14ac:dyDescent="0.2">
      <c r="A57" s="1"/>
      <c r="B57" s="1"/>
      <c r="C57" s="1"/>
    </row>
    <row r="58" spans="1:3" ht="14.25" customHeight="1" x14ac:dyDescent="0.2">
      <c r="A58" s="1"/>
      <c r="B58" s="1"/>
      <c r="C58" s="1"/>
    </row>
    <row r="59" spans="1:3" ht="14.25" customHeight="1" x14ac:dyDescent="0.2">
      <c r="A59" s="1"/>
      <c r="B59" s="1"/>
      <c r="C59" s="1"/>
    </row>
    <row r="60" spans="1:3" ht="14.25" customHeight="1" x14ac:dyDescent="0.2">
      <c r="A60" s="1"/>
      <c r="B60" s="1"/>
      <c r="C60" s="1"/>
    </row>
    <row r="61" spans="1:3" ht="14.25" customHeight="1" x14ac:dyDescent="0.2">
      <c r="A61" s="1"/>
      <c r="B61" s="1"/>
      <c r="C61" s="1"/>
    </row>
    <row r="62" spans="1:3" ht="14.25" customHeight="1" x14ac:dyDescent="0.2">
      <c r="A62" s="1"/>
      <c r="B62" s="1"/>
      <c r="C62" s="1"/>
    </row>
    <row r="63" spans="1:3" ht="14.25" customHeight="1" x14ac:dyDescent="0.2">
      <c r="A63" s="1"/>
      <c r="B63" s="1"/>
      <c r="C63" s="1"/>
    </row>
    <row r="64" spans="1:3" ht="14.25" customHeight="1" x14ac:dyDescent="0.2">
      <c r="A64" s="1"/>
      <c r="B64" s="1"/>
      <c r="C64" s="1"/>
    </row>
    <row r="65" spans="1:3" ht="14.25" customHeight="1" x14ac:dyDescent="0.2">
      <c r="A65" s="1"/>
      <c r="B65" s="1"/>
      <c r="C65" s="1"/>
    </row>
    <row r="66" spans="1:3" ht="14.25" customHeight="1" x14ac:dyDescent="0.2">
      <c r="A66" s="1"/>
      <c r="B66" s="1"/>
      <c r="C66" s="1"/>
    </row>
    <row r="67" spans="1:3" ht="14.25" customHeight="1" x14ac:dyDescent="0.2">
      <c r="A67" s="1"/>
      <c r="B67" s="1"/>
      <c r="C67" s="1"/>
    </row>
    <row r="68" spans="1:3" ht="14.25" customHeight="1" x14ac:dyDescent="0.2">
      <c r="A68" s="1"/>
      <c r="B68" s="1"/>
      <c r="C68" s="1"/>
    </row>
    <row r="69" spans="1:3" ht="14.25" customHeight="1" x14ac:dyDescent="0.2">
      <c r="A69" s="1"/>
      <c r="B69" s="1"/>
      <c r="C69" s="1"/>
    </row>
    <row r="70" spans="1:3" ht="14.25" customHeight="1" x14ac:dyDescent="0.2">
      <c r="A70" s="1"/>
      <c r="B70" s="1"/>
      <c r="C70" s="1"/>
    </row>
    <row r="71" spans="1:3" ht="14.25" customHeight="1" x14ac:dyDescent="0.2">
      <c r="A71" s="1"/>
      <c r="B71" s="1"/>
      <c r="C71" s="1"/>
    </row>
    <row r="72" spans="1:3" ht="14.25" customHeight="1" x14ac:dyDescent="0.2">
      <c r="A72" s="1"/>
      <c r="B72" s="1"/>
      <c r="C72" s="1"/>
    </row>
    <row r="73" spans="1:3" ht="14.25" customHeight="1" x14ac:dyDescent="0.2">
      <c r="A73" s="1"/>
      <c r="B73" s="1"/>
      <c r="C73" s="1"/>
    </row>
    <row r="74" spans="1:3" ht="14.25" customHeight="1" x14ac:dyDescent="0.2">
      <c r="A74" s="1"/>
      <c r="B74" s="1"/>
      <c r="C74" s="1"/>
    </row>
    <row r="75" spans="1:3" ht="14.25" customHeight="1" x14ac:dyDescent="0.2">
      <c r="A75" s="1"/>
      <c r="B75" s="1"/>
      <c r="C75" s="1"/>
    </row>
    <row r="76" spans="1:3" ht="14.25" customHeight="1" x14ac:dyDescent="0.2">
      <c r="A76" s="1"/>
      <c r="B76" s="1"/>
      <c r="C76" s="1"/>
    </row>
    <row r="77" spans="1:3" ht="14.25" customHeight="1" x14ac:dyDescent="0.2">
      <c r="A77" s="1"/>
      <c r="B77" s="1"/>
      <c r="C77" s="1"/>
    </row>
    <row r="78" spans="1:3" ht="14.25" customHeight="1" x14ac:dyDescent="0.2">
      <c r="A78" s="1"/>
      <c r="B78" s="1"/>
      <c r="C78" s="1"/>
    </row>
    <row r="79" spans="1:3" ht="14.25" customHeight="1" x14ac:dyDescent="0.2">
      <c r="A79" s="1"/>
      <c r="B79" s="1"/>
      <c r="C79" s="1"/>
    </row>
    <row r="80" spans="1:3" ht="14.25" customHeight="1" x14ac:dyDescent="0.2">
      <c r="A80" s="1"/>
      <c r="B80" s="1"/>
      <c r="C80" s="1"/>
    </row>
    <row r="81" spans="1:3" ht="14.25" customHeight="1" x14ac:dyDescent="0.2">
      <c r="A81" s="1"/>
      <c r="B81" s="1"/>
      <c r="C81" s="1"/>
    </row>
    <row r="82" spans="1:3" ht="14.25" customHeight="1" x14ac:dyDescent="0.2">
      <c r="A82" s="1"/>
      <c r="B82" s="1"/>
      <c r="C82" s="1"/>
    </row>
    <row r="83" spans="1:3" ht="14.25" customHeight="1" x14ac:dyDescent="0.2">
      <c r="A83" s="1"/>
      <c r="B83" s="1"/>
      <c r="C83" s="1"/>
    </row>
    <row r="84" spans="1:3" ht="14.25" customHeight="1" x14ac:dyDescent="0.2">
      <c r="A84" s="1"/>
      <c r="B84" s="1"/>
      <c r="C84" s="1"/>
    </row>
    <row r="85" spans="1:3" ht="14.25" customHeight="1" x14ac:dyDescent="0.2">
      <c r="A85" s="1"/>
      <c r="B85" s="1"/>
      <c r="C85" s="1"/>
    </row>
    <row r="86" spans="1:3" ht="14.25" customHeight="1" x14ac:dyDescent="0.2">
      <c r="A86" s="1"/>
      <c r="B86" s="1"/>
      <c r="C86" s="1"/>
    </row>
    <row r="87" spans="1:3" ht="14.25" customHeight="1" x14ac:dyDescent="0.2">
      <c r="A87" s="1"/>
      <c r="B87" s="1"/>
      <c r="C87" s="1"/>
    </row>
    <row r="88" spans="1:3" ht="14.25" customHeight="1" x14ac:dyDescent="0.2">
      <c r="A88" s="1"/>
      <c r="B88" s="1"/>
      <c r="C88" s="1"/>
    </row>
    <row r="89" spans="1:3" ht="14.25" customHeight="1" x14ac:dyDescent="0.2">
      <c r="A89" s="1"/>
      <c r="B89" s="1"/>
      <c r="C89" s="1"/>
    </row>
    <row r="90" spans="1:3" ht="14.25" customHeight="1" x14ac:dyDescent="0.2">
      <c r="A90" s="1"/>
      <c r="B90" s="1"/>
      <c r="C90" s="1"/>
    </row>
    <row r="91" spans="1:3" ht="14.25" customHeight="1" x14ac:dyDescent="0.2">
      <c r="A91" s="1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9" sqref="D9"/>
    </sheetView>
  </sheetViews>
  <sheetFormatPr baseColWidth="10" defaultRowHeight="14.25" x14ac:dyDescent="0.2"/>
  <cols>
    <col min="1" max="1" width="13.125" bestFit="1" customWidth="1"/>
    <col min="2" max="2" width="12.5" bestFit="1" customWidth="1"/>
  </cols>
  <sheetData>
    <row r="1" spans="1:2" x14ac:dyDescent="0.2">
      <c r="A1" s="45" t="s">
        <v>276</v>
      </c>
      <c r="B1" s="45" t="s">
        <v>283</v>
      </c>
    </row>
    <row r="2" spans="1:2" x14ac:dyDescent="0.2">
      <c r="A2" s="45" t="s">
        <v>243</v>
      </c>
      <c r="B2" s="45" t="s">
        <v>284</v>
      </c>
    </row>
    <row r="3" spans="1:2" x14ac:dyDescent="0.2">
      <c r="A3" s="45" t="s">
        <v>12</v>
      </c>
      <c r="B3" s="45" t="s">
        <v>284</v>
      </c>
    </row>
    <row r="4" spans="1:2" x14ac:dyDescent="0.2">
      <c r="A4" s="45" t="s">
        <v>262</v>
      </c>
      <c r="B4" s="45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 x14ac:dyDescent="0.2"/>
  <cols>
    <col min="1" max="1" width="45.875" customWidth="1"/>
    <col min="2" max="2" width="11.25" customWidth="1"/>
    <col min="3" max="3" width="16.375" customWidth="1"/>
    <col min="4" max="4" width="10.875" customWidth="1"/>
    <col min="5" max="5" width="9.875" customWidth="1"/>
    <col min="6" max="6" width="12.125" customWidth="1"/>
    <col min="7" max="7" width="11.75" customWidth="1"/>
    <col min="8" max="8" width="14.375" customWidth="1"/>
    <col min="9" max="10" width="15.75" customWidth="1"/>
    <col min="11" max="11" width="34.375" customWidth="1"/>
    <col min="12" max="26" width="10.625" customWidth="1"/>
  </cols>
  <sheetData>
    <row r="1" spans="1:11" ht="36" customHeight="1" x14ac:dyDescent="0.2">
      <c r="A1" s="21" t="s">
        <v>263</v>
      </c>
      <c r="B1" s="22" t="s">
        <v>64</v>
      </c>
      <c r="C1" s="22" t="s">
        <v>264</v>
      </c>
      <c r="D1" s="22" t="s">
        <v>265</v>
      </c>
      <c r="E1" s="22" t="s">
        <v>266</v>
      </c>
      <c r="F1" s="22" t="s">
        <v>267</v>
      </c>
      <c r="G1" s="22" t="s">
        <v>268</v>
      </c>
      <c r="H1" s="22" t="s">
        <v>65</v>
      </c>
      <c r="I1" s="22" t="s">
        <v>269</v>
      </c>
      <c r="J1" s="22" t="s">
        <v>270</v>
      </c>
      <c r="K1" s="23" t="s">
        <v>271</v>
      </c>
    </row>
    <row r="2" spans="1:11" ht="14.25" customHeight="1" x14ac:dyDescent="0.2">
      <c r="A2" s="24" t="s">
        <v>181</v>
      </c>
      <c r="B2" s="1" t="str">
        <f>+VLOOKUP(A2,Insumos!$C$2:$F$999,4,FALSE)</f>
        <v>DEC</v>
      </c>
      <c r="C2" s="25">
        <f>+SUMIFS(Compras!$H$2:$H$999,Compras!$E$2:$E$999,Resumenes!A2)</f>
        <v>533.12</v>
      </c>
      <c r="D2" s="1" t="str">
        <f>+VLOOKUP(A2,Insumos!$C$2:$D$410,2,FALSE)</f>
        <v>Litros</v>
      </c>
      <c r="E2" s="2">
        <f>+SUMIFS(Compras!$F$2:$F$999,Compras!$E$2:$E$999,Resumenes!A2)</f>
        <v>17</v>
      </c>
      <c r="F2" s="25">
        <f>+AVERAGEIFS(Compras!$G$2:$G$999,Compras!$E$2:$E$999,Resumenes!A2)</f>
        <v>31.36</v>
      </c>
      <c r="G2" s="1">
        <f>+VLOOKUP(A2,Insumos!$C$2:$E$999,3,FALSE)</f>
        <v>1</v>
      </c>
      <c r="H2" s="1" t="str">
        <f>+VLOOKUP(A2,Insumos!$C$2:$G$999,5,FALSE)</f>
        <v>Otros</v>
      </c>
      <c r="I2" s="25">
        <f>+C2*VLOOKUP(A2,Insumos!$C$2:$I$999,7,FALSE)</f>
        <v>266.56</v>
      </c>
      <c r="J2" s="25">
        <f>+C2*VLOOKUP(A2,Insumos!$C$2:$I$999,6,FALSE)</f>
        <v>266.56</v>
      </c>
      <c r="K2" s="26"/>
    </row>
    <row r="3" spans="1:11" ht="14.25" customHeight="1" x14ac:dyDescent="0.2">
      <c r="A3" s="5" t="s">
        <v>238</v>
      </c>
      <c r="B3" s="1" t="str">
        <f>+VLOOKUP(A3,Insumos!$C$2:$F$999,4,FALSE)</f>
        <v>Focseed</v>
      </c>
      <c r="C3" s="25">
        <f>+SUMIFS(Compras!$H$2:$H$999,Compras!$E$2:$E$999,Resumenes!A3)</f>
        <v>1024.76</v>
      </c>
      <c r="D3" s="1" t="str">
        <f>+VLOOKUP(A3,Insumos!$C$2:$D$410,2,FALSE)</f>
        <v>Litros</v>
      </c>
      <c r="E3" s="2">
        <f>+SUMIFS(Compras!$F$2:$F$999,Compras!$E$2:$E$999,Resumenes!A3)</f>
        <v>11</v>
      </c>
      <c r="F3" s="25">
        <f>+AVERAGEIFS(Compras!$G$2:$G$999,Compras!$E$2:$E$999,Resumenes!A3)</f>
        <v>93.16</v>
      </c>
      <c r="G3" s="1">
        <f>+VLOOKUP(A3,Insumos!$C$2:$E$999,3,FALSE)</f>
        <v>1</v>
      </c>
      <c r="H3" s="1" t="str">
        <f>+VLOOKUP(A3,Insumos!$C$2:$G$999,5,FALSE)</f>
        <v>Otros</v>
      </c>
      <c r="I3" s="25">
        <f>+C3*VLOOKUP(A3,Insumos!$C$2:$I$999,7,FALSE)</f>
        <v>512.38</v>
      </c>
      <c r="J3" s="25">
        <f>+C3*VLOOKUP(A3,Insumos!$C$2:$I$999,6,FALSE)</f>
        <v>512.38</v>
      </c>
      <c r="K3" s="26"/>
    </row>
    <row r="4" spans="1:11" ht="14.25" customHeight="1" x14ac:dyDescent="0.2">
      <c r="A4" s="24" t="s">
        <v>236</v>
      </c>
      <c r="B4" s="1" t="str">
        <f>+VLOOKUP(A4,Insumos!$C$2:$F$999,4,FALSE)</f>
        <v>ATS</v>
      </c>
      <c r="C4" s="25">
        <f>+SUMIFS(Compras!$H$2:$H$999,Compras!$E$2:$E$999,Resumenes!A4)</f>
        <v>1232</v>
      </c>
      <c r="D4" s="1" t="str">
        <f>+VLOOKUP(A4,Insumos!$C$2:$D$410,2,FALSE)</f>
        <v>Bolsa</v>
      </c>
      <c r="E4" s="2">
        <f>+SUMIFS(Compras!$F$2:$F$999,Compras!$E$2:$E$999,Resumenes!A4)</f>
        <v>2</v>
      </c>
      <c r="F4" s="25">
        <f>+AVERAGEIFS(Compras!$G$2:$G$999,Compras!$E$2:$E$999,Resumenes!A4)</f>
        <v>616</v>
      </c>
      <c r="G4" s="1">
        <f>+VLOOKUP(A4,Insumos!$C$2:$E$999,3,FALSE)</f>
        <v>1</v>
      </c>
      <c r="H4" s="1" t="str">
        <f>+VLOOKUP(A4,Insumos!$C$2:$G$999,5,FALSE)</f>
        <v>Otros</v>
      </c>
      <c r="I4" s="25">
        <f>+C4*VLOOKUP(A4,Insumos!$C$2:$I$999,7,FALSE)</f>
        <v>616</v>
      </c>
      <c r="J4" s="25">
        <f>+C4*VLOOKUP(A4,Insumos!$C$2:$I$999,6,FALSE)</f>
        <v>616</v>
      </c>
      <c r="K4" s="26"/>
    </row>
    <row r="5" spans="1:11" ht="14.25" customHeight="1" x14ac:dyDescent="0.2">
      <c r="A5" s="24" t="s">
        <v>127</v>
      </c>
      <c r="B5" s="1" t="str">
        <f>+VLOOKUP(A5,Insumos!$C$2:$F$999,4,FALSE)</f>
        <v>Focseed</v>
      </c>
      <c r="C5" s="25">
        <f>+SUMIFS(Compras!$H$2:$H$999,Compras!$E$2:$E$999,Resumenes!A5)</f>
        <v>67550</v>
      </c>
      <c r="D5" s="1" t="str">
        <f>+VLOOKUP(A5,Insumos!$C$2:$D$410,2,FALSE)</f>
        <v>Litros</v>
      </c>
      <c r="E5" s="2">
        <f>+SUMIFS(Compras!$F$2:$F$999,Compras!$E$2:$E$999,Resumenes!A5)</f>
        <v>1930</v>
      </c>
      <c r="F5" s="25">
        <f>+AVERAGEIFS(Compras!$G$2:$G$999,Compras!$E$2:$E$999,Resumenes!A5)</f>
        <v>35</v>
      </c>
      <c r="G5" s="1">
        <f>+VLOOKUP(A5,Insumos!$C$2:$E$999,3,FALSE)</f>
        <v>5</v>
      </c>
      <c r="H5" s="1" t="str">
        <f>+VLOOKUP(A5,Insumos!$C$2:$G$999,5,FALSE)</f>
        <v>Herbicidas</v>
      </c>
      <c r="I5" s="25">
        <f>+C5*VLOOKUP(A5,Insumos!$C$2:$I$999,7,FALSE)</f>
        <v>67550</v>
      </c>
      <c r="J5" s="25">
        <f>+C5*VLOOKUP(A5,Insumos!$C$2:$I$999,6,FALSE)</f>
        <v>0</v>
      </c>
      <c r="K5" s="26"/>
    </row>
    <row r="6" spans="1:11" ht="14.25" customHeight="1" x14ac:dyDescent="0.2">
      <c r="A6" s="24" t="s">
        <v>207</v>
      </c>
      <c r="B6" s="1" t="str">
        <f>+VLOOKUP(A6,Insumos!$C$2:$F$999,4,FALSE)</f>
        <v>MONSANTO</v>
      </c>
      <c r="C6" s="25">
        <f>+SUMIFS(Compras!$H$2:$H$999,Compras!$E$2:$E$999,Resumenes!A6)</f>
        <v>15313.3092</v>
      </c>
      <c r="D6" s="1" t="str">
        <f>+VLOOKUP(A6,Insumos!$C$2:$D$410,2,FALSE)</f>
        <v>Bolsa</v>
      </c>
      <c r="E6" s="2">
        <f>+SUMIFS(Compras!$F$2:$F$999,Compras!$E$2:$E$999,Resumenes!A6)</f>
        <v>84</v>
      </c>
      <c r="F6" s="25">
        <f>+AVERAGEIFS(Compras!$G$2:$G$999,Compras!$E$2:$E$999,Resumenes!A6)</f>
        <v>182.3013</v>
      </c>
      <c r="G6" s="1">
        <f>+VLOOKUP(A6,Insumos!$C$2:$E$999,3,FALSE)</f>
        <v>1</v>
      </c>
      <c r="H6" s="1" t="str">
        <f>+VLOOKUP(A6,Insumos!$C$2:$G$999,5,FALSE)</f>
        <v>Semillas</v>
      </c>
      <c r="I6" s="25">
        <f>+C6*VLOOKUP(A6,Insumos!$C$2:$I$999,7,FALSE)</f>
        <v>0</v>
      </c>
      <c r="J6" s="25">
        <f>+C6*VLOOKUP(A6,Insumos!$C$2:$I$999,6,FALSE)</f>
        <v>15313.3092</v>
      </c>
      <c r="K6" s="26"/>
    </row>
    <row r="7" spans="1:11" ht="14.25" customHeight="1" x14ac:dyDescent="0.2">
      <c r="A7" s="24" t="s">
        <v>201</v>
      </c>
      <c r="B7" s="1" t="str">
        <f>+VLOOKUP(A7,Insumos!$C$2:$F$999,4,FALSE)</f>
        <v>MONSANTO</v>
      </c>
      <c r="C7" s="25">
        <f>+SUMIFS(Compras!$H$2:$H$999,Compras!$E$2:$E$999,Resumenes!A7)</f>
        <v>97857.217499999999</v>
      </c>
      <c r="D7" s="1" t="str">
        <f>+VLOOKUP(A7,Insumos!$C$2:$D$410,2,FALSE)</f>
        <v>Bolsa</v>
      </c>
      <c r="E7" s="2">
        <f>+SUMIFS(Compras!$F$2:$F$999,Compras!$E$2:$E$999,Resumenes!A7)</f>
        <v>517</v>
      </c>
      <c r="F7" s="25">
        <f>+AVERAGEIFS(Compras!$G$2:$G$999,Compras!$E$2:$E$999,Resumenes!A7)</f>
        <v>189.27895000000001</v>
      </c>
      <c r="G7" s="1">
        <f>+VLOOKUP(A7,Insumos!$C$2:$E$999,3,FALSE)</f>
        <v>1</v>
      </c>
      <c r="H7" s="1" t="str">
        <f>+VLOOKUP(A7,Insumos!$C$2:$G$999,5,FALSE)</f>
        <v>Semillas</v>
      </c>
      <c r="I7" s="25">
        <f>+C7*VLOOKUP(A7,Insumos!$C$2:$I$999,7,FALSE)</f>
        <v>0</v>
      </c>
      <c r="J7" s="25">
        <f>+C7*VLOOKUP(A7,Insumos!$C$2:$I$999,6,FALSE)</f>
        <v>97857.217499999999</v>
      </c>
      <c r="K7" s="26"/>
    </row>
    <row r="8" spans="1:11" ht="14.25" customHeight="1" x14ac:dyDescent="0.2">
      <c r="A8" s="24" t="s">
        <v>199</v>
      </c>
      <c r="B8" s="1" t="str">
        <f>+VLOOKUP(A8,Insumos!$C$2:$F$999,4,FALSE)</f>
        <v>MONSANTO</v>
      </c>
      <c r="C8" s="25">
        <f>+SUMIFS(Compras!$H$2:$H$999,Compras!$E$2:$E$999,Resumenes!A8)</f>
        <v>14069.968499999999</v>
      </c>
      <c r="D8" s="1" t="str">
        <f>+VLOOKUP(A8,Insumos!$C$2:$D$410,2,FALSE)</f>
        <v>Bolsa</v>
      </c>
      <c r="E8" s="2">
        <f>+SUMIFS(Compras!$F$2:$F$999,Compras!$E$2:$E$999,Resumenes!A8)</f>
        <v>79</v>
      </c>
      <c r="F8" s="25">
        <f>+AVERAGEIFS(Compras!$G$2:$G$999,Compras!$E$2:$E$999,Resumenes!A8)</f>
        <v>178.10084999999998</v>
      </c>
      <c r="G8" s="1">
        <f>+VLOOKUP(A8,Insumos!$C$2:$E$999,3,FALSE)</f>
        <v>1</v>
      </c>
      <c r="H8" s="1" t="str">
        <f>+VLOOKUP(A8,Insumos!$C$2:$G$999,5,FALSE)</f>
        <v>Semillas</v>
      </c>
      <c r="I8" s="25">
        <f>+C8*VLOOKUP(A8,Insumos!$C$2:$I$999,7,FALSE)</f>
        <v>0</v>
      </c>
      <c r="J8" s="25">
        <f>+C8*VLOOKUP(A8,Insumos!$C$2:$I$999,6,FALSE)</f>
        <v>14069.968499999999</v>
      </c>
      <c r="K8" s="26"/>
    </row>
    <row r="9" spans="1:11" ht="14.25" customHeight="1" x14ac:dyDescent="0.2">
      <c r="A9" s="24" t="s">
        <v>203</v>
      </c>
      <c r="B9" s="1" t="str">
        <f>+VLOOKUP(A9,Insumos!$C$2:$F$999,4,FALSE)</f>
        <v>MONSANTO</v>
      </c>
      <c r="C9" s="25">
        <f>+SUMIFS(Compras!$H$2:$H$999,Compras!$E$2:$E$999,Resumenes!A9)</f>
        <v>13001.370800000001</v>
      </c>
      <c r="D9" s="1" t="str">
        <f>+VLOOKUP(A9,Insumos!$C$2:$D$410,2,FALSE)</f>
        <v>Bolsa</v>
      </c>
      <c r="E9" s="2">
        <f>+SUMIFS(Compras!$F$2:$F$999,Compras!$E$2:$E$999,Resumenes!A9)</f>
        <v>73</v>
      </c>
      <c r="F9" s="25">
        <f>+AVERAGEIFS(Compras!$G$2:$G$999,Compras!$E$2:$E$999,Resumenes!A9)</f>
        <v>178.10095000000001</v>
      </c>
      <c r="G9" s="1">
        <f>+VLOOKUP(A9,Insumos!$C$2:$E$999,3,FALSE)</f>
        <v>1</v>
      </c>
      <c r="H9" s="1" t="str">
        <f>+VLOOKUP(A9,Insumos!$C$2:$G$999,5,FALSE)</f>
        <v>Semillas</v>
      </c>
      <c r="I9" s="25">
        <f>+C9*VLOOKUP(A9,Insumos!$C$2:$I$999,7,FALSE)</f>
        <v>0</v>
      </c>
      <c r="J9" s="25">
        <f>+C9*VLOOKUP(A9,Insumos!$C$2:$I$999,6,FALSE)</f>
        <v>13001.370800000001</v>
      </c>
      <c r="K9" s="26"/>
    </row>
    <row r="10" spans="1:11" ht="14.25" customHeight="1" x14ac:dyDescent="0.2">
      <c r="A10" s="24" t="s">
        <v>184</v>
      </c>
      <c r="B10" s="1" t="str">
        <f>+VLOOKUP(A10,Insumos!$C$2:$F$999,4,FALSE)</f>
        <v>DEC</v>
      </c>
      <c r="C10" s="25">
        <f>+SUMIFS(Compras!$H$2:$H$999,Compras!$E$2:$E$999,Resumenes!A10)</f>
        <v>5712</v>
      </c>
      <c r="D10" s="1" t="str">
        <f>+VLOOKUP(A10,Insumos!$C$2:$D$410,2,FALSE)</f>
        <v>Litros</v>
      </c>
      <c r="E10" s="2">
        <f>+SUMIFS(Compras!$F$2:$F$999,Compras!$E$2:$E$999,Resumenes!A10)</f>
        <v>340</v>
      </c>
      <c r="F10" s="25">
        <f>+AVERAGEIFS(Compras!$G$2:$G$999,Compras!$E$2:$E$999,Resumenes!A10)</f>
        <v>16.8</v>
      </c>
      <c r="G10" s="1">
        <f>+VLOOKUP(A10,Insumos!$C$2:$E$999,3,FALSE)</f>
        <v>1</v>
      </c>
      <c r="H10" s="1" t="str">
        <f>+VLOOKUP(A10,Insumos!$C$2:$G$999,5,FALSE)</f>
        <v>Adherentes</v>
      </c>
      <c r="I10" s="25">
        <f>+C10*VLOOKUP(A10,Insumos!$C$2:$I$999,7,FALSE)</f>
        <v>2856</v>
      </c>
      <c r="J10" s="25">
        <f>+C10*VLOOKUP(A10,Insumos!$C$2:$I$999,6,FALSE)</f>
        <v>2856</v>
      </c>
      <c r="K10" s="26"/>
    </row>
    <row r="11" spans="1:11" ht="14.25" customHeight="1" x14ac:dyDescent="0.2">
      <c r="A11" s="24" t="s">
        <v>89</v>
      </c>
      <c r="B11" s="1" t="str">
        <f>+VLOOKUP(A11,Insumos!$C$2:$F$999,4,FALSE)</f>
        <v>Focseed</v>
      </c>
      <c r="C11" s="25">
        <f>+SUMIFS(Compras!$H$2:$H$999,Compras!$E$2:$E$999,Resumenes!A11)</f>
        <v>1296</v>
      </c>
      <c r="D11" s="1" t="str">
        <f>+VLOOKUP(A11,Insumos!$C$2:$D$410,2,FALSE)</f>
        <v>Litros</v>
      </c>
      <c r="E11" s="2">
        <f>+SUMIFS(Compras!$F$2:$F$999,Compras!$E$2:$E$999,Resumenes!A11)</f>
        <v>240</v>
      </c>
      <c r="F11" s="25">
        <f>+AVERAGEIFS(Compras!$G$2:$G$999,Compras!$E$2:$E$999,Resumenes!A11)</f>
        <v>5.4</v>
      </c>
      <c r="G11" s="1">
        <f>+VLOOKUP(A11,Insumos!$C$2:$E$999,3,FALSE)</f>
        <v>20</v>
      </c>
      <c r="H11" s="1" t="str">
        <f>+VLOOKUP(A11,Insumos!$C$2:$G$999,5,FALSE)</f>
        <v>Herbicidas</v>
      </c>
      <c r="I11" s="25">
        <f>+C11*VLOOKUP(A11,Insumos!$C$2:$I$999,7,FALSE)</f>
        <v>388.8</v>
      </c>
      <c r="J11" s="25">
        <f>+C11*VLOOKUP(A11,Insumos!$C$2:$I$999,6,FALSE)</f>
        <v>907.19999999999993</v>
      </c>
      <c r="K11" s="26"/>
    </row>
    <row r="12" spans="1:11" ht="14.25" customHeight="1" x14ac:dyDescent="0.2">
      <c r="A12" s="24" t="s">
        <v>107</v>
      </c>
      <c r="B12" s="1" t="str">
        <f>+VLOOKUP(A12,Insumos!$C$2:$F$999,4,FALSE)</f>
        <v>Focseed</v>
      </c>
      <c r="C12" s="25">
        <f>+SUMIFS(Compras!$H$2:$H$999,Compras!$E$2:$E$999,Resumenes!A12)</f>
        <v>894.99999999999989</v>
      </c>
      <c r="D12" s="1" t="str">
        <f>+VLOOKUP(A12,Insumos!$C$2:$D$410,2,FALSE)</f>
        <v>Litros</v>
      </c>
      <c r="E12" s="2">
        <f>+SUMIFS(Compras!$F$2:$F$999,Compras!$E$2:$E$999,Resumenes!A12)</f>
        <v>100</v>
      </c>
      <c r="F12" s="25">
        <f>+AVERAGEIFS(Compras!$G$2:$G$999,Compras!$E$2:$E$999,Resumenes!A12)</f>
        <v>8.9499999999999993</v>
      </c>
      <c r="G12" s="1">
        <f>+VLOOKUP(A12,Insumos!$C$2:$E$999,3,FALSE)</f>
        <v>10</v>
      </c>
      <c r="H12" s="1" t="str">
        <f>+VLOOKUP(A12,Insumos!$C$2:$G$999,5,FALSE)</f>
        <v>Herbicidas</v>
      </c>
      <c r="I12" s="25">
        <f>+C12*VLOOKUP(A12,Insumos!$C$2:$I$999,7,FALSE)</f>
        <v>447.49999999999994</v>
      </c>
      <c r="J12" s="25">
        <f>+C12*VLOOKUP(A12,Insumos!$C$2:$I$999,6,FALSE)</f>
        <v>447.49999999999994</v>
      </c>
      <c r="K12" s="26"/>
    </row>
    <row r="13" spans="1:11" ht="14.25" customHeight="1" x14ac:dyDescent="0.2">
      <c r="A13" s="24" t="s">
        <v>192</v>
      </c>
      <c r="B13" s="1" t="str">
        <f>+VLOOKUP(A13,Insumos!$C$2:$F$999,4,FALSE)</f>
        <v>MONSANTO</v>
      </c>
      <c r="C13" s="25">
        <f>+SUMIFS(Compras!$H$2:$H$999,Compras!$E$2:$E$999,Resumenes!A13)</f>
        <v>36440.942999999999</v>
      </c>
      <c r="D13" s="1" t="str">
        <f>+VLOOKUP(A13,Insumos!$C$2:$D$410,2,FALSE)</f>
        <v>Bolsa</v>
      </c>
      <c r="E13" s="2">
        <f>+SUMIFS(Compras!$F$2:$F$999,Compras!$E$2:$E$999,Resumenes!A13)</f>
        <v>210</v>
      </c>
      <c r="F13" s="25">
        <f>+AVERAGEIFS(Compras!$G$2:$G$999,Compras!$E$2:$E$999,Resumenes!A13)</f>
        <v>173.5283</v>
      </c>
      <c r="G13" s="1">
        <f>+VLOOKUP(A13,Insumos!$C$2:$E$999,3,FALSE)</f>
        <v>1</v>
      </c>
      <c r="H13" s="1" t="str">
        <f>+VLOOKUP(A13,Insumos!$C$2:$G$999,5,FALSE)</f>
        <v>Semillas</v>
      </c>
      <c r="I13" s="25">
        <f>+C13*VLOOKUP(A13,Insumos!$C$2:$I$999,7,FALSE)</f>
        <v>0</v>
      </c>
      <c r="J13" s="25">
        <f>+C13*VLOOKUP(A13,Insumos!$C$2:$I$999,6,FALSE)</f>
        <v>36440.942999999999</v>
      </c>
      <c r="K13" s="26"/>
    </row>
    <row r="14" spans="1:11" ht="14.25" customHeight="1" x14ac:dyDescent="0.2">
      <c r="A14" s="24" t="s">
        <v>209</v>
      </c>
      <c r="B14" s="1" t="str">
        <f>+VLOOKUP(A14,Insumos!$C$2:$F$999,4,FALSE)</f>
        <v>MONSANTO</v>
      </c>
      <c r="C14" s="25">
        <f>+SUMIFS(Compras!$H$2:$H$999,Compras!$E$2:$E$999,Resumenes!A14)</f>
        <v>10271.598699999999</v>
      </c>
      <c r="D14" s="1" t="str">
        <f>+VLOOKUP(A14,Insumos!$C$2:$D$410,2,FALSE)</f>
        <v>Bolsa</v>
      </c>
      <c r="E14" s="2">
        <f>+SUMIFS(Compras!$F$2:$F$999,Compras!$E$2:$E$999,Resumenes!A14)</f>
        <v>69</v>
      </c>
      <c r="F14" s="25">
        <f>+AVERAGEIFS(Compras!$G$2:$G$999,Compras!$E$2:$E$999,Resumenes!A14)</f>
        <v>148.86374999999998</v>
      </c>
      <c r="G14" s="1">
        <f>+VLOOKUP(A14,Insumos!$C$2:$E$999,3,FALSE)</f>
        <v>1</v>
      </c>
      <c r="H14" s="1" t="str">
        <f>+VLOOKUP(A14,Insumos!$C$2:$G$999,5,FALSE)</f>
        <v>Semillas</v>
      </c>
      <c r="I14" s="25">
        <f>+C14*VLOOKUP(A14,Insumos!$C$2:$I$999,7,FALSE)</f>
        <v>0</v>
      </c>
      <c r="J14" s="25">
        <f>+C14*VLOOKUP(A14,Insumos!$C$2:$I$999,6,FALSE)</f>
        <v>10271.598699999999</v>
      </c>
      <c r="K14" s="26"/>
    </row>
    <row r="15" spans="1:11" ht="14.25" customHeight="1" x14ac:dyDescent="0.2">
      <c r="A15" s="24" t="s">
        <v>197</v>
      </c>
      <c r="B15" s="1" t="str">
        <f>+VLOOKUP(A15,Insumos!$C$2:$F$999,4,FALSE)</f>
        <v>MONSANTO</v>
      </c>
      <c r="C15" s="25">
        <f>+SUMIFS(Compras!$H$2:$H$999,Compras!$E$2:$E$999,Resumenes!A15)</f>
        <v>14695.199500000001</v>
      </c>
      <c r="D15" s="1" t="str">
        <f>+VLOOKUP(A15,Insumos!$C$2:$D$410,2,FALSE)</f>
        <v>Bolsa</v>
      </c>
      <c r="E15" s="2">
        <f>+SUMIFS(Compras!$F$2:$F$999,Compras!$E$2:$E$999,Resumenes!A15)</f>
        <v>85</v>
      </c>
      <c r="F15" s="25">
        <f>+AVERAGEIFS(Compras!$G$2:$G$999,Compras!$E$2:$E$999,Resumenes!A15)</f>
        <v>172.88470000000001</v>
      </c>
      <c r="G15" s="1">
        <f>+VLOOKUP(A15,Insumos!$C$2:$E$999,3,FALSE)</f>
        <v>1</v>
      </c>
      <c r="H15" s="1" t="str">
        <f>+VLOOKUP(A15,Insumos!$C$2:$G$999,5,FALSE)</f>
        <v>Semillas</v>
      </c>
      <c r="I15" s="25">
        <f>+C15*VLOOKUP(A15,Insumos!$C$2:$I$999,7,FALSE)</f>
        <v>0</v>
      </c>
      <c r="J15" s="25">
        <f>+C15*VLOOKUP(A15,Insumos!$C$2:$I$999,6,FALSE)</f>
        <v>14695.199500000001</v>
      </c>
      <c r="K15" s="26"/>
    </row>
    <row r="16" spans="1:11" ht="14.25" customHeight="1" x14ac:dyDescent="0.2">
      <c r="A16" s="24" t="s">
        <v>115</v>
      </c>
      <c r="B16" s="1" t="str">
        <f>+VLOOKUP(A16,Insumos!$C$2:$F$999,4,FALSE)</f>
        <v>Focseed</v>
      </c>
      <c r="C16" s="25">
        <f>+SUMIFS(Compras!$H$2:$H$999,Compras!$E$2:$E$999,Resumenes!A16)</f>
        <v>4008</v>
      </c>
      <c r="D16" s="1" t="str">
        <f>+VLOOKUP(A16,Insumos!$C$2:$D$410,2,FALSE)</f>
        <v>Litros</v>
      </c>
      <c r="E16" s="2">
        <f>+SUMIFS(Compras!$F$2:$F$999,Compras!$E$2:$E$999,Resumenes!A16)</f>
        <v>460</v>
      </c>
      <c r="F16" s="25">
        <f>+AVERAGEIFS(Compras!$G$2:$G$999,Compras!$E$2:$E$999,Resumenes!A16)</f>
        <v>8.74</v>
      </c>
      <c r="G16" s="1">
        <f>+VLOOKUP(A16,Insumos!$C$2:$E$999,3,FALSE)</f>
        <v>10</v>
      </c>
      <c r="H16" s="1" t="str">
        <f>+VLOOKUP(A16,Insumos!$C$2:$G$999,5,FALSE)</f>
        <v>Herbicidas</v>
      </c>
      <c r="I16" s="25">
        <f>+C16*VLOOKUP(A16,Insumos!$C$2:$I$999,7,FALSE)</f>
        <v>2004</v>
      </c>
      <c r="J16" s="25">
        <f>+C16*VLOOKUP(A16,Insumos!$C$2:$I$999,6,FALSE)</f>
        <v>2004</v>
      </c>
      <c r="K16" s="26"/>
    </row>
    <row r="17" spans="1:11" ht="14.25" customHeight="1" x14ac:dyDescent="0.2">
      <c r="A17" s="5" t="s">
        <v>98</v>
      </c>
      <c r="B17" s="1" t="str">
        <f>+VLOOKUP(A17,Insumos!$C$2:$F$999,4,FALSE)</f>
        <v>Focseed</v>
      </c>
      <c r="C17" s="25">
        <f>+SUMIFS(Compras!$H$2:$H$999,Compras!$E$2:$E$999,Resumenes!A17)</f>
        <v>1641.7499999999998</v>
      </c>
      <c r="D17" s="1" t="str">
        <f>+VLOOKUP(A17,Insumos!$C$2:$D$410,2,FALSE)</f>
        <v>Litros</v>
      </c>
      <c r="E17" s="2">
        <f>+SUMIFS(Compras!$F$2:$F$999,Compras!$E$2:$E$999,Resumenes!A17)</f>
        <v>165</v>
      </c>
      <c r="F17" s="25">
        <f>+AVERAGEIFS(Compras!$G$2:$G$999,Compras!$E$2:$E$999,Resumenes!A17)</f>
        <v>9.9499999999999993</v>
      </c>
      <c r="G17" s="1">
        <f>+VLOOKUP(A17,Insumos!$C$2:$E$999,3,FALSE)</f>
        <v>5</v>
      </c>
      <c r="H17" s="1" t="str">
        <f>+VLOOKUP(A17,Insumos!$C$2:$G$999,5,FALSE)</f>
        <v>Insecticidas</v>
      </c>
      <c r="I17" s="25">
        <f>+C17*VLOOKUP(A17,Insumos!$C$2:$I$999,7,FALSE)</f>
        <v>1641.7499999999998</v>
      </c>
      <c r="J17" s="25">
        <f>+C17*VLOOKUP(A17,Insumos!$C$2:$I$999,6,FALSE)</f>
        <v>0</v>
      </c>
      <c r="K17" s="26"/>
    </row>
    <row r="18" spans="1:11" ht="14.25" customHeight="1" x14ac:dyDescent="0.2">
      <c r="A18" s="5" t="s">
        <v>174</v>
      </c>
      <c r="B18" s="1" t="str">
        <f>+VLOOKUP(A18,Insumos!$C$2:$F$999,4,FALSE)</f>
        <v>SAMSA</v>
      </c>
      <c r="C18" s="25">
        <f>+SUMIFS(Compras!$H$2:$H$999,Compras!$E$2:$E$999,Resumenes!A18)</f>
        <v>153000</v>
      </c>
      <c r="D18" s="1" t="str">
        <f>+VLOOKUP(A18,Insumos!$C$2:$D$410,2,FALSE)</f>
        <v>Kilos</v>
      </c>
      <c r="E18" s="2">
        <f>+SUMIFS(Compras!$F$2:$F$999,Compras!$E$2:$E$999,Resumenes!A18)</f>
        <v>180000</v>
      </c>
      <c r="F18" s="25">
        <f>+AVERAGEIFS(Compras!$G$2:$G$999,Compras!$E$2:$E$999,Resumenes!A18)</f>
        <v>0.85</v>
      </c>
      <c r="G18" s="1">
        <f>+VLOOKUP(A18,Insumos!$C$2:$E$999,3,FALSE)</f>
        <v>1</v>
      </c>
      <c r="H18" s="1" t="str">
        <f>+VLOOKUP(A18,Insumos!$C$2:$G$999,5,FALSE)</f>
        <v>Fertilizantes</v>
      </c>
      <c r="I18" s="25">
        <f>+C18*VLOOKUP(A18,Insumos!$C$2:$I$999,7,FALSE)</f>
        <v>45900</v>
      </c>
      <c r="J18" s="25">
        <f>+C18*VLOOKUP(A18,Insumos!$C$2:$I$999,6,FALSE)</f>
        <v>107100</v>
      </c>
      <c r="K18" s="26"/>
    </row>
    <row r="19" spans="1:11" ht="14.25" customHeight="1" x14ac:dyDescent="0.2">
      <c r="A19" s="5" t="s">
        <v>179</v>
      </c>
      <c r="B19" s="1" t="str">
        <f>+VLOOKUP(A19,Insumos!$C$2:$F$999,4,FALSE)</f>
        <v>ATS</v>
      </c>
      <c r="C19" s="25">
        <f>+SUMIFS(Compras!$H$2:$H$999,Compras!$E$2:$E$999,Resumenes!A19)</f>
        <v>25186</v>
      </c>
      <c r="D19" s="1" t="str">
        <f>+VLOOKUP(A19,Insumos!$C$2:$D$410,2,FALSE)</f>
        <v>Litros</v>
      </c>
      <c r="E19" s="2">
        <f>+SUMIFS(Compras!$F$2:$F$999,Compras!$E$2:$E$999,Resumenes!A19)</f>
        <v>280</v>
      </c>
      <c r="F19" s="25">
        <f>+AVERAGEIFS(Compras!$G$2:$G$999,Compras!$E$2:$E$999,Resumenes!A19)</f>
        <v>89.95</v>
      </c>
      <c r="G19" s="1">
        <f>+VLOOKUP(A19,Insumos!$C$2:$E$999,3,FALSE)</f>
        <v>5</v>
      </c>
      <c r="H19" s="1" t="str">
        <f>+VLOOKUP(A19,Insumos!$C$2:$G$999,5,FALSE)</f>
        <v>Herbicidas</v>
      </c>
      <c r="I19" s="25">
        <f>+C19*VLOOKUP(A19,Insumos!$C$2:$I$999,7,FALSE)</f>
        <v>25186</v>
      </c>
      <c r="J19" s="25">
        <f>+C19*VLOOKUP(A19,Insumos!$C$2:$I$999,6,FALSE)</f>
        <v>0</v>
      </c>
      <c r="K19" s="26"/>
    </row>
    <row r="20" spans="1:11" ht="14.25" customHeight="1" x14ac:dyDescent="0.2">
      <c r="A20" s="5" t="s">
        <v>211</v>
      </c>
      <c r="B20" s="1" t="str">
        <f>+VLOOKUP(A20,Insumos!$C$2:$F$999,4,FALSE)</f>
        <v>CAR</v>
      </c>
      <c r="C20" s="25">
        <f>+SUMIFS(Compras!$H$2:$H$999,Compras!$E$2:$E$999,Resumenes!A20)</f>
        <v>2574</v>
      </c>
      <c r="D20" s="1" t="str">
        <f>+VLOOKUP(A20,Insumos!$C$2:$D$410,2,FALSE)</f>
        <v>Litros</v>
      </c>
      <c r="E20" s="2">
        <f>+SUMIFS(Compras!$F$2:$F$999,Compras!$E$2:$E$999,Resumenes!A20)</f>
        <v>66</v>
      </c>
      <c r="F20" s="25">
        <f>+AVERAGEIFS(Compras!$G$2:$G$999,Compras!$E$2:$E$999,Resumenes!A20)</f>
        <v>39</v>
      </c>
      <c r="G20" s="1">
        <f>+VLOOKUP(A20,Insumos!$C$2:$E$999,3,FALSE)</f>
        <v>1</v>
      </c>
      <c r="H20" s="1" t="str">
        <f>+VLOOKUP(A20,Insumos!$C$2:$G$999,5,FALSE)</f>
        <v>Herbicidas</v>
      </c>
      <c r="I20" s="25">
        <f>+C20*VLOOKUP(A20,Insumos!$C$2:$I$999,7,FALSE)</f>
        <v>2574</v>
      </c>
      <c r="J20" s="25">
        <f>+C20*VLOOKUP(A20,Insumos!$C$2:$I$999,6,FALSE)</f>
        <v>0</v>
      </c>
      <c r="K20" s="26"/>
    </row>
    <row r="21" spans="1:11" ht="14.25" customHeight="1" x14ac:dyDescent="0.2">
      <c r="A21" s="5" t="s">
        <v>149</v>
      </c>
      <c r="B21" s="1" t="str">
        <f>+VLOOKUP(A21,Insumos!$C$2:$F$999,4,FALSE)</f>
        <v>Focseed</v>
      </c>
      <c r="C21" s="25">
        <f>+SUMIFS(Compras!$H$2:$H$999,Compras!$E$2:$E$999,Resumenes!A21)</f>
        <v>1008</v>
      </c>
      <c r="D21" s="1" t="str">
        <f>+VLOOKUP(A21,Insumos!$C$2:$D$410,2,FALSE)</f>
        <v>Litros</v>
      </c>
      <c r="E21" s="2">
        <f>+SUMIFS(Compras!$F$2:$F$999,Compras!$E$2:$E$999,Resumenes!A21)</f>
        <v>35</v>
      </c>
      <c r="F21" s="25">
        <f>+AVERAGEIFS(Compras!$G$2:$G$999,Compras!$E$2:$E$999,Resumenes!A21)</f>
        <v>28.8</v>
      </c>
      <c r="G21" s="1">
        <f>+VLOOKUP(A21,Insumos!$C$2:$E$999,3,FALSE)</f>
        <v>5</v>
      </c>
      <c r="H21" s="1" t="str">
        <f>+VLOOKUP(A21,Insumos!$C$2:$G$999,5,FALSE)</f>
        <v>Herbicidas</v>
      </c>
      <c r="I21" s="25">
        <f>+C21*VLOOKUP(A21,Insumos!$C$2:$I$999,7,FALSE)</f>
        <v>1008</v>
      </c>
      <c r="J21" s="25">
        <f>+C21*VLOOKUP(A21,Insumos!$C$2:$I$999,6,FALSE)</f>
        <v>0</v>
      </c>
      <c r="K21" s="26"/>
    </row>
    <row r="22" spans="1:11" ht="14.25" customHeight="1" x14ac:dyDescent="0.2">
      <c r="A22" s="24" t="s">
        <v>155</v>
      </c>
      <c r="B22" s="1" t="str">
        <f>+VLOOKUP(A22,Insumos!$C$2:$F$999,4,FALSE)</f>
        <v>Focseed</v>
      </c>
      <c r="C22" s="25">
        <f>+SUMIFS(Compras!$H$2:$H$999,Compras!$E$2:$E$999,Resumenes!A22)</f>
        <v>2340</v>
      </c>
      <c r="D22" s="1" t="str">
        <f>+VLOOKUP(A22,Insumos!$C$2:$D$410,2,FALSE)</f>
        <v>Litros</v>
      </c>
      <c r="E22" s="2">
        <f>+SUMIFS(Compras!$F$2:$F$999,Compras!$E$2:$E$999,Resumenes!A22)</f>
        <v>300</v>
      </c>
      <c r="F22" s="25">
        <f>+AVERAGEIFS(Compras!$G$2:$G$999,Compras!$E$2:$E$999,Resumenes!A22)</f>
        <v>7.8</v>
      </c>
      <c r="G22" s="1">
        <f>+VLOOKUP(A22,Insumos!$C$2:$E$999,3,FALSE)</f>
        <v>20</v>
      </c>
      <c r="H22" s="1" t="str">
        <f>+VLOOKUP(A22,Insumos!$C$2:$G$999,5,FALSE)</f>
        <v>Herbicidas</v>
      </c>
      <c r="I22" s="25">
        <f>+C22*VLOOKUP(A22,Insumos!$C$2:$I$999,7,FALSE)</f>
        <v>2340</v>
      </c>
      <c r="J22" s="25">
        <f>+C22*VLOOKUP(A22,Insumos!$C$2:$I$999,6,FALSE)</f>
        <v>0</v>
      </c>
      <c r="K22" s="26"/>
    </row>
    <row r="23" spans="1:11" ht="14.25" customHeight="1" x14ac:dyDescent="0.2">
      <c r="A23" s="24" t="s">
        <v>157</v>
      </c>
      <c r="B23" s="1" t="str">
        <f>+VLOOKUP(A23,Insumos!$C$2:$F$999,4,FALSE)</f>
        <v>Focseed</v>
      </c>
      <c r="C23" s="25">
        <f>+SUMIFS(Compras!$H$2:$H$999,Compras!$E$2:$E$999,Resumenes!A23)</f>
        <v>312</v>
      </c>
      <c r="D23" s="1" t="str">
        <f>+VLOOKUP(A23,Insumos!$C$2:$D$410,2,FALSE)</f>
        <v>Litros</v>
      </c>
      <c r="E23" s="2">
        <f>+SUMIFS(Compras!$F$2:$F$999,Compras!$E$2:$E$999,Resumenes!A23)</f>
        <v>40</v>
      </c>
      <c r="F23" s="25">
        <f>+AVERAGEIFS(Compras!$G$2:$G$999,Compras!$E$2:$E$999,Resumenes!A23)</f>
        <v>7.8</v>
      </c>
      <c r="G23" s="1">
        <f>+VLOOKUP(A23,Insumos!$C$2:$E$999,3,FALSE)</f>
        <v>20</v>
      </c>
      <c r="H23" s="1" t="str">
        <f>+VLOOKUP(A23,Insumos!$C$2:$G$999,5,FALSE)</f>
        <v>Herbicidas</v>
      </c>
      <c r="I23" s="25">
        <f>+C23*VLOOKUP(A23,Insumos!$C$2:$I$999,7,FALSE)</f>
        <v>312</v>
      </c>
      <c r="J23" s="25">
        <f>+C23*VLOOKUP(A23,Insumos!$C$2:$I$999,6,FALSE)</f>
        <v>0</v>
      </c>
      <c r="K23" s="26"/>
    </row>
    <row r="24" spans="1:11" ht="14.25" customHeight="1" x14ac:dyDescent="0.2">
      <c r="A24" s="5" t="s">
        <v>230</v>
      </c>
      <c r="B24" s="1" t="str">
        <f>+VLOOKUP(A24,Insumos!$C$2:$F$999,4,FALSE)</f>
        <v>COTAGRO</v>
      </c>
      <c r="C24" s="25">
        <f>+SUMIFS(Compras!$H$2:$H$999,Compras!$E$2:$E$999,Resumenes!A24)</f>
        <v>132881.36765005899</v>
      </c>
      <c r="D24" s="1" t="str">
        <f>+VLOOKUP(A24,Insumos!$C$2:$D$410,2,FALSE)</f>
        <v>Litros</v>
      </c>
      <c r="E24" s="2">
        <f>+SUMIFS(Compras!$F$2:$F$999,Compras!$E$2:$E$999,Resumenes!A24)</f>
        <v>152000</v>
      </c>
      <c r="F24" s="25">
        <f>+AVERAGEIFS(Compras!$G$2:$G$999,Compras!$E$2:$E$999,Resumenes!A24)</f>
        <v>0.87392022810545333</v>
      </c>
      <c r="G24" s="1">
        <f>+VLOOKUP(A24,Insumos!$C$2:$E$999,3,FALSE)</f>
        <v>1</v>
      </c>
      <c r="H24" s="1" t="str">
        <f>+VLOOKUP(A24,Insumos!$C$2:$G$999,5,FALSE)</f>
        <v>Combusitble</v>
      </c>
      <c r="I24" s="25">
        <f>+C24*VLOOKUP(A24,Insumos!$C$2:$I$999,7,FALSE)</f>
        <v>66440.683825029497</v>
      </c>
      <c r="J24" s="25">
        <f>+C24*VLOOKUP(A24,Insumos!$C$2:$I$999,6,FALSE)</f>
        <v>66440.683825029497</v>
      </c>
      <c r="K24" s="26"/>
    </row>
    <row r="25" spans="1:11" ht="14.25" customHeight="1" x14ac:dyDescent="0.2">
      <c r="A25" s="24" t="s">
        <v>87</v>
      </c>
      <c r="B25" s="1" t="str">
        <f>+VLOOKUP(A25,Insumos!$C$2:$F$999,4,FALSE)</f>
        <v>Focseed</v>
      </c>
      <c r="C25" s="25">
        <f>+SUMIFS(Compras!$H$2:$H$999,Compras!$E$2:$E$999,Resumenes!A25)</f>
        <v>2646</v>
      </c>
      <c r="D25" s="1" t="str">
        <f>+VLOOKUP(A25,Insumos!$C$2:$D$410,2,FALSE)</f>
        <v>Litros</v>
      </c>
      <c r="E25" s="2">
        <f>+SUMIFS(Compras!$F$2:$F$999,Compras!$E$2:$E$999,Resumenes!A25)</f>
        <v>70</v>
      </c>
      <c r="F25" s="25">
        <f>+AVERAGEIFS(Compras!$G$2:$G$999,Compras!$E$2:$E$999,Resumenes!A25)</f>
        <v>38.200000000000003</v>
      </c>
      <c r="G25" s="1">
        <f>+VLOOKUP(A25,Insumos!$C$2:$E$999,3,FALSE)</f>
        <v>5</v>
      </c>
      <c r="H25" s="1" t="str">
        <f>+VLOOKUP(A25,Insumos!$C$2:$G$999,5,FALSE)</f>
        <v>Herbicidas</v>
      </c>
      <c r="I25" s="25">
        <f>+C25*VLOOKUP(A25,Insumos!$C$2:$I$999,7,FALSE)</f>
        <v>2381.4</v>
      </c>
      <c r="J25" s="25">
        <f>+C25*VLOOKUP(A25,Insumos!$C$2:$I$999,6,FALSE)</f>
        <v>264.60000000000002</v>
      </c>
      <c r="K25" s="26"/>
    </row>
    <row r="26" spans="1:11" ht="14.25" customHeight="1" x14ac:dyDescent="0.2">
      <c r="A26" s="5" t="s">
        <v>214</v>
      </c>
      <c r="B26" s="1" t="str">
        <f>+VLOOKUP(A26,Insumos!$C$2:$F$999,4,FALSE)</f>
        <v>CAR</v>
      </c>
      <c r="C26" s="25">
        <f>+SUMIFS(Compras!$H$2:$H$999,Compras!$E$2:$E$999,Resumenes!A26)</f>
        <v>7445.9999999999991</v>
      </c>
      <c r="D26" s="1" t="str">
        <f>+VLOOKUP(A26,Insumos!$C$2:$D$410,2,FALSE)</f>
        <v>Lata</v>
      </c>
      <c r="E26" s="2">
        <f>+SUMIFS(Compras!$F$2:$F$999,Compras!$E$2:$E$999,Resumenes!A26)</f>
        <v>170</v>
      </c>
      <c r="F26" s="25">
        <f>+AVERAGEIFS(Compras!$G$2:$G$999,Compras!$E$2:$E$999,Resumenes!A26)</f>
        <v>43.8</v>
      </c>
      <c r="G26" s="1">
        <f>+VLOOKUP(A26,Insumos!$C$2:$E$999,3,FALSE)</f>
        <v>1</v>
      </c>
      <c r="H26" s="1" t="str">
        <f>+VLOOKUP(A26,Insumos!$C$2:$G$999,5,FALSE)</f>
        <v>Herbicidas</v>
      </c>
      <c r="I26" s="25">
        <f>+C26*VLOOKUP(A26,Insumos!$C$2:$I$999,7,FALSE)</f>
        <v>6701.4</v>
      </c>
      <c r="J26" s="25">
        <f>+C26*VLOOKUP(A26,Insumos!$C$2:$I$999,6,FALSE)</f>
        <v>744.59999999999991</v>
      </c>
      <c r="K26" s="26"/>
    </row>
    <row r="27" spans="1:11" ht="14.25" customHeight="1" x14ac:dyDescent="0.2">
      <c r="A27" s="24" t="s">
        <v>190</v>
      </c>
      <c r="B27" s="1" t="str">
        <f>+VLOOKUP(A27,Insumos!$C$2:$F$999,4,FALSE)</f>
        <v>DEC</v>
      </c>
      <c r="C27" s="25">
        <f>+SUMIFS(Compras!$H$2:$H$999,Compras!$E$2:$E$999,Resumenes!A27)</f>
        <v>62000.049999999996</v>
      </c>
      <c r="D27" s="1" t="str">
        <f>+VLOOKUP(A27,Insumos!$C$2:$D$410,2,FALSE)</f>
        <v>Litros</v>
      </c>
      <c r="E27" s="2">
        <f>+SUMIFS(Compras!$F$2:$F$999,Compras!$E$2:$E$999,Resumenes!A27)</f>
        <v>1645</v>
      </c>
      <c r="F27" s="25">
        <f>+AVERAGEIFS(Compras!$G$2:$G$999,Compras!$E$2:$E$999,Resumenes!A27)</f>
        <v>37.69</v>
      </c>
      <c r="G27" s="1">
        <f>+VLOOKUP(A27,Insumos!$C$2:$E$999,3,FALSE)</f>
        <v>1</v>
      </c>
      <c r="H27" s="1" t="str">
        <f>+VLOOKUP(A27,Insumos!$C$2:$G$999,5,FALSE)</f>
        <v>Herbicidas</v>
      </c>
      <c r="I27" s="25">
        <f>+C27*VLOOKUP(A27,Insumos!$C$2:$I$999,7,FALSE)</f>
        <v>0</v>
      </c>
      <c r="J27" s="25">
        <f>+C27*VLOOKUP(A27,Insumos!$C$2:$I$999,6,FALSE)</f>
        <v>62000.049999999996</v>
      </c>
      <c r="K27" s="26"/>
    </row>
    <row r="28" spans="1:11" ht="14.25" customHeight="1" x14ac:dyDescent="0.2">
      <c r="A28" s="24" t="s">
        <v>167</v>
      </c>
      <c r="B28" s="1" t="str">
        <f>+VLOOKUP(A28,Insumos!$C$2:$F$999,4,FALSE)</f>
        <v>Focseed</v>
      </c>
      <c r="C28" s="25">
        <f>+SUMIFS(Compras!$H$2:$H$999,Compras!$E$2:$E$999,Resumenes!A28)</f>
        <v>722.7</v>
      </c>
      <c r="D28" s="1" t="str">
        <f>+VLOOKUP(A28,Insumos!$C$2:$D$410,2,FALSE)</f>
        <v>Litros</v>
      </c>
      <c r="E28" s="2">
        <f>+SUMIFS(Compras!$F$2:$F$999,Compras!$E$2:$E$999,Resumenes!A28)</f>
        <v>30</v>
      </c>
      <c r="F28" s="25">
        <f>+AVERAGEIFS(Compras!$G$2:$G$999,Compras!$E$2:$E$999,Resumenes!A28)</f>
        <v>24.09</v>
      </c>
      <c r="G28" s="1">
        <f>+VLOOKUP(A28,Insumos!$C$2:$E$999,3,FALSE)</f>
        <v>5</v>
      </c>
      <c r="H28" s="1" t="str">
        <f>+VLOOKUP(A28,Insumos!$C$2:$G$999,5,FALSE)</f>
        <v>Herbicidas</v>
      </c>
      <c r="I28" s="25">
        <f>+C28*VLOOKUP(A28,Insumos!$C$2:$I$999,7,FALSE)</f>
        <v>722.7</v>
      </c>
      <c r="J28" s="25">
        <f>+C28*VLOOKUP(A28,Insumos!$C$2:$I$999,6,FALSE)</f>
        <v>0</v>
      </c>
      <c r="K28" s="26"/>
    </row>
    <row r="29" spans="1:11" ht="14.25" customHeight="1" x14ac:dyDescent="0.2">
      <c r="A29" s="5" t="s">
        <v>188</v>
      </c>
      <c r="B29" s="1" t="str">
        <f>+VLOOKUP(A29,Insumos!$C$2:$F$999,4,FALSE)</f>
        <v>DEC</v>
      </c>
      <c r="C29" s="25">
        <f>+SUMIFS(Compras!$H$2:$H$999,Compras!$E$2:$E$999,Resumenes!A29)</f>
        <v>4262.3999999999996</v>
      </c>
      <c r="D29" s="1" t="str">
        <f>+VLOOKUP(A29,Insumos!$C$2:$D$410,2,FALSE)</f>
        <v>Litros</v>
      </c>
      <c r="E29" s="2">
        <f>+SUMIFS(Compras!$F$2:$F$999,Compras!$E$2:$E$999,Resumenes!A29)</f>
        <v>72</v>
      </c>
      <c r="F29" s="25">
        <f>+AVERAGEIFS(Compras!$G$2:$G$999,Compras!$E$2:$E$999,Resumenes!A29)</f>
        <v>59.2</v>
      </c>
      <c r="G29" s="1">
        <f>+VLOOKUP(A29,Insumos!$C$2:$E$999,3,FALSE)</f>
        <v>1</v>
      </c>
      <c r="H29" s="1" t="str">
        <f>+VLOOKUP(A29,Insumos!$C$2:$G$999,5,FALSE)</f>
        <v>Insecticidas</v>
      </c>
      <c r="I29" s="25">
        <f>+C29*VLOOKUP(A29,Insumos!$C$2:$I$999,7,FALSE)</f>
        <v>0</v>
      </c>
      <c r="J29" s="25">
        <f>+C29*VLOOKUP(A29,Insumos!$C$2:$I$999,6,FALSE)</f>
        <v>4262.3999999999996</v>
      </c>
      <c r="K29" s="26"/>
    </row>
    <row r="30" spans="1:11" ht="14.25" customHeight="1" x14ac:dyDescent="0.2">
      <c r="A30" s="24" t="s">
        <v>186</v>
      </c>
      <c r="B30" s="1" t="str">
        <f>+VLOOKUP(A30,Insumos!$C$2:$F$999,4,FALSE)</f>
        <v>DEC</v>
      </c>
      <c r="C30" s="25">
        <f>+SUMIFS(Compras!$H$2:$H$999,Compras!$E$2:$E$999,Resumenes!A30)</f>
        <v>11796.56</v>
      </c>
      <c r="D30" s="1" t="str">
        <f>+VLOOKUP(A30,Insumos!$C$2:$D$410,2,FALSE)</f>
        <v>Litros</v>
      </c>
      <c r="E30" s="2">
        <f>+SUMIFS(Compras!$F$2:$F$999,Compras!$E$2:$E$999,Resumenes!A30)</f>
        <v>97</v>
      </c>
      <c r="F30" s="25">
        <f>+AVERAGEIFS(Compras!$G$2:$G$999,Compras!$E$2:$E$999,Resumenes!A30)</f>
        <v>121.62</v>
      </c>
      <c r="G30" s="1">
        <f>+VLOOKUP(A30,Insumos!$C$2:$E$999,3,FALSE)</f>
        <v>1</v>
      </c>
      <c r="H30" s="1" t="str">
        <f>+VLOOKUP(A30,Insumos!$C$2:$G$999,5,FALSE)</f>
        <v>Insecticidas</v>
      </c>
      <c r="I30" s="25">
        <f>+C30*VLOOKUP(A30,Insumos!$C$2:$I$999,7,FALSE)</f>
        <v>11796.56</v>
      </c>
      <c r="J30" s="25">
        <f>+C30*VLOOKUP(A30,Insumos!$C$2:$I$999,6,FALSE)</f>
        <v>0</v>
      </c>
      <c r="K30" s="26"/>
    </row>
    <row r="31" spans="1:11" ht="14.25" customHeight="1" x14ac:dyDescent="0.2">
      <c r="A31" s="5" t="s">
        <v>234</v>
      </c>
      <c r="B31" s="1" t="str">
        <f>+VLOOKUP(A31,Insumos!$C$2:$F$999,4,FALSE)</f>
        <v>DEC</v>
      </c>
      <c r="C31" s="25">
        <f>+SUMIFS(Compras!$H$2:$H$999,Compras!$E$2:$E$999,Resumenes!A31)</f>
        <v>418.32</v>
      </c>
      <c r="D31" s="1" t="str">
        <f>+VLOOKUP(A31,Insumos!$C$2:$D$410,2,FALSE)</f>
        <v>Lata</v>
      </c>
      <c r="E31" s="2">
        <f>+SUMIFS(Compras!$F$2:$F$999,Compras!$E$2:$E$999,Resumenes!A31)</f>
        <v>9</v>
      </c>
      <c r="F31" s="25">
        <f>+AVERAGEIFS(Compras!$G$2:$G$999,Compras!$E$2:$E$999,Resumenes!A31)</f>
        <v>46.48</v>
      </c>
      <c r="G31" s="1">
        <f>+VLOOKUP(A31,Insumos!$C$2:$E$999,3,FALSE)</f>
        <v>1</v>
      </c>
      <c r="H31" s="1" t="str">
        <f>+VLOOKUP(A31,Insumos!$C$2:$G$999,5,FALSE)</f>
        <v>Insecticidas</v>
      </c>
      <c r="I31" s="25">
        <f>+C31*VLOOKUP(A31,Insumos!$C$2:$I$999,7,FALSE)</f>
        <v>209.16</v>
      </c>
      <c r="J31" s="25">
        <f>+C31*VLOOKUP(A31,Insumos!$C$2:$I$999,6,FALSE)</f>
        <v>209.16</v>
      </c>
      <c r="K31" s="26"/>
    </row>
    <row r="32" spans="1:11" ht="14.25" customHeight="1" x14ac:dyDescent="0.2">
      <c r="A32" s="5" t="s">
        <v>105</v>
      </c>
      <c r="B32" s="1" t="str">
        <f>+VLOOKUP(A32,Insumos!$C$2:$F$999,4,FALSE)</f>
        <v>Focseed</v>
      </c>
      <c r="C32" s="25">
        <f>+SUMIFS(Compras!$H$2:$H$999,Compras!$E$2:$E$999,Resumenes!A32)</f>
        <v>31568</v>
      </c>
      <c r="D32" s="1" t="str">
        <f>+VLOOKUP(A32,Insumos!$C$2:$D$410,2,FALSE)</f>
        <v>Litros</v>
      </c>
      <c r="E32" s="2">
        <f>+SUMIFS(Compras!$F$2:$F$999,Compras!$E$2:$E$999,Resumenes!A32)</f>
        <v>7080</v>
      </c>
      <c r="F32" s="25">
        <f>+AVERAGEIFS(Compras!$G$2:$G$999,Compras!$E$2:$E$999,Resumenes!A32)</f>
        <v>4.47</v>
      </c>
      <c r="G32" s="1">
        <f>+VLOOKUP(A32,Insumos!$C$2:$E$999,3,FALSE)</f>
        <v>20</v>
      </c>
      <c r="H32" s="1" t="str">
        <f>+VLOOKUP(A32,Insumos!$C$2:$G$999,5,FALSE)</f>
        <v>Herbicidas</v>
      </c>
      <c r="I32" s="25">
        <f>+C32*VLOOKUP(A32,Insumos!$C$2:$I$999,7,FALSE)</f>
        <v>9470.4</v>
      </c>
      <c r="J32" s="25">
        <f>+C32*VLOOKUP(A32,Insumos!$C$2:$I$999,6,FALSE)</f>
        <v>22097.599999999999</v>
      </c>
      <c r="K32" s="26"/>
    </row>
    <row r="33" spans="1:11" ht="14.25" customHeight="1" x14ac:dyDescent="0.2">
      <c r="A33" s="5" t="s">
        <v>151</v>
      </c>
      <c r="B33" s="1" t="str">
        <f>+VLOOKUP(A33,Insumos!$C$2:$F$999,4,FALSE)</f>
        <v>Focseed</v>
      </c>
      <c r="C33" s="25">
        <f>+SUMIFS(Compras!$H$2:$H$999,Compras!$E$2:$E$999,Resumenes!A33)</f>
        <v>1080</v>
      </c>
      <c r="D33" s="1" t="str">
        <f>+VLOOKUP(A33,Insumos!$C$2:$D$410,2,FALSE)</f>
        <v>Litros</v>
      </c>
      <c r="E33" s="2">
        <f>+SUMIFS(Compras!$F$2:$F$999,Compras!$E$2:$E$999,Resumenes!A33)</f>
        <v>90</v>
      </c>
      <c r="F33" s="25">
        <f>+AVERAGEIFS(Compras!$G$2:$G$999,Compras!$E$2:$E$999,Resumenes!A33)</f>
        <v>12</v>
      </c>
      <c r="G33" s="1">
        <f>+VLOOKUP(A33,Insumos!$C$2:$E$999,3,FALSE)</f>
        <v>10</v>
      </c>
      <c r="H33" s="1" t="str">
        <f>+VLOOKUP(A33,Insumos!$C$2:$G$999,5,FALSE)</f>
        <v>Herbicidas</v>
      </c>
      <c r="I33" s="25">
        <f>+C33*VLOOKUP(A33,Insumos!$C$2:$I$999,7,FALSE)</f>
        <v>1080</v>
      </c>
      <c r="J33" s="25">
        <f>+C33*VLOOKUP(A33,Insumos!$C$2:$I$999,6,FALSE)</f>
        <v>0</v>
      </c>
      <c r="K33" s="26"/>
    </row>
    <row r="34" spans="1:11" ht="14.25" customHeight="1" x14ac:dyDescent="0.2">
      <c r="A34" s="5" t="s">
        <v>135</v>
      </c>
      <c r="B34" s="1" t="str">
        <f>+VLOOKUP(A34,Insumos!$C$2:$F$999,4,FALSE)</f>
        <v>Focseed</v>
      </c>
      <c r="C34" s="25">
        <f>+SUMIFS(Compras!$H$2:$H$999,Compras!$E$2:$E$999,Resumenes!A34)</f>
        <v>6882</v>
      </c>
      <c r="D34" s="1" t="str">
        <f>+VLOOKUP(A34,Insumos!$C$2:$D$410,2,FALSE)</f>
        <v>Litros</v>
      </c>
      <c r="E34" s="2">
        <f>+SUMIFS(Compras!$F$2:$F$999,Compras!$E$2:$E$999,Resumenes!A34)</f>
        <v>740</v>
      </c>
      <c r="F34" s="25">
        <f>+AVERAGEIFS(Compras!$G$2:$G$999,Compras!$E$2:$E$999,Resumenes!A34)</f>
        <v>9.3000000000000007</v>
      </c>
      <c r="G34" s="1">
        <f>+VLOOKUP(A34,Insumos!$C$2:$E$999,3,FALSE)</f>
        <v>10</v>
      </c>
      <c r="H34" s="1" t="str">
        <f>+VLOOKUP(A34,Insumos!$C$2:$G$999,5,FALSE)</f>
        <v>Herbicidas</v>
      </c>
      <c r="I34" s="25">
        <f>+C34*VLOOKUP(A34,Insumos!$C$2:$I$999,7,FALSE)</f>
        <v>6882</v>
      </c>
      <c r="J34" s="25">
        <f>+C34*VLOOKUP(A34,Insumos!$C$2:$I$999,6,FALSE)</f>
        <v>0</v>
      </c>
      <c r="K34" s="26"/>
    </row>
    <row r="35" spans="1:11" ht="14.25" customHeight="1" x14ac:dyDescent="0.2">
      <c r="A35" s="5" t="s">
        <v>153</v>
      </c>
      <c r="B35" s="1" t="str">
        <f>+VLOOKUP(A35,Insumos!$C$2:$F$999,4,FALSE)</f>
        <v>Focseed</v>
      </c>
      <c r="C35" s="25">
        <f>+SUMIFS(Compras!$H$2:$H$999,Compras!$E$2:$E$999,Resumenes!A35)</f>
        <v>3116.7</v>
      </c>
      <c r="D35" s="1" t="str">
        <f>+VLOOKUP(A35,Insumos!$C$2:$D$410,2,FALSE)</f>
        <v>Litros</v>
      </c>
      <c r="E35" s="2">
        <f>+SUMIFS(Compras!$F$2:$F$999,Compras!$E$2:$E$999,Resumenes!A35)</f>
        <v>30</v>
      </c>
      <c r="F35" s="25">
        <f>+AVERAGEIFS(Compras!$G$2:$G$999,Compras!$E$2:$E$999,Resumenes!A35)</f>
        <v>103.89</v>
      </c>
      <c r="G35" s="1">
        <f>+VLOOKUP(A35,Insumos!$C$2:$E$999,3,FALSE)</f>
        <v>5</v>
      </c>
      <c r="H35" s="1" t="str">
        <f>+VLOOKUP(A35,Insumos!$C$2:$G$999,5,FALSE)</f>
        <v>Herbicidas</v>
      </c>
      <c r="I35" s="25">
        <f>+C35*VLOOKUP(A35,Insumos!$C$2:$I$999,7,FALSE)</f>
        <v>0</v>
      </c>
      <c r="J35" s="25">
        <f>+C35*VLOOKUP(A35,Insumos!$C$2:$I$999,6,FALSE)</f>
        <v>3116.7</v>
      </c>
      <c r="K35" s="26"/>
    </row>
    <row r="36" spans="1:11" ht="14.25" customHeight="1" x14ac:dyDescent="0.2">
      <c r="A36" s="5" t="s">
        <v>121</v>
      </c>
      <c r="B36" s="1" t="str">
        <f>+VLOOKUP(A36,Insumos!$C$2:$F$999,4,FALSE)</f>
        <v>Focseed</v>
      </c>
      <c r="C36" s="25">
        <f>+SUMIFS(Compras!$H$2:$H$999,Compras!$E$2:$E$999,Resumenes!A36)</f>
        <v>236.25</v>
      </c>
      <c r="D36" s="1" t="str">
        <f>+VLOOKUP(A36,Insumos!$C$2:$D$410,2,FALSE)</f>
        <v>Litros</v>
      </c>
      <c r="E36" s="2">
        <f>+SUMIFS(Compras!$F$2:$F$999,Compras!$E$2:$E$999,Resumenes!A36)</f>
        <v>5</v>
      </c>
      <c r="F36" s="25">
        <f>+AVERAGEIFS(Compras!$G$2:$G$999,Compras!$E$2:$E$999,Resumenes!A36)</f>
        <v>47.25</v>
      </c>
      <c r="G36" s="1">
        <f>+VLOOKUP(A36,Insumos!$C$2:$E$999,3,FALSE)</f>
        <v>5</v>
      </c>
      <c r="H36" s="1" t="str">
        <f>+VLOOKUP(A36,Insumos!$C$2:$G$999,5,FALSE)</f>
        <v>Herbicidas</v>
      </c>
      <c r="I36" s="25">
        <f>+C36*VLOOKUP(A36,Insumos!$C$2:$I$999,7,FALSE)</f>
        <v>118.125</v>
      </c>
      <c r="J36" s="25">
        <f>+C36*VLOOKUP(A36,Insumos!$C$2:$I$999,6,FALSE)</f>
        <v>118.125</v>
      </c>
      <c r="K36" s="26"/>
    </row>
    <row r="37" spans="1:11" ht="14.25" customHeight="1" x14ac:dyDescent="0.2">
      <c r="A37" s="5" t="s">
        <v>165</v>
      </c>
      <c r="B37" s="1" t="str">
        <f>+VLOOKUP(A37,Insumos!$C$2:$F$999,4,FALSE)</f>
        <v>Focseed</v>
      </c>
      <c r="C37" s="25">
        <f>+SUMIFS(Compras!$H$2:$H$999,Compras!$E$2:$E$999,Resumenes!A37)</f>
        <v>556</v>
      </c>
      <c r="D37" s="1" t="str">
        <f>+VLOOKUP(A37,Insumos!$C$2:$D$410,2,FALSE)</f>
        <v>Litros</v>
      </c>
      <c r="E37" s="2">
        <f>+SUMIFS(Compras!$F$2:$F$999,Compras!$E$2:$E$999,Resumenes!A37)</f>
        <v>100</v>
      </c>
      <c r="F37" s="25">
        <f>+AVERAGEIFS(Compras!$G$2:$G$999,Compras!$E$2:$E$999,Resumenes!A37)</f>
        <v>5.56</v>
      </c>
      <c r="G37" s="1">
        <f>+VLOOKUP(A37,Insumos!$C$2:$E$999,3,FALSE)</f>
        <v>20</v>
      </c>
      <c r="H37" s="1" t="str">
        <f>+VLOOKUP(A37,Insumos!$C$2:$G$999,5,FALSE)</f>
        <v>Herbicidas</v>
      </c>
      <c r="I37" s="25">
        <f>+C37*VLOOKUP(A37,Insumos!$C$2:$I$999,7,FALSE)</f>
        <v>556</v>
      </c>
      <c r="J37" s="25">
        <f>+C37*VLOOKUP(A37,Insumos!$C$2:$I$999,6,FALSE)</f>
        <v>0</v>
      </c>
      <c r="K37" s="26"/>
    </row>
    <row r="38" spans="1:11" ht="14.25" customHeight="1" x14ac:dyDescent="0.2">
      <c r="A38" s="24" t="s">
        <v>228</v>
      </c>
      <c r="B38" s="1" t="str">
        <f>+VLOOKUP(A38,Insumos!$C$2:$F$999,4,FALSE)</f>
        <v>CERROS</v>
      </c>
      <c r="C38" s="25">
        <f>+SUMIFS(Compras!$H$2:$H$999,Compras!$E$2:$E$999,Resumenes!A38)</f>
        <v>2191</v>
      </c>
      <c r="D38" s="1" t="str">
        <f>+VLOOKUP(A38,Insumos!$C$2:$D$410,2,FALSE)</f>
        <v>Bolsa</v>
      </c>
      <c r="E38" s="2">
        <f>+SUMIFS(Compras!$F$2:$F$999,Compras!$E$2:$E$999,Resumenes!A38)</f>
        <v>14</v>
      </c>
      <c r="F38" s="25">
        <f>+AVERAGEIFS(Compras!$G$2:$G$999,Compras!$E$2:$E$999,Resumenes!A38)</f>
        <v>156.5</v>
      </c>
      <c r="G38" s="1">
        <f>+VLOOKUP(A38,Insumos!$C$2:$E$999,3,FALSE)</f>
        <v>1</v>
      </c>
      <c r="H38" s="1" t="str">
        <f>+VLOOKUP(A38,Insumos!$C$2:$G$999,5,FALSE)</f>
        <v>Semillas</v>
      </c>
      <c r="I38" s="25">
        <f>+C38*VLOOKUP(A38,Insumos!$C$2:$I$999,7,FALSE)</f>
        <v>0</v>
      </c>
      <c r="J38" s="25">
        <f>+C38*VLOOKUP(A38,Insumos!$C$2:$I$999,6,FALSE)</f>
        <v>2191</v>
      </c>
      <c r="K38" s="26"/>
    </row>
    <row r="39" spans="1:11" ht="14.25" customHeight="1" x14ac:dyDescent="0.2">
      <c r="A39" s="5" t="s">
        <v>224</v>
      </c>
      <c r="B39" s="1" t="str">
        <f>+VLOOKUP(A39,Insumos!$C$2:$F$999,4,FALSE)</f>
        <v>CERROS</v>
      </c>
      <c r="C39" s="25">
        <f>+SUMIFS(Compras!$H$2:$H$999,Compras!$E$2:$E$999,Resumenes!A39)</f>
        <v>119</v>
      </c>
      <c r="D39" s="1" t="str">
        <f>+VLOOKUP(A39,Insumos!$C$2:$D$410,2,FALSE)</f>
        <v>Bolsa</v>
      </c>
      <c r="E39" s="2">
        <f>+SUMIFS(Compras!$F$2:$F$999,Compras!$E$2:$E$999,Resumenes!A39)</f>
        <v>1</v>
      </c>
      <c r="F39" s="25">
        <f>+AVERAGEIFS(Compras!$G$2:$G$999,Compras!$E$2:$E$999,Resumenes!A39)</f>
        <v>119</v>
      </c>
      <c r="G39" s="1">
        <f>+VLOOKUP(A39,Insumos!$C$2:$E$999,3,FALSE)</f>
        <v>1</v>
      </c>
      <c r="H39" s="1" t="str">
        <f>+VLOOKUP(A39,Insumos!$C$2:$G$999,5,FALSE)</f>
        <v>Semillas</v>
      </c>
      <c r="I39" s="25">
        <f>+C39*VLOOKUP(A39,Insumos!$C$2:$I$999,7,FALSE)</f>
        <v>0</v>
      </c>
      <c r="J39" s="25">
        <f>+C39*VLOOKUP(A39,Insumos!$C$2:$I$999,6,FALSE)</f>
        <v>119</v>
      </c>
      <c r="K39" s="26"/>
    </row>
    <row r="40" spans="1:11" ht="14.25" customHeight="1" x14ac:dyDescent="0.2">
      <c r="A40" s="24" t="s">
        <v>219</v>
      </c>
      <c r="B40" s="1" t="str">
        <f>+VLOOKUP(A40,Insumos!$C$2:$F$999,4,FALSE)</f>
        <v>CERROS</v>
      </c>
      <c r="C40" s="25">
        <f>+SUMIFS(Compras!$H$2:$H$999,Compras!$E$2:$E$999,Resumenes!A40)</f>
        <v>1552.5</v>
      </c>
      <c r="D40" s="1" t="str">
        <f>+VLOOKUP(A40,Insumos!$C$2:$D$410,2,FALSE)</f>
        <v>Bolsa</v>
      </c>
      <c r="E40" s="2">
        <f>+SUMIFS(Compras!$F$2:$F$999,Compras!$E$2:$E$999,Resumenes!A40)</f>
        <v>15</v>
      </c>
      <c r="F40" s="25">
        <f>+AVERAGEIFS(Compras!$G$2:$G$999,Compras!$E$2:$E$999,Resumenes!A40)</f>
        <v>103.5</v>
      </c>
      <c r="G40" s="1">
        <f>+VLOOKUP(A40,Insumos!$C$2:$E$999,3,FALSE)</f>
        <v>1</v>
      </c>
      <c r="H40" s="1" t="str">
        <f>+VLOOKUP(A40,Insumos!$C$2:$G$999,5,FALSE)</f>
        <v>Semillas</v>
      </c>
      <c r="I40" s="25">
        <f>+C40*VLOOKUP(A40,Insumos!$C$2:$I$999,7,FALSE)</f>
        <v>0</v>
      </c>
      <c r="J40" s="25">
        <f>+C40*VLOOKUP(A40,Insumos!$C$2:$I$999,6,FALSE)</f>
        <v>1552.5</v>
      </c>
      <c r="K40" s="26"/>
    </row>
    <row r="41" spans="1:11" ht="14.25" customHeight="1" x14ac:dyDescent="0.2">
      <c r="A41" s="5" t="s">
        <v>226</v>
      </c>
      <c r="B41" s="1" t="str">
        <f>+VLOOKUP(A41,Insumos!$C$2:$F$999,4,FALSE)</f>
        <v>CERROS</v>
      </c>
      <c r="C41" s="25">
        <f>+SUMIFS(Compras!$H$2:$H$999,Compras!$E$2:$E$999,Resumenes!A41)</f>
        <v>1365.75</v>
      </c>
      <c r="D41" s="1" t="str">
        <f>+VLOOKUP(A41,Insumos!$C$2:$D$410,2,FALSE)</f>
        <v>Bolsa</v>
      </c>
      <c r="E41" s="2">
        <f>+SUMIFS(Compras!$F$2:$F$999,Compras!$E$2:$E$999,Resumenes!A41)</f>
        <v>9</v>
      </c>
      <c r="F41" s="25">
        <f>+AVERAGEIFS(Compras!$G$2:$G$999,Compras!$E$2:$E$999,Resumenes!A41)</f>
        <v>151.75</v>
      </c>
      <c r="G41" s="1">
        <f>+VLOOKUP(A41,Insumos!$C$2:$E$999,3,FALSE)</f>
        <v>1</v>
      </c>
      <c r="H41" s="1" t="str">
        <f>+VLOOKUP(A41,Insumos!$C$2:$G$999,5,FALSE)</f>
        <v>Semillas</v>
      </c>
      <c r="I41" s="25">
        <f>+C41*VLOOKUP(A41,Insumos!$C$2:$I$999,7,FALSE)</f>
        <v>0</v>
      </c>
      <c r="J41" s="25">
        <f>+C41*VLOOKUP(A41,Insumos!$C$2:$I$999,6,FALSE)</f>
        <v>1365.75</v>
      </c>
      <c r="K41" s="26"/>
    </row>
    <row r="42" spans="1:11" ht="14.25" customHeight="1" x14ac:dyDescent="0.2">
      <c r="A42" s="24" t="s">
        <v>222</v>
      </c>
      <c r="B42" s="1" t="str">
        <f>+VLOOKUP(A42,Insumos!$C$2:$F$999,4,FALSE)</f>
        <v>CERROS</v>
      </c>
      <c r="C42" s="25">
        <f>+SUMIFS(Compras!$H$2:$H$999,Compras!$E$2:$E$999,Resumenes!A42)</f>
        <v>20536</v>
      </c>
      <c r="D42" s="1" t="str">
        <f>+VLOOKUP(A42,Insumos!$C$2:$D$410,2,FALSE)</f>
        <v>Bolsa</v>
      </c>
      <c r="E42" s="2">
        <f>+SUMIFS(Compras!$F$2:$F$999,Compras!$E$2:$E$999,Resumenes!A42)</f>
        <v>136</v>
      </c>
      <c r="F42" s="25">
        <f>+AVERAGEIFS(Compras!$G$2:$G$999,Compras!$E$2:$E$999,Resumenes!A42)</f>
        <v>151</v>
      </c>
      <c r="G42" s="1">
        <f>+VLOOKUP(A42,Insumos!$C$2:$E$999,3,FALSE)</f>
        <v>1</v>
      </c>
      <c r="H42" s="1" t="str">
        <f>+VLOOKUP(A42,Insumos!$C$2:$G$999,5,FALSE)</f>
        <v>Semillas</v>
      </c>
      <c r="I42" s="25">
        <f>+C42*VLOOKUP(A42,Insumos!$C$2:$I$999,7,FALSE)</f>
        <v>0</v>
      </c>
      <c r="J42" s="25">
        <f>+C42*VLOOKUP(A42,Insumos!$C$2:$I$999,6,FALSE)</f>
        <v>20536</v>
      </c>
      <c r="K42" s="26"/>
    </row>
    <row r="43" spans="1:11" ht="14.25" customHeight="1" x14ac:dyDescent="0.2">
      <c r="A43" s="24" t="s">
        <v>133</v>
      </c>
      <c r="B43" s="1" t="str">
        <f>+VLOOKUP(A43,Insumos!$C$2:$F$999,4,FALSE)</f>
        <v>Focseed</v>
      </c>
      <c r="C43" s="25">
        <f>+SUMIFS(Compras!$H$2:$H$999,Compras!$E$2:$E$999,Resumenes!A43)</f>
        <v>1020</v>
      </c>
      <c r="D43" s="1" t="str">
        <f>+VLOOKUP(A43,Insumos!$C$2:$D$410,2,FALSE)</f>
        <v>Litros</v>
      </c>
      <c r="E43" s="2">
        <f>+SUMIFS(Compras!$F$2:$F$999,Compras!$E$2:$E$999,Resumenes!A43)</f>
        <v>60</v>
      </c>
      <c r="F43" s="25">
        <f>+AVERAGEIFS(Compras!$G$2:$G$999,Compras!$E$2:$E$999,Resumenes!A43)</f>
        <v>17</v>
      </c>
      <c r="G43" s="1">
        <f>+VLOOKUP(A43,Insumos!$C$2:$E$999,3,FALSE)</f>
        <v>10</v>
      </c>
      <c r="H43" s="1" t="str">
        <f>+VLOOKUP(A43,Insumos!$C$2:$G$999,5,FALSE)</f>
        <v>Herbicidas</v>
      </c>
      <c r="I43" s="25">
        <f>+C43*VLOOKUP(A43,Insumos!$C$2:$I$999,7,FALSE)</f>
        <v>1020</v>
      </c>
      <c r="J43" s="25">
        <f>+C43*VLOOKUP(A43,Insumos!$C$2:$I$999,6,FALSE)</f>
        <v>0</v>
      </c>
      <c r="K43" s="26"/>
    </row>
    <row r="44" spans="1:11" ht="14.25" customHeight="1" x14ac:dyDescent="0.2">
      <c r="A44" s="24" t="s">
        <v>84</v>
      </c>
      <c r="B44" s="1" t="str">
        <f>+VLOOKUP(A44,Insumos!$C$2:$F$999,4,FALSE)</f>
        <v>Focseed</v>
      </c>
      <c r="C44" s="25">
        <f>+SUMIFS(Compras!$H$2:$H$999,Compras!$E$2:$E$999,Resumenes!A44)</f>
        <v>817</v>
      </c>
      <c r="D44" s="1" t="str">
        <f>+VLOOKUP(A44,Insumos!$C$2:$D$410,2,FALSE)</f>
        <v>Litros</v>
      </c>
      <c r="E44" s="2">
        <f>+SUMIFS(Compras!$F$2:$F$999,Compras!$E$2:$E$999,Resumenes!A44)</f>
        <v>50</v>
      </c>
      <c r="F44" s="25">
        <f>+AVERAGEIFS(Compras!$G$2:$G$999,Compras!$E$2:$E$999,Resumenes!A44)</f>
        <v>17.899999999999999</v>
      </c>
      <c r="G44" s="1">
        <f>+VLOOKUP(A44,Insumos!$C$2:$E$999,3,FALSE)</f>
        <v>10</v>
      </c>
      <c r="H44" s="1" t="str">
        <f>+VLOOKUP(A44,Insumos!$C$2:$G$999,5,FALSE)</f>
        <v>Herbicidas</v>
      </c>
      <c r="I44" s="25">
        <f>+C44*VLOOKUP(A44,Insumos!$C$2:$I$999,7,FALSE)</f>
        <v>817</v>
      </c>
      <c r="J44" s="25">
        <f>+C44*VLOOKUP(A44,Insumos!$C$2:$I$999,6,FALSE)</f>
        <v>0</v>
      </c>
      <c r="K44" s="26"/>
    </row>
    <row r="45" spans="1:11" ht="14.25" customHeight="1" x14ac:dyDescent="0.2">
      <c r="A45" s="24" t="s">
        <v>96</v>
      </c>
      <c r="B45" s="1" t="str">
        <f>+VLOOKUP(A45,Insumos!$C$2:$F$999,4,FALSE)</f>
        <v>Focseed</v>
      </c>
      <c r="C45" s="25">
        <f>+SUMIFS(Compras!$H$2:$H$999,Compras!$E$2:$E$999,Resumenes!A45)</f>
        <v>4624</v>
      </c>
      <c r="D45" s="1" t="str">
        <f>+VLOOKUP(A45,Insumos!$C$2:$D$410,2,FALSE)</f>
        <v>Kilos</v>
      </c>
      <c r="E45" s="2">
        <f>+SUMIFS(Compras!$F$2:$F$999,Compras!$E$2:$E$999,Resumenes!A45)</f>
        <v>340</v>
      </c>
      <c r="F45" s="25">
        <f>+AVERAGEIFS(Compras!$G$2:$G$999,Compras!$E$2:$E$999,Resumenes!A45)</f>
        <v>13.925000000000001</v>
      </c>
      <c r="G45" s="1">
        <f>+VLOOKUP(A45,Insumos!$C$2:$E$999,3,FALSE)</f>
        <v>10</v>
      </c>
      <c r="H45" s="1" t="str">
        <f>+VLOOKUP(A45,Insumos!$C$2:$G$999,5,FALSE)</f>
        <v>Adherentes</v>
      </c>
      <c r="I45" s="25">
        <f>+C45*VLOOKUP(A45,Insumos!$C$2:$I$999,7,FALSE)</f>
        <v>2312</v>
      </c>
      <c r="J45" s="25">
        <f>+C45*VLOOKUP(A45,Insumos!$C$2:$I$999,6,FALSE)</f>
        <v>2312</v>
      </c>
      <c r="K45" s="26"/>
    </row>
    <row r="46" spans="1:11" ht="14.25" customHeight="1" x14ac:dyDescent="0.2">
      <c r="A46" s="5" t="s">
        <v>103</v>
      </c>
      <c r="B46" s="1" t="str">
        <f>+VLOOKUP(A46,Insumos!$C$2:$F$999,4,FALSE)</f>
        <v>Focseed</v>
      </c>
      <c r="C46" s="25">
        <f>+SUMIFS(Compras!$H$2:$H$999,Compras!$E$2:$E$999,Resumenes!A46)</f>
        <v>528</v>
      </c>
      <c r="D46" s="1" t="str">
        <f>+VLOOKUP(A46,Insumos!$C$2:$D$410,2,FALSE)</f>
        <v>Litros</v>
      </c>
      <c r="E46" s="2">
        <f>+SUMIFS(Compras!$F$2:$F$999,Compras!$E$2:$E$999,Resumenes!A46)</f>
        <v>20</v>
      </c>
      <c r="F46" s="25">
        <f>+AVERAGEIFS(Compras!$G$2:$G$999,Compras!$E$2:$E$999,Resumenes!A46)</f>
        <v>26.4</v>
      </c>
      <c r="G46" s="1">
        <f>+VLOOKUP(A46,Insumos!$C$2:$E$999,3,FALSE)</f>
        <v>5</v>
      </c>
      <c r="H46" s="1" t="str">
        <f>+VLOOKUP(A46,Insumos!$C$2:$G$999,5,FALSE)</f>
        <v>Herbicidas</v>
      </c>
      <c r="I46" s="25">
        <f>+C46*VLOOKUP(A46,Insumos!$C$2:$I$999,7,FALSE)</f>
        <v>264</v>
      </c>
      <c r="J46" s="25">
        <f>+C46*VLOOKUP(A46,Insumos!$C$2:$I$999,6,FALSE)</f>
        <v>264</v>
      </c>
      <c r="K46" s="26"/>
    </row>
    <row r="47" spans="1:11" ht="14.25" customHeight="1" x14ac:dyDescent="0.2">
      <c r="A47" s="24" t="s">
        <v>176</v>
      </c>
      <c r="B47" s="1" t="str">
        <f>+VLOOKUP(A47,Insumos!$C$2:$F$999,4,FALSE)</f>
        <v>ATS</v>
      </c>
      <c r="C47" s="25">
        <f>+SUMIFS(Compras!$H$2:$H$999,Compras!$E$2:$E$999,Resumenes!A47)</f>
        <v>4306.25</v>
      </c>
      <c r="D47" s="1" t="str">
        <f>+VLOOKUP(A47,Insumos!$C$2:$D$410,2,FALSE)</f>
        <v>Litros</v>
      </c>
      <c r="E47" s="2">
        <f>+SUMIFS(Compras!$F$2:$F$999,Compras!$E$2:$E$999,Resumenes!A47)</f>
        <v>265</v>
      </c>
      <c r="F47" s="25">
        <f>+AVERAGEIFS(Compras!$G$2:$G$999,Compras!$E$2:$E$999,Resumenes!A47)</f>
        <v>16.25</v>
      </c>
      <c r="G47" s="1">
        <f>+VLOOKUP(A47,Insumos!$C$2:$E$999,3,FALSE)</f>
        <v>5</v>
      </c>
      <c r="H47" s="1" t="str">
        <f>+VLOOKUP(A47,Insumos!$C$2:$G$999,5,FALSE)</f>
        <v>Herbicidas</v>
      </c>
      <c r="I47" s="25">
        <f>+C47*VLOOKUP(A47,Insumos!$C$2:$I$999,7,FALSE)</f>
        <v>0</v>
      </c>
      <c r="J47" s="25">
        <f>+C47*VLOOKUP(A47,Insumos!$C$2:$I$999,6,FALSE)</f>
        <v>4306.25</v>
      </c>
      <c r="K47" s="26"/>
    </row>
    <row r="48" spans="1:11" ht="14.25" customHeight="1" x14ac:dyDescent="0.2">
      <c r="A48" s="24" t="s">
        <v>129</v>
      </c>
      <c r="B48" s="1" t="str">
        <f>+VLOOKUP(A48,Insumos!$C$2:$F$999,4,FALSE)</f>
        <v>Focseed</v>
      </c>
      <c r="C48" s="25">
        <f>+SUMIFS(Compras!$H$2:$H$999,Compras!$E$2:$E$999,Resumenes!A48)</f>
        <v>6474</v>
      </c>
      <c r="D48" s="1" t="str">
        <f>+VLOOKUP(A48,Insumos!$C$2:$D$410,2,FALSE)</f>
        <v>Dosis</v>
      </c>
      <c r="E48" s="2">
        <f>+SUMIFS(Compras!$F$2:$F$999,Compras!$E$2:$E$999,Resumenes!A48)</f>
        <v>26</v>
      </c>
      <c r="F48" s="25">
        <f>+AVERAGEIFS(Compras!$G$2:$G$999,Compras!$E$2:$E$999,Resumenes!A48)</f>
        <v>249</v>
      </c>
      <c r="G48" s="1">
        <f>+VLOOKUP(A48,Insumos!$C$2:$E$999,3,FALSE)</f>
        <v>60</v>
      </c>
      <c r="H48" s="1" t="str">
        <f>+VLOOKUP(A48,Insumos!$C$2:$G$999,5,FALSE)</f>
        <v xml:space="preserve">Inoculante </v>
      </c>
      <c r="I48" s="25">
        <f>+C48*VLOOKUP(A48,Insumos!$C$2:$I$999,7,FALSE)</f>
        <v>6474</v>
      </c>
      <c r="J48" s="25">
        <f>+C48*VLOOKUP(A48,Insumos!$C$2:$I$999,6,FALSE)</f>
        <v>0</v>
      </c>
      <c r="K48" s="26"/>
    </row>
    <row r="49" spans="1:11" ht="14.25" customHeight="1" x14ac:dyDescent="0.2">
      <c r="A49" s="5" t="s">
        <v>74</v>
      </c>
      <c r="B49" s="1" t="str">
        <f>+VLOOKUP(A49,Insumos!$C$2:$F$999,4,FALSE)</f>
        <v>Focseed</v>
      </c>
      <c r="C49" s="25">
        <f>+SUMIFS(Compras!$H$2:$H$999,Compras!$E$2:$E$999,Resumenes!A49)</f>
        <v>1342</v>
      </c>
      <c r="D49" s="1" t="str">
        <f>+VLOOKUP(A49,Insumos!$C$2:$D$410,2,FALSE)</f>
        <v>Litros</v>
      </c>
      <c r="E49" s="2">
        <f>+SUMIFS(Compras!$F$2:$F$999,Compras!$E$2:$E$999,Resumenes!A49)</f>
        <v>44</v>
      </c>
      <c r="F49" s="25">
        <f>+AVERAGEIFS(Compras!$G$2:$G$999,Compras!$E$2:$E$999,Resumenes!A49)</f>
        <v>30.5</v>
      </c>
      <c r="G49" s="1">
        <f>+VLOOKUP(A49,Insumos!$C$2:$E$999,3,FALSE)</f>
        <v>1</v>
      </c>
      <c r="H49" s="1" t="str">
        <f>+VLOOKUP(A49,Insumos!$C$2:$G$999,5,FALSE)</f>
        <v>Otros</v>
      </c>
      <c r="I49" s="25">
        <f>+C49*VLOOKUP(A49,Insumos!$C$2:$I$999,7,FALSE)</f>
        <v>671</v>
      </c>
      <c r="J49" s="25">
        <f>+C49*VLOOKUP(A49,Insumos!$C$2:$I$999,6,FALSE)</f>
        <v>671</v>
      </c>
      <c r="K49" s="26"/>
    </row>
    <row r="50" spans="1:11" ht="14.25" customHeight="1" x14ac:dyDescent="0.2">
      <c r="A50" s="24" t="s">
        <v>80</v>
      </c>
      <c r="B50" s="1" t="str">
        <f>+VLOOKUP(A50,Insumos!$C$2:$F$999,4,FALSE)</f>
        <v>Focseed</v>
      </c>
      <c r="C50" s="25">
        <f>+SUMIFS(Compras!$H$2:$H$999,Compras!$E$2:$E$999,Resumenes!A50)</f>
        <v>4912.25</v>
      </c>
      <c r="D50" s="1" t="str">
        <f>+VLOOKUP(A50,Insumos!$C$2:$D$410,2,FALSE)</f>
        <v>Kilos</v>
      </c>
      <c r="E50" s="2">
        <f>+SUMIFS(Compras!$F$2:$F$999,Compras!$E$2:$E$999,Resumenes!A50)</f>
        <v>1052.5</v>
      </c>
      <c r="F50" s="25">
        <f>+AVERAGEIFS(Compras!$G$2:$G$999,Compras!$E$2:$E$999,Resumenes!A50)</f>
        <v>5.05</v>
      </c>
      <c r="G50" s="1">
        <f>+VLOOKUP(A50,Insumos!$C$2:$E$999,3,FALSE)</f>
        <v>2.5</v>
      </c>
      <c r="H50" s="1" t="str">
        <f>+VLOOKUP(A50,Insumos!$C$2:$G$999,5,FALSE)</f>
        <v>Adherentes</v>
      </c>
      <c r="I50" s="25">
        <f>+C50*VLOOKUP(A50,Insumos!$C$2:$I$999,7,FALSE)</f>
        <v>0</v>
      </c>
      <c r="J50" s="25">
        <f>+C50*VLOOKUP(A50,Insumos!$C$2:$I$999,6,FALSE)</f>
        <v>4912.25</v>
      </c>
      <c r="K50" s="26"/>
    </row>
    <row r="51" spans="1:11" ht="14.25" customHeight="1" x14ac:dyDescent="0.2">
      <c r="A51" s="5" t="s">
        <v>125</v>
      </c>
      <c r="B51" s="1" t="str">
        <f>+VLOOKUP(A51,Insumos!$C$2:$F$999,4,FALSE)</f>
        <v>Focseed</v>
      </c>
      <c r="C51" s="25">
        <f>+SUMIFS(Compras!$H$2:$H$999,Compras!$E$2:$E$999,Resumenes!A51)</f>
        <v>16681.599999999999</v>
      </c>
      <c r="D51" s="1" t="str">
        <f>+VLOOKUP(A51,Insumos!$C$2:$D$410,2,FALSE)</f>
        <v>Litros</v>
      </c>
      <c r="E51" s="2">
        <f>+SUMIFS(Compras!$F$2:$F$999,Compras!$E$2:$E$999,Resumenes!A51)</f>
        <v>4160</v>
      </c>
      <c r="F51" s="25">
        <f>+AVERAGEIFS(Compras!$G$2:$G$999,Compras!$E$2:$E$999,Resumenes!A51)</f>
        <v>4.0099999999999989</v>
      </c>
      <c r="G51" s="1">
        <f>+VLOOKUP(A51,Insumos!$C$2:$E$999,3,FALSE)</f>
        <v>10</v>
      </c>
      <c r="H51" s="1" t="str">
        <f>+VLOOKUP(A51,Insumos!$C$2:$G$999,5,FALSE)</f>
        <v>Adherentes</v>
      </c>
      <c r="I51" s="25">
        <f>+C51*VLOOKUP(A51,Insumos!$C$2:$I$999,7,FALSE)</f>
        <v>8340.7999999999993</v>
      </c>
      <c r="J51" s="25">
        <f>+C51*VLOOKUP(A51,Insumos!$C$2:$I$999,6,FALSE)</f>
        <v>8340.7999999999993</v>
      </c>
      <c r="K51" s="26"/>
    </row>
    <row r="52" spans="1:11" ht="14.25" customHeight="1" x14ac:dyDescent="0.2">
      <c r="A52" s="5" t="s">
        <v>117</v>
      </c>
      <c r="B52" s="1" t="str">
        <f>+VLOOKUP(A52,Insumos!$C$2:$F$999,4,FALSE)</f>
        <v>Focseed</v>
      </c>
      <c r="C52" s="25">
        <f>+SUMIFS(Compras!$H$2:$H$999,Compras!$E$2:$E$999,Resumenes!A52)</f>
        <v>3534</v>
      </c>
      <c r="D52" s="1" t="str">
        <f>+VLOOKUP(A52,Insumos!$C$2:$D$410,2,FALSE)</f>
        <v>Litros</v>
      </c>
      <c r="E52" s="2">
        <f>+SUMIFS(Compras!$F$2:$F$999,Compras!$E$2:$E$999,Resumenes!A52)</f>
        <v>1240</v>
      </c>
      <c r="F52" s="25">
        <f>+AVERAGEIFS(Compras!$G$2:$G$999,Compras!$E$2:$E$999,Resumenes!A52)</f>
        <v>2.85</v>
      </c>
      <c r="G52" s="1">
        <f>+VLOOKUP(A52,Insumos!$C$2:$E$999,3,FALSE)</f>
        <v>20</v>
      </c>
      <c r="H52" s="1" t="str">
        <f>+VLOOKUP(A52,Insumos!$C$2:$G$999,5,FALSE)</f>
        <v>Herbicidas</v>
      </c>
      <c r="I52" s="25">
        <f>+C52*VLOOKUP(A52,Insumos!$C$2:$I$999,7,FALSE)</f>
        <v>3534</v>
      </c>
      <c r="J52" s="25">
        <f>+C52*VLOOKUP(A52,Insumos!$C$2:$I$999,6,FALSE)</f>
        <v>0</v>
      </c>
      <c r="K52" s="26"/>
    </row>
    <row r="53" spans="1:11" ht="14.25" customHeight="1" x14ac:dyDescent="0.2">
      <c r="A53" s="5" t="s">
        <v>123</v>
      </c>
      <c r="B53" s="1" t="str">
        <f>+VLOOKUP(A53,Insumos!$C$2:$F$999,4,FALSE)</f>
        <v>Focseed</v>
      </c>
      <c r="C53" s="25">
        <f>+SUMIFS(Compras!$H$2:$H$999,Compras!$E$2:$E$999,Resumenes!A53)</f>
        <v>1849.8600000000001</v>
      </c>
      <c r="D53" s="1" t="str">
        <f>+VLOOKUP(A53,Insumos!$C$2:$D$410,2,FALSE)</f>
        <v>Kilos</v>
      </c>
      <c r="E53" s="2">
        <f>+SUMIFS(Compras!$F$2:$F$999,Compras!$E$2:$E$999,Resumenes!A53)</f>
        <v>5.16</v>
      </c>
      <c r="F53" s="25">
        <f>+AVERAGEIFS(Compras!$G$2:$G$999,Compras!$E$2:$E$999,Resumenes!A53)</f>
        <v>358.5</v>
      </c>
      <c r="G53" s="1">
        <f>+VLOOKUP(A53,Insumos!$C$2:$E$999,3,FALSE)</f>
        <v>0.86</v>
      </c>
      <c r="H53" s="1" t="str">
        <f>+VLOOKUP(A53,Insumos!$C$2:$G$999,5,FALSE)</f>
        <v>Herbicidas</v>
      </c>
      <c r="I53" s="25">
        <f>+C53*VLOOKUP(A53,Insumos!$C$2:$I$999,7,FALSE)</f>
        <v>1849.8600000000001</v>
      </c>
      <c r="J53" s="25">
        <f>+C53*VLOOKUP(A53,Insumos!$C$2:$I$999,6,FALSE)</f>
        <v>0</v>
      </c>
      <c r="K53" s="26"/>
    </row>
    <row r="54" spans="1:11" ht="14.25" customHeight="1" x14ac:dyDescent="0.2">
      <c r="A54" s="24" t="s">
        <v>147</v>
      </c>
      <c r="B54" s="1" t="str">
        <f>+VLOOKUP(A54,Insumos!$C$2:$F$999,4,FALSE)</f>
        <v>Focseed</v>
      </c>
      <c r="C54" s="25">
        <f>+SUMIFS(Compras!$H$2:$H$999,Compras!$E$2:$E$999,Resumenes!A54)</f>
        <v>6224.4</v>
      </c>
      <c r="D54" s="1" t="str">
        <f>+VLOOKUP(A54,Insumos!$C$2:$D$410,2,FALSE)</f>
        <v>Kilos</v>
      </c>
      <c r="E54" s="2">
        <f>+SUMIFS(Compras!$F$2:$F$999,Compras!$E$2:$E$999,Resumenes!A54)</f>
        <v>34.200000000000003</v>
      </c>
      <c r="F54" s="25">
        <f>+AVERAGEIFS(Compras!$G$2:$G$999,Compras!$E$2:$E$999,Resumenes!A54)</f>
        <v>182</v>
      </c>
      <c r="G54" s="1">
        <f>+VLOOKUP(A54,Insumos!$C$2:$E$999,3,FALSE)</f>
        <v>0.3</v>
      </c>
      <c r="H54" s="1" t="str">
        <f>+VLOOKUP(A54,Insumos!$C$2:$G$999,5,FALSE)</f>
        <v>Herbicidas</v>
      </c>
      <c r="I54" s="25">
        <f>+C54*VLOOKUP(A54,Insumos!$C$2:$I$999,7,FALSE)</f>
        <v>0</v>
      </c>
      <c r="J54" s="25">
        <f>+C54*VLOOKUP(A54,Insumos!$C$2:$I$999,6,FALSE)</f>
        <v>6224.4</v>
      </c>
      <c r="K54" s="26"/>
    </row>
    <row r="55" spans="1:11" ht="14.25" customHeight="1" x14ac:dyDescent="0.2">
      <c r="A55" s="24" t="s">
        <v>159</v>
      </c>
      <c r="B55" s="1" t="str">
        <f>+VLOOKUP(A55,Insumos!$C$2:$F$999,4,FALSE)</f>
        <v>Focseed</v>
      </c>
      <c r="C55" s="25">
        <f>+SUMIFS(Compras!$H$2:$H$999,Compras!$E$2:$E$999,Resumenes!A55)</f>
        <v>8326</v>
      </c>
      <c r="D55" s="1" t="str">
        <f>+VLOOKUP(A55,Insumos!$C$2:$D$410,2,FALSE)</f>
        <v>Bidon</v>
      </c>
      <c r="E55" s="2">
        <f>+SUMIFS(Compras!$F$2:$F$999,Compras!$E$2:$E$999,Resumenes!A55)</f>
        <v>362</v>
      </c>
      <c r="F55" s="25">
        <f>+AVERAGEIFS(Compras!$G$2:$G$999,Compras!$E$2:$E$999,Resumenes!A55)</f>
        <v>23</v>
      </c>
      <c r="G55" s="1">
        <f>+VLOOKUP(A55,Insumos!$C$2:$E$999,3,FALSE)</f>
        <v>1</v>
      </c>
      <c r="H55" s="1" t="str">
        <f>+VLOOKUP(A55,Insumos!$C$2:$G$999,5,FALSE)</f>
        <v>Fertilizantes</v>
      </c>
      <c r="I55" s="25">
        <f>+C55*VLOOKUP(A55,Insumos!$C$2:$I$999,7,FALSE)</f>
        <v>0</v>
      </c>
      <c r="J55" s="25">
        <f>+C55*VLOOKUP(A55,Insumos!$C$2:$I$999,6,FALSE)</f>
        <v>8326</v>
      </c>
      <c r="K55" s="26"/>
    </row>
    <row r="56" spans="1:11" ht="14.25" customHeight="1" x14ac:dyDescent="0.2">
      <c r="A56" s="5" t="s">
        <v>91</v>
      </c>
      <c r="B56" s="1" t="str">
        <f>+VLOOKUP(A56,Insumos!$C$2:$F$999,4,FALSE)</f>
        <v>Focseed</v>
      </c>
      <c r="C56" s="25">
        <f>+SUMIFS(Compras!$H$2:$H$999,Compras!$E$2:$E$999,Resumenes!A56)</f>
        <v>7833</v>
      </c>
      <c r="D56" s="1" t="str">
        <f>+VLOOKUP(A56,Insumos!$C$2:$D$410,2,FALSE)</f>
        <v>Litros</v>
      </c>
      <c r="E56" s="2">
        <f>+SUMIFS(Compras!$F$2:$F$999,Compras!$E$2:$E$999,Resumenes!A56)</f>
        <v>366</v>
      </c>
      <c r="F56" s="25">
        <f>+AVERAGEIFS(Compras!$G$2:$G$999,Compras!$E$2:$E$999,Resumenes!A56)</f>
        <v>22.25</v>
      </c>
      <c r="G56" s="1">
        <f>+VLOOKUP(A56,Insumos!$C$2:$E$999,3,FALSE)</f>
        <v>1</v>
      </c>
      <c r="H56" s="1" t="str">
        <f>+VLOOKUP(A56,Insumos!$C$2:$G$999,5,FALSE)</f>
        <v>Fertilizantes</v>
      </c>
      <c r="I56" s="25">
        <f>+C56*VLOOKUP(A56,Insumos!$C$2:$I$999,7,FALSE)</f>
        <v>0</v>
      </c>
      <c r="J56" s="25">
        <f>+C56*VLOOKUP(A56,Insumos!$C$2:$I$999,6,FALSE)</f>
        <v>7833</v>
      </c>
      <c r="K56" s="26"/>
    </row>
    <row r="57" spans="1:11" ht="14.25" customHeight="1" x14ac:dyDescent="0.2">
      <c r="A57" s="24" t="s">
        <v>101</v>
      </c>
      <c r="B57" s="1" t="str">
        <f>+VLOOKUP(A57,Insumos!$C$2:$F$999,4,FALSE)</f>
        <v>Focseed</v>
      </c>
      <c r="C57" s="25">
        <f>+SUMIFS(Compras!$H$2:$H$999,Compras!$E$2:$E$999,Resumenes!A57)</f>
        <v>118</v>
      </c>
      <c r="D57" s="1" t="str">
        <f>+VLOOKUP(A57,Insumos!$C$2:$D$410,2,FALSE)</f>
        <v>Litros</v>
      </c>
      <c r="E57" s="2">
        <f>+SUMIFS(Compras!$F$2:$F$999,Compras!$E$2:$E$999,Resumenes!A57)</f>
        <v>4</v>
      </c>
      <c r="F57" s="25">
        <f>+AVERAGEIFS(Compras!$G$2:$G$999,Compras!$E$2:$E$999,Resumenes!A57)</f>
        <v>29.5</v>
      </c>
      <c r="G57" s="1">
        <f>+VLOOKUP(A57,Insumos!$C$2:$E$999,3,FALSE)</f>
        <v>1</v>
      </c>
      <c r="H57" s="1" t="str">
        <f>+VLOOKUP(A57,Insumos!$C$2:$G$999,5,FALSE)</f>
        <v>Insecticidas</v>
      </c>
      <c r="I57" s="25">
        <f>+C57*VLOOKUP(A57,Insumos!$C$2:$I$999,7,FALSE)</f>
        <v>59</v>
      </c>
      <c r="J57" s="25">
        <f>+C57*VLOOKUP(A57,Insumos!$C$2:$I$999,6,FALSE)</f>
        <v>59</v>
      </c>
      <c r="K57" s="26"/>
    </row>
    <row r="58" spans="1:11" ht="14.25" customHeight="1" x14ac:dyDescent="0.2">
      <c r="A58" s="24" t="s">
        <v>145</v>
      </c>
      <c r="B58" s="1" t="str">
        <f>+VLOOKUP(A58,Insumos!$C$2:$F$999,4,FALSE)</f>
        <v>Focseed</v>
      </c>
      <c r="C58" s="25">
        <f>+SUMIFS(Compras!$H$2:$H$999,Compras!$E$2:$E$999,Resumenes!A58)</f>
        <v>2112</v>
      </c>
      <c r="D58" s="1" t="str">
        <f>+VLOOKUP(A58,Insumos!$C$2:$D$410,2,FALSE)</f>
        <v>Kilos</v>
      </c>
      <c r="E58" s="2">
        <f>+SUMIFS(Compras!$F$2:$F$999,Compras!$E$2:$E$999,Resumenes!A58)</f>
        <v>9.6</v>
      </c>
      <c r="F58" s="25">
        <f>+AVERAGEIFS(Compras!$G$2:$G$999,Compras!$E$2:$E$999,Resumenes!A58)</f>
        <v>220</v>
      </c>
      <c r="G58" s="1">
        <f>+VLOOKUP(A58,Insumos!$C$2:$E$999,3,FALSE)</f>
        <v>0.2</v>
      </c>
      <c r="H58" s="1" t="str">
        <f>+VLOOKUP(A58,Insumos!$C$2:$G$999,5,FALSE)</f>
        <v>Herbicidas</v>
      </c>
      <c r="I58" s="25">
        <f>+C58*VLOOKUP(A58,Insumos!$C$2:$I$999,7,FALSE)</f>
        <v>2112</v>
      </c>
      <c r="J58" s="25">
        <f>+C58*VLOOKUP(A58,Insumos!$C$2:$I$999,6,FALSE)</f>
        <v>0</v>
      </c>
      <c r="K58" s="26"/>
    </row>
    <row r="59" spans="1:11" ht="14.25" customHeight="1" x14ac:dyDescent="0.2">
      <c r="A59" s="5" t="s">
        <v>94</v>
      </c>
      <c r="B59" s="1" t="str">
        <f>+VLOOKUP(A59,Insumos!$C$2:$F$999,4,FALSE)</f>
        <v>Focseed</v>
      </c>
      <c r="C59" s="25">
        <f>+SUMIFS(Compras!$H$2:$H$999,Compras!$E$2:$E$999,Resumenes!A59)</f>
        <v>10530</v>
      </c>
      <c r="D59" s="1" t="str">
        <f>+VLOOKUP(A59,Insumos!$C$2:$D$410,2,FALSE)</f>
        <v>Kilos</v>
      </c>
      <c r="E59" s="2">
        <f>+SUMIFS(Compras!$F$2:$F$999,Compras!$E$2:$E$999,Resumenes!A59)</f>
        <v>975</v>
      </c>
      <c r="F59" s="25">
        <f>+AVERAGEIFS(Compras!$G$2:$G$999,Compras!$E$2:$E$999,Resumenes!A59)</f>
        <v>10.8</v>
      </c>
      <c r="G59" s="1">
        <f>+VLOOKUP(A59,Insumos!$C$2:$E$999,3,FALSE)</f>
        <v>15</v>
      </c>
      <c r="H59" s="1" t="str">
        <f>+VLOOKUP(A59,Insumos!$C$2:$G$999,5,FALSE)</f>
        <v>Herbicidas</v>
      </c>
      <c r="I59" s="25">
        <f>+C59*VLOOKUP(A59,Insumos!$C$2:$I$999,7,FALSE)</f>
        <v>5265</v>
      </c>
      <c r="J59" s="25">
        <f>+C59*VLOOKUP(A59,Insumos!$C$2:$I$999,6,FALSE)</f>
        <v>5265</v>
      </c>
      <c r="K59" s="26"/>
    </row>
    <row r="60" spans="1:11" ht="14.25" customHeight="1" x14ac:dyDescent="0.2">
      <c r="A60" s="24" t="s">
        <v>205</v>
      </c>
      <c r="B60" s="1" t="str">
        <f>+VLOOKUP(A60,Insumos!$C$2:$F$999,4,FALSE)</f>
        <v>MONSANTO</v>
      </c>
      <c r="C60" s="25">
        <f>+SUMIFS(Compras!$H$2:$H$999,Compras!$E$2:$E$999,Resumenes!A60)</f>
        <v>90638.902499999997</v>
      </c>
      <c r="D60" s="1" t="str">
        <f>+VLOOKUP(A60,Insumos!$C$2:$D$410,2,FALSE)</f>
        <v>Kilos</v>
      </c>
      <c r="E60" s="2">
        <f>+SUMIFS(Compras!$F$2:$F$999,Compras!$E$2:$E$999,Resumenes!A60)</f>
        <v>14235</v>
      </c>
      <c r="F60" s="25">
        <f>+AVERAGEIFS(Compras!$G$2:$G$999,Compras!$E$2:$E$999,Resumenes!A60)</f>
        <v>6.8293333333333335</v>
      </c>
      <c r="G60" s="1">
        <f>+VLOOKUP(A60,Insumos!$C$2:$E$999,3,FALSE)</f>
        <v>15</v>
      </c>
      <c r="H60" s="1" t="str">
        <f>+VLOOKUP(A60,Insumos!$C$2:$G$999,5,FALSE)</f>
        <v>Herbicidas</v>
      </c>
      <c r="I60" s="25">
        <f>+C60*VLOOKUP(A60,Insumos!$C$2:$I$999,7,FALSE)</f>
        <v>45319.451249999998</v>
      </c>
      <c r="J60" s="25">
        <f>+C60*VLOOKUP(A60,Insumos!$C$2:$I$999,6,FALSE)</f>
        <v>45319.451249999998</v>
      </c>
      <c r="K60" s="26"/>
    </row>
    <row r="61" spans="1:11" ht="14.25" customHeight="1" x14ac:dyDescent="0.2">
      <c r="A61" s="24" t="s">
        <v>217</v>
      </c>
      <c r="B61" s="1" t="str">
        <f>+VLOOKUP(A61,Insumos!$C$2:$F$999,4,FALSE)</f>
        <v>CAR</v>
      </c>
      <c r="C61" s="25">
        <f>+SUMIFS(Compras!$H$2:$H$999,Compras!$E$2:$E$999,Resumenes!A61)</f>
        <v>3300</v>
      </c>
      <c r="D61" s="1" t="str">
        <f>+VLOOKUP(A61,Insumos!$C$2:$D$410,2,FALSE)</f>
        <v>Kilos</v>
      </c>
      <c r="E61" s="2">
        <f>+SUMIFS(Compras!$F$2:$F$999,Compras!$E$2:$E$999,Resumenes!A61)</f>
        <v>10</v>
      </c>
      <c r="F61" s="25">
        <f>+AVERAGEIFS(Compras!$G$2:$G$999,Compras!$E$2:$E$999,Resumenes!A61)</f>
        <v>330</v>
      </c>
      <c r="G61" s="1">
        <f>+VLOOKUP(A61,Insumos!$C$2:$E$999,3,FALSE)</f>
        <v>1</v>
      </c>
      <c r="H61" s="1" t="str">
        <f>+VLOOKUP(A61,Insumos!$C$2:$G$999,5,FALSE)</f>
        <v>Herbicidas</v>
      </c>
      <c r="I61" s="25">
        <f>+C61*VLOOKUP(A61,Insumos!$C$2:$I$999,7,FALSE)</f>
        <v>1650</v>
      </c>
      <c r="J61" s="25">
        <f>+C61*VLOOKUP(A61,Insumos!$C$2:$I$999,6,FALSE)</f>
        <v>1650</v>
      </c>
      <c r="K61" s="26"/>
    </row>
    <row r="62" spans="1:11" ht="14.25" customHeight="1" x14ac:dyDescent="0.2">
      <c r="A62" s="24" t="s">
        <v>69</v>
      </c>
      <c r="B62" s="1" t="str">
        <f>+VLOOKUP(A62,Insumos!$C$2:$F$999,4,FALSE)</f>
        <v>Focseed</v>
      </c>
      <c r="C62" s="25">
        <f>+SUMIFS(Compras!$H$2:$H$999,Compras!$E$2:$E$999,Resumenes!A62)</f>
        <v>20594.8328</v>
      </c>
      <c r="D62" s="1" t="str">
        <f>+VLOOKUP(A62,Insumos!$C$2:$D$410,2,FALSE)</f>
        <v>unidad</v>
      </c>
      <c r="E62" s="2">
        <f>+SUMIFS(Compras!$F$2:$F$999,Compras!$E$2:$E$999,Resumenes!A62)</f>
        <v>585.1</v>
      </c>
      <c r="F62" s="25">
        <f>+AVERAGEIFS(Compras!$G$2:$G$999,Compras!$E$2:$E$999,Resumenes!A62)</f>
        <v>113.92333333333333</v>
      </c>
      <c r="G62" s="1">
        <f>+VLOOKUP(A62,Insumos!$C$2:$E$999,3,FALSE)</f>
        <v>1</v>
      </c>
      <c r="H62" s="1" t="str">
        <f>+VLOOKUP(A62,Insumos!$C$2:$G$999,5,FALSE)</f>
        <v>Otros</v>
      </c>
      <c r="I62" s="25">
        <f>+C62*VLOOKUP(A62,Insumos!$C$2:$I$999,7,FALSE)</f>
        <v>10297.4164</v>
      </c>
      <c r="J62" s="25">
        <f>+C62*VLOOKUP(A62,Insumos!$C$2:$I$999,6,FALSE)</f>
        <v>10297.4164</v>
      </c>
      <c r="K62" s="26"/>
    </row>
    <row r="63" spans="1:11" ht="14.25" customHeight="1" x14ac:dyDescent="0.2">
      <c r="A63" s="5" t="s">
        <v>169</v>
      </c>
      <c r="B63" s="1" t="str">
        <f>+VLOOKUP(A63,Insumos!$C$2:$F$999,4,FALSE)</f>
        <v>SAMSA</v>
      </c>
      <c r="C63" s="25">
        <f>+SUMIFS(Compras!$H$2:$H$999,Compras!$E$2:$E$999,Resumenes!A63)</f>
        <v>68600</v>
      </c>
      <c r="D63" s="1" t="str">
        <f>+VLOOKUP(A63,Insumos!$C$2:$D$410,2,FALSE)</f>
        <v>unidad</v>
      </c>
      <c r="E63" s="2">
        <f>+SUMIFS(Compras!$F$2:$F$999,Compras!$E$2:$E$999,Resumenes!A63)</f>
        <v>140</v>
      </c>
      <c r="F63" s="25">
        <f>+AVERAGEIFS(Compras!$G$2:$G$999,Compras!$E$2:$E$999,Resumenes!A63)</f>
        <v>465</v>
      </c>
      <c r="G63" s="1">
        <f>+VLOOKUP(A63,Insumos!$C$2:$E$999,3,FALSE)</f>
        <v>1</v>
      </c>
      <c r="H63" s="1" t="str">
        <f>+VLOOKUP(A63,Insumos!$C$2:$G$999,5,FALSE)</f>
        <v>Otros</v>
      </c>
      <c r="I63" s="25">
        <f>+C63*VLOOKUP(A63,Insumos!$C$2:$I$999,7,FALSE)</f>
        <v>34300</v>
      </c>
      <c r="J63" s="25">
        <f>+C63*VLOOKUP(A63,Insumos!$C$2:$I$999,6,FALSE)</f>
        <v>34300</v>
      </c>
      <c r="K63" s="26"/>
    </row>
    <row r="64" spans="1:11" ht="14.25" customHeight="1" x14ac:dyDescent="0.2">
      <c r="A64" s="24" t="s">
        <v>113</v>
      </c>
      <c r="B64" s="1" t="str">
        <f>+VLOOKUP(A64,Insumos!$C$2:$F$999,4,FALSE)</f>
        <v>Focseed</v>
      </c>
      <c r="C64" s="25">
        <f>+SUMIFS(Compras!$H$2:$H$999,Compras!$E$2:$E$999,Resumenes!A64)</f>
        <v>17100</v>
      </c>
      <c r="D64" s="1" t="str">
        <f>+VLOOKUP(A64,Insumos!$C$2:$D$410,2,FALSE)</f>
        <v>Litros</v>
      </c>
      <c r="E64" s="2">
        <f>+SUMIFS(Compras!$F$2:$F$999,Compras!$E$2:$E$999,Resumenes!A64)</f>
        <v>1800</v>
      </c>
      <c r="F64" s="25">
        <f>+AVERAGEIFS(Compras!$G$2:$G$999,Compras!$E$2:$E$999,Resumenes!A64)</f>
        <v>9.5</v>
      </c>
      <c r="G64" s="1">
        <f>+VLOOKUP(A64,Insumos!$C$2:$E$999,3,FALSE)</f>
        <v>20</v>
      </c>
      <c r="H64" s="1" t="str">
        <f>+VLOOKUP(A64,Insumos!$C$2:$G$999,5,FALSE)</f>
        <v>Herbicidas</v>
      </c>
      <c r="I64" s="25">
        <f>+C64*VLOOKUP(A64,Insumos!$C$2:$I$999,7,FALSE)</f>
        <v>8550</v>
      </c>
      <c r="J64" s="25">
        <f>+C64*VLOOKUP(A64,Insumos!$C$2:$I$999,6,FALSE)</f>
        <v>8550</v>
      </c>
      <c r="K64" s="26"/>
    </row>
    <row r="65" spans="1:11" ht="14.25" customHeight="1" x14ac:dyDescent="0.2">
      <c r="A65" s="24" t="s">
        <v>143</v>
      </c>
      <c r="B65" s="1" t="str">
        <f>+VLOOKUP(A65,Insumos!$C$2:$F$999,4,FALSE)</f>
        <v>Focseed</v>
      </c>
      <c r="C65" s="25">
        <f>+SUMIFS(Compras!$H$2:$H$999,Compras!$E$2:$E$999,Resumenes!A65)</f>
        <v>3855</v>
      </c>
      <c r="D65" s="1" t="str">
        <f>+VLOOKUP(A65,Insumos!$C$2:$D$410,2,FALSE)</f>
        <v>Litros</v>
      </c>
      <c r="E65" s="2">
        <f>+SUMIFS(Compras!$F$2:$F$999,Compras!$E$2:$E$999,Resumenes!A65)</f>
        <v>500</v>
      </c>
      <c r="F65" s="25">
        <f>+AVERAGEIFS(Compras!$G$2:$G$999,Compras!$E$2:$E$999,Resumenes!A65)</f>
        <v>7.7249999999999996</v>
      </c>
      <c r="G65" s="1">
        <f>+VLOOKUP(A65,Insumos!$C$2:$E$999,3,FALSE)</f>
        <v>20</v>
      </c>
      <c r="H65" s="1" t="str">
        <f>+VLOOKUP(A65,Insumos!$C$2:$G$999,5,FALSE)</f>
        <v>Herbicidas</v>
      </c>
      <c r="I65" s="25">
        <f>+C65*VLOOKUP(A65,Insumos!$C$2:$I$999,7,FALSE)</f>
        <v>1927.5</v>
      </c>
      <c r="J65" s="25">
        <f>+C65*VLOOKUP(A65,Insumos!$C$2:$I$999,6,FALSE)</f>
        <v>1927.5</v>
      </c>
      <c r="K65" s="26"/>
    </row>
    <row r="66" spans="1:11" ht="14.25" customHeight="1" x14ac:dyDescent="0.2">
      <c r="A66" s="24" t="s">
        <v>109</v>
      </c>
      <c r="B66" s="1" t="str">
        <f>+VLOOKUP(A66,Insumos!$C$2:$F$999,4,FALSE)</f>
        <v>Focseed</v>
      </c>
      <c r="C66" s="25">
        <f>+SUMIFS(Compras!$H$2:$H$999,Compras!$E$2:$E$999,Resumenes!A66)</f>
        <v>1365</v>
      </c>
      <c r="D66" s="1" t="str">
        <f>+VLOOKUP(A66,Insumos!$C$2:$D$410,2,FALSE)</f>
        <v>Litros</v>
      </c>
      <c r="E66" s="2">
        <f>+SUMIFS(Compras!$F$2:$F$999,Compras!$E$2:$E$999,Resumenes!A66)</f>
        <v>140</v>
      </c>
      <c r="F66" s="25">
        <f>+AVERAGEIFS(Compras!$G$2:$G$999,Compras!$E$2:$E$999,Resumenes!A66)</f>
        <v>9.75</v>
      </c>
      <c r="G66" s="1">
        <f>+VLOOKUP(A66,Insumos!$C$2:$E$999,3,FALSE)</f>
        <v>20</v>
      </c>
      <c r="H66" s="1" t="str">
        <f>+VLOOKUP(A66,Insumos!$C$2:$G$999,5,FALSE)</f>
        <v>Herbicidas</v>
      </c>
      <c r="I66" s="25">
        <f>+C66*VLOOKUP(A66,Insumos!$C$2:$I$999,7,FALSE)</f>
        <v>0</v>
      </c>
      <c r="J66" s="25">
        <f>+C66*VLOOKUP(A66,Insumos!$C$2:$I$999,6,FALSE)</f>
        <v>1365</v>
      </c>
      <c r="K66" s="26"/>
    </row>
    <row r="67" spans="1:11" ht="14.25" customHeight="1" x14ac:dyDescent="0.2">
      <c r="A67" s="5" t="s">
        <v>119</v>
      </c>
      <c r="B67" s="1" t="str">
        <f>+VLOOKUP(A67,Insumos!$C$2:$F$999,4,FALSE)</f>
        <v>Focseed</v>
      </c>
      <c r="C67" s="25">
        <f>+SUMIFS(Compras!$H$2:$H$999,Compras!$E$2:$E$999,Resumenes!A67)</f>
        <v>1233.24</v>
      </c>
      <c r="D67" s="1" t="str">
        <f>+VLOOKUP(A67,Insumos!$C$2:$D$410,2,FALSE)</f>
        <v>Kilos</v>
      </c>
      <c r="E67" s="2">
        <f>+SUMIFS(Compras!$F$2:$F$999,Compras!$E$2:$E$999,Resumenes!A67)</f>
        <v>3.44</v>
      </c>
      <c r="F67" s="25">
        <f>+AVERAGEIFS(Compras!$G$2:$G$999,Compras!$E$2:$E$999,Resumenes!A67)</f>
        <v>358.5</v>
      </c>
      <c r="G67" s="1">
        <f>+VLOOKUP(A67,Insumos!$C$2:$E$999,3,FALSE)</f>
        <v>0.86</v>
      </c>
      <c r="H67" s="1" t="str">
        <f>+VLOOKUP(A67,Insumos!$C$2:$G$999,5,FALSE)</f>
        <v>Herbicidas</v>
      </c>
      <c r="I67" s="25">
        <f>+C67*VLOOKUP(A67,Insumos!$C$2:$I$999,7,FALSE)</f>
        <v>1233.24</v>
      </c>
      <c r="J67" s="25">
        <f>+C67*VLOOKUP(A67,Insumos!$C$2:$I$999,6,FALSE)</f>
        <v>0</v>
      </c>
      <c r="K67" s="26"/>
    </row>
    <row r="68" spans="1:11" ht="14.25" customHeight="1" x14ac:dyDescent="0.2">
      <c r="A68" s="24" t="s">
        <v>111</v>
      </c>
      <c r="B68" s="1" t="str">
        <f>+VLOOKUP(A68,Insumos!$C$2:$F$999,4,FALSE)</f>
        <v>Focseed</v>
      </c>
      <c r="C68" s="25">
        <f>+SUMIFS(Compras!$H$2:$H$999,Compras!$E$2:$E$999,Resumenes!A68)</f>
        <v>32016</v>
      </c>
      <c r="D68" s="1" t="str">
        <f>+VLOOKUP(A68,Insumos!$C$2:$D$410,2,FALSE)</f>
        <v>Kilos</v>
      </c>
      <c r="E68" s="2">
        <f>+SUMIFS(Compras!$F$2:$F$999,Compras!$E$2:$E$999,Resumenes!A68)</f>
        <v>4060</v>
      </c>
      <c r="F68" s="25">
        <f>+AVERAGEIFS(Compras!$G$2:$G$999,Compras!$E$2:$E$999,Resumenes!A68)</f>
        <v>7.7900000000000009</v>
      </c>
      <c r="G68" s="1">
        <f>+VLOOKUP(A68,Insumos!$C$2:$E$999,3,FALSE)</f>
        <v>10</v>
      </c>
      <c r="H68" s="1" t="str">
        <f>+VLOOKUP(A68,Insumos!$C$2:$G$999,5,FALSE)</f>
        <v>Herbicidas</v>
      </c>
      <c r="I68" s="25">
        <f>+C68*VLOOKUP(A68,Insumos!$C$2:$I$999,7,FALSE)</f>
        <v>3201.6000000000004</v>
      </c>
      <c r="J68" s="25">
        <f>+C68*VLOOKUP(A68,Insumos!$C$2:$I$999,6,FALSE)</f>
        <v>28814.400000000001</v>
      </c>
      <c r="K68" s="26"/>
    </row>
    <row r="69" spans="1:11" ht="14.25" customHeight="1" x14ac:dyDescent="0.2">
      <c r="A69" s="5" t="s">
        <v>137</v>
      </c>
      <c r="B69" s="1" t="str">
        <f>+VLOOKUP(A69,Insumos!$C$2:$F$999,4,FALSE)</f>
        <v>Focseed</v>
      </c>
      <c r="C69" s="25">
        <f>+SUMIFS(Compras!$H$2:$H$999,Compras!$E$2:$E$999,Resumenes!A69)</f>
        <v>10850</v>
      </c>
      <c r="D69" s="1" t="str">
        <f>+VLOOKUP(A69,Insumos!$C$2:$D$410,2,FALSE)</f>
        <v>Litros</v>
      </c>
      <c r="E69" s="2">
        <f>+SUMIFS(Compras!$F$2:$F$999,Compras!$E$2:$E$999,Resumenes!A69)</f>
        <v>620</v>
      </c>
      <c r="F69" s="25">
        <f>+AVERAGEIFS(Compras!$G$2:$G$999,Compras!$E$2:$E$999,Resumenes!A69)</f>
        <v>17.5</v>
      </c>
      <c r="G69" s="1">
        <f>+VLOOKUP(A69,Insumos!$C$2:$E$999,3,FALSE)</f>
        <v>5</v>
      </c>
      <c r="H69" s="1" t="str">
        <f>+VLOOKUP(A69,Insumos!$C$2:$G$999,5,FALSE)</f>
        <v>Compatibilizante</v>
      </c>
      <c r="I69" s="25">
        <f>+C69*VLOOKUP(A69,Insumos!$C$2:$I$999,7,FALSE)</f>
        <v>5425</v>
      </c>
      <c r="J69" s="25">
        <f>+C69*VLOOKUP(A69,Insumos!$C$2:$I$999,6,FALSE)</f>
        <v>5425</v>
      </c>
      <c r="K69" s="26"/>
    </row>
    <row r="70" spans="1:11" ht="14.25" customHeight="1" x14ac:dyDescent="0.2">
      <c r="A70" s="24" t="s">
        <v>77</v>
      </c>
      <c r="B70" s="1" t="str">
        <f>+VLOOKUP(A70,Insumos!$C$2:$F$999,4,FALSE)</f>
        <v>Focseed</v>
      </c>
      <c r="C70" s="25">
        <f>+SUMIFS(Compras!$H$2:$H$999,Compras!$E$2:$E$999,Resumenes!A70)</f>
        <v>15406.2</v>
      </c>
      <c r="D70" s="1" t="str">
        <f>+VLOOKUP(A70,Insumos!$C$2:$D$410,2,FALSE)</f>
        <v>Litros</v>
      </c>
      <c r="E70" s="2">
        <f>+SUMIFS(Compras!$F$2:$F$999,Compras!$E$2:$E$999,Resumenes!A70)</f>
        <v>520</v>
      </c>
      <c r="F70" s="25">
        <f>+AVERAGEIFS(Compras!$G$2:$G$999,Compras!$E$2:$E$999,Resumenes!A70)</f>
        <v>29.700000000000003</v>
      </c>
      <c r="G70" s="1">
        <f>+VLOOKUP(A70,Insumos!$C$2:$E$999,3,FALSE)</f>
        <v>1</v>
      </c>
      <c r="H70" s="1" t="str">
        <f>+VLOOKUP(A70,Insumos!$C$2:$G$999,5,FALSE)</f>
        <v>Corrector pH</v>
      </c>
      <c r="I70" s="25">
        <f>+C70*VLOOKUP(A70,Insumos!$C$2:$I$999,7,FALSE)</f>
        <v>7703.1</v>
      </c>
      <c r="J70" s="25">
        <f>+C70*VLOOKUP(A70,Insumos!$C$2:$I$999,6,FALSE)</f>
        <v>7703.1</v>
      </c>
      <c r="K70" s="26"/>
    </row>
    <row r="71" spans="1:11" ht="14.25" customHeight="1" x14ac:dyDescent="0.2">
      <c r="A71" s="5" t="s">
        <v>140</v>
      </c>
      <c r="B71" s="1" t="str">
        <f>+VLOOKUP(A71,Insumos!$C$2:$F$999,4,FALSE)</f>
        <v>Focseed</v>
      </c>
      <c r="C71" s="25">
        <f>+SUMIFS(Compras!$H$2:$H$999,Compras!$E$2:$E$999,Resumenes!A71)</f>
        <v>450</v>
      </c>
      <c r="D71" s="1" t="str">
        <f>+VLOOKUP(A71,Insumos!$C$2:$D$410,2,FALSE)</f>
        <v>Litros</v>
      </c>
      <c r="E71" s="2">
        <f>+SUMIFS(Compras!$F$2:$F$999,Compras!$E$2:$E$999,Resumenes!A71)</f>
        <v>10</v>
      </c>
      <c r="F71" s="25">
        <f>+AVERAGEIFS(Compras!$G$2:$G$999,Compras!$E$2:$E$999,Resumenes!A71)</f>
        <v>45</v>
      </c>
      <c r="G71" s="1">
        <f>+VLOOKUP(A71,Insumos!$C$2:$E$999,3,FALSE)</f>
        <v>1</v>
      </c>
      <c r="H71" s="1" t="str">
        <f>+VLOOKUP(A71,Insumos!$C$2:$G$999,5,FALSE)</f>
        <v>Limpiador</v>
      </c>
      <c r="I71" s="25">
        <f>+C71*VLOOKUP(A71,Insumos!$C$2:$I$999,7,FALSE)</f>
        <v>225</v>
      </c>
      <c r="J71" s="25">
        <f>+C71*VLOOKUP(A71,Insumos!$C$2:$I$999,6,FALSE)</f>
        <v>225</v>
      </c>
      <c r="K71" s="26"/>
    </row>
    <row r="72" spans="1:11" ht="14.25" customHeight="1" x14ac:dyDescent="0.2">
      <c r="A72" s="5" t="s">
        <v>172</v>
      </c>
      <c r="B72" s="1"/>
      <c r="C72" s="25"/>
      <c r="D72" s="1"/>
      <c r="E72" s="2"/>
      <c r="F72" s="25"/>
      <c r="G72" s="1"/>
      <c r="H72" s="1"/>
      <c r="I72" s="25"/>
      <c r="J72" s="25"/>
      <c r="K72" s="26"/>
    </row>
    <row r="73" spans="1:11" ht="14.25" customHeight="1" x14ac:dyDescent="0.2">
      <c r="A73" s="5" t="s">
        <v>162</v>
      </c>
      <c r="B73" s="1"/>
      <c r="C73" s="25"/>
      <c r="D73" s="1"/>
      <c r="E73" s="2"/>
      <c r="F73" s="25"/>
      <c r="G73" s="1"/>
      <c r="H73" s="1"/>
      <c r="I73" s="25"/>
      <c r="J73" s="25"/>
      <c r="K73" s="26"/>
    </row>
    <row r="74" spans="1:11" ht="14.25" customHeight="1" x14ac:dyDescent="0.2">
      <c r="B74" s="1"/>
      <c r="C74" s="25"/>
      <c r="D74" s="1"/>
      <c r="E74" s="2"/>
      <c r="F74" s="25"/>
      <c r="G74" s="1"/>
      <c r="H74" s="1"/>
      <c r="I74" s="25"/>
      <c r="J74" s="25"/>
      <c r="K74" s="26"/>
    </row>
    <row r="75" spans="1:11" ht="14.25" customHeight="1" x14ac:dyDescent="0.2">
      <c r="A75" s="24"/>
      <c r="B75" s="24"/>
      <c r="C75" s="25"/>
      <c r="D75" s="1"/>
      <c r="G75" s="1"/>
      <c r="H75" s="1"/>
      <c r="I75" s="25"/>
      <c r="J75" s="25"/>
    </row>
    <row r="76" spans="1:11" ht="14.25" customHeight="1" x14ac:dyDescent="0.25">
      <c r="A76" s="27" t="s">
        <v>272</v>
      </c>
      <c r="B76" s="27"/>
      <c r="C76" s="28">
        <f>+SUBTOTAL(9,C2:C75)</f>
        <v>1107980.3701500588</v>
      </c>
      <c r="D76" s="1"/>
      <c r="G76" s="1"/>
      <c r="H76" s="1"/>
      <c r="I76" s="28">
        <f t="shared" ref="I76:J76" si="0">+SUBTOTAL(9,I2:I75)</f>
        <v>412512.3864750294</v>
      </c>
      <c r="J76" s="28">
        <f t="shared" si="0"/>
        <v>695467.98367502948</v>
      </c>
    </row>
    <row r="77" spans="1:11" ht="14.25" customHeight="1" x14ac:dyDescent="0.2">
      <c r="A77" s="24"/>
      <c r="B77" s="24"/>
      <c r="C77" s="25"/>
      <c r="D77" s="1"/>
      <c r="G77" s="1"/>
      <c r="H77" s="1"/>
      <c r="I77" s="25"/>
      <c r="J77" s="25"/>
    </row>
    <row r="78" spans="1:11" ht="14.25" customHeight="1" x14ac:dyDescent="0.2">
      <c r="A78" s="24"/>
      <c r="B78" s="24"/>
      <c r="C78" s="25"/>
      <c r="D78" s="1"/>
      <c r="G78" s="1"/>
      <c r="H78" s="1"/>
      <c r="I78" s="25"/>
      <c r="J78" s="25"/>
    </row>
    <row r="79" spans="1:11" ht="14.25" customHeight="1" x14ac:dyDescent="0.2">
      <c r="A79" s="24"/>
      <c r="B79" s="24"/>
      <c r="C79" s="25"/>
      <c r="D79" s="1"/>
      <c r="G79" s="1"/>
      <c r="H79" s="1"/>
      <c r="I79" s="25"/>
      <c r="J79" s="25"/>
    </row>
    <row r="80" spans="1:11" ht="14.25" customHeight="1" x14ac:dyDescent="0.2">
      <c r="A80" s="24"/>
      <c r="B80" s="24"/>
      <c r="C80" s="25"/>
      <c r="D80" s="1"/>
      <c r="G80" s="1"/>
      <c r="H80" s="1"/>
      <c r="I80" s="25"/>
      <c r="J80" s="25"/>
    </row>
    <row r="81" spans="1:10" ht="14.25" customHeight="1" x14ac:dyDescent="0.2">
      <c r="A81" s="24"/>
      <c r="B81" s="24"/>
      <c r="C81" s="25"/>
      <c r="D81" s="1"/>
      <c r="G81" s="1"/>
      <c r="H81" s="1"/>
      <c r="I81" s="25"/>
      <c r="J81" s="25"/>
    </row>
    <row r="82" spans="1:10" ht="14.25" customHeight="1" x14ac:dyDescent="0.2">
      <c r="A82" s="24"/>
      <c r="B82" s="24"/>
      <c r="C82" s="25"/>
      <c r="D82" s="1"/>
      <c r="G82" s="1"/>
      <c r="H82" s="1"/>
      <c r="I82" s="25"/>
      <c r="J82" s="25"/>
    </row>
    <row r="83" spans="1:10" ht="14.25" customHeight="1" x14ac:dyDescent="0.2">
      <c r="A83" s="24"/>
      <c r="B83" s="24"/>
      <c r="C83" s="25"/>
      <c r="D83" s="1"/>
      <c r="G83" s="1"/>
      <c r="H83" s="1"/>
      <c r="I83" s="25"/>
      <c r="J83" s="25"/>
    </row>
    <row r="84" spans="1:10" ht="14.25" customHeight="1" x14ac:dyDescent="0.2">
      <c r="A84" s="24"/>
      <c r="B84" s="24"/>
      <c r="C84" s="25"/>
      <c r="D84" s="1"/>
      <c r="G84" s="1"/>
      <c r="H84" s="1"/>
      <c r="I84" s="25"/>
      <c r="J84" s="25"/>
    </row>
    <row r="85" spans="1:10" ht="14.25" customHeight="1" x14ac:dyDescent="0.2">
      <c r="A85" s="24"/>
      <c r="B85" s="24"/>
      <c r="C85" s="25"/>
      <c r="D85" s="1"/>
      <c r="G85" s="1"/>
      <c r="H85" s="1"/>
      <c r="I85" s="25"/>
      <c r="J85" s="25"/>
    </row>
    <row r="86" spans="1:10" ht="14.25" customHeight="1" x14ac:dyDescent="0.2">
      <c r="A86" s="24"/>
      <c r="B86" s="24"/>
      <c r="C86" s="25"/>
      <c r="D86" s="1"/>
      <c r="G86" s="1"/>
      <c r="H86" s="1"/>
      <c r="I86" s="25"/>
      <c r="J86" s="25"/>
    </row>
    <row r="87" spans="1:10" ht="14.25" customHeight="1" x14ac:dyDescent="0.2">
      <c r="A87" s="24"/>
      <c r="B87" s="24"/>
      <c r="C87" s="25"/>
      <c r="D87" s="1"/>
      <c r="G87" s="1"/>
      <c r="H87" s="1"/>
      <c r="I87" s="25"/>
      <c r="J87" s="25"/>
    </row>
    <row r="88" spans="1:10" ht="14.25" customHeight="1" x14ac:dyDescent="0.2">
      <c r="A88" s="24"/>
      <c r="B88" s="24"/>
      <c r="C88" s="25"/>
      <c r="D88" s="1"/>
      <c r="G88" s="1"/>
      <c r="H88" s="1"/>
      <c r="I88" s="25"/>
      <c r="J88" s="25"/>
    </row>
    <row r="89" spans="1:10" ht="14.25" customHeight="1" x14ac:dyDescent="0.2">
      <c r="A89" s="24"/>
      <c r="B89" s="24"/>
      <c r="C89" s="25"/>
      <c r="D89" s="1"/>
      <c r="G89" s="1"/>
      <c r="H89" s="1"/>
      <c r="I89" s="25"/>
      <c r="J89" s="25"/>
    </row>
    <row r="90" spans="1:10" ht="14.25" customHeight="1" x14ac:dyDescent="0.2">
      <c r="A90" s="24"/>
      <c r="B90" s="24"/>
      <c r="C90" s="25"/>
      <c r="D90" s="1"/>
      <c r="G90" s="1"/>
      <c r="H90" s="1"/>
      <c r="I90" s="25"/>
      <c r="J90" s="25"/>
    </row>
    <row r="91" spans="1:10" ht="14.25" customHeight="1" x14ac:dyDescent="0.2">
      <c r="A91" s="24"/>
      <c r="B91" s="24"/>
      <c r="C91" s="25"/>
      <c r="D91" s="1"/>
      <c r="G91" s="1"/>
      <c r="H91" s="1"/>
      <c r="I91" s="25"/>
      <c r="J91" s="25"/>
    </row>
    <row r="92" spans="1:10" ht="14.25" customHeight="1" x14ac:dyDescent="0.2">
      <c r="A92" s="24"/>
      <c r="B92" s="24"/>
      <c r="C92" s="25"/>
      <c r="D92" s="1"/>
      <c r="G92" s="1"/>
      <c r="H92" s="1"/>
      <c r="I92" s="25"/>
      <c r="J92" s="25"/>
    </row>
    <row r="93" spans="1:10" ht="14.25" customHeight="1" x14ac:dyDescent="0.2">
      <c r="A93" s="24"/>
      <c r="B93" s="24"/>
      <c r="C93" s="25"/>
      <c r="D93" s="1"/>
      <c r="G93" s="1"/>
      <c r="H93" s="1"/>
      <c r="I93" s="25"/>
      <c r="J93" s="25"/>
    </row>
    <row r="94" spans="1:10" ht="14.25" customHeight="1" x14ac:dyDescent="0.2">
      <c r="A94" s="24"/>
      <c r="B94" s="24"/>
      <c r="C94" s="25"/>
      <c r="D94" s="1"/>
      <c r="G94" s="1"/>
      <c r="H94" s="1"/>
      <c r="I94" s="25"/>
      <c r="J94" s="25"/>
    </row>
    <row r="95" spans="1:10" ht="14.25" customHeight="1" x14ac:dyDescent="0.2">
      <c r="A95" s="24"/>
      <c r="B95" s="24"/>
      <c r="C95" s="25"/>
      <c r="D95" s="1"/>
      <c r="G95" s="1"/>
      <c r="H95" s="1"/>
      <c r="I95" s="25"/>
      <c r="J95" s="25"/>
    </row>
    <row r="96" spans="1:10" ht="14.25" customHeight="1" x14ac:dyDescent="0.2">
      <c r="A96" s="24"/>
      <c r="B96" s="24"/>
      <c r="C96" s="25"/>
      <c r="D96" s="1"/>
      <c r="G96" s="1"/>
      <c r="H96" s="1"/>
      <c r="I96" s="25"/>
      <c r="J96" s="25"/>
    </row>
    <row r="97" spans="1:10" ht="14.25" customHeight="1" x14ac:dyDescent="0.2">
      <c r="A97" s="24"/>
      <c r="B97" s="24"/>
      <c r="C97" s="25"/>
      <c r="D97" s="1"/>
      <c r="G97" s="1"/>
      <c r="H97" s="1"/>
      <c r="I97" s="25"/>
      <c r="J97" s="25"/>
    </row>
    <row r="98" spans="1:10" ht="14.25" customHeight="1" x14ac:dyDescent="0.2">
      <c r="A98" s="24"/>
      <c r="B98" s="24"/>
      <c r="C98" s="25"/>
      <c r="D98" s="1"/>
      <c r="G98" s="1"/>
      <c r="H98" s="1"/>
      <c r="I98" s="25"/>
      <c r="J98" s="25"/>
    </row>
    <row r="99" spans="1:10" ht="14.25" customHeight="1" x14ac:dyDescent="0.2">
      <c r="A99" s="24"/>
      <c r="B99" s="24"/>
      <c r="C99" s="25"/>
      <c r="D99" s="1"/>
      <c r="G99" s="1"/>
      <c r="H99" s="1"/>
      <c r="I99" s="25"/>
      <c r="J99" s="25"/>
    </row>
    <row r="100" spans="1:10" ht="14.25" customHeight="1" x14ac:dyDescent="0.2">
      <c r="A100" s="24"/>
      <c r="B100" s="24"/>
      <c r="C100" s="25"/>
      <c r="D100" s="1"/>
      <c r="G100" s="1"/>
      <c r="H100" s="1"/>
      <c r="I100" s="25"/>
      <c r="J100" s="25"/>
    </row>
    <row r="101" spans="1:10" ht="14.25" customHeight="1" x14ac:dyDescent="0.2">
      <c r="A101" s="24"/>
      <c r="B101" s="24"/>
      <c r="C101" s="25"/>
      <c r="D101" s="1"/>
      <c r="G101" s="1"/>
      <c r="H101" s="1"/>
      <c r="I101" s="25"/>
      <c r="J101" s="25"/>
    </row>
    <row r="102" spans="1:10" ht="14.25" customHeight="1" x14ac:dyDescent="0.2">
      <c r="A102" s="24"/>
      <c r="B102" s="24"/>
      <c r="C102" s="25"/>
      <c r="D102" s="1"/>
      <c r="G102" s="1"/>
      <c r="H102" s="1"/>
      <c r="I102" s="25"/>
      <c r="J102" s="25"/>
    </row>
    <row r="103" spans="1:10" ht="14.25" customHeight="1" x14ac:dyDescent="0.2">
      <c r="A103" s="24"/>
      <c r="B103" s="24"/>
      <c r="C103" s="25"/>
      <c r="D103" s="1"/>
      <c r="G103" s="1"/>
      <c r="H103" s="1"/>
      <c r="I103" s="25"/>
      <c r="J103" s="25"/>
    </row>
    <row r="104" spans="1:10" ht="14.25" customHeight="1" x14ac:dyDescent="0.2">
      <c r="A104" s="24"/>
      <c r="B104" s="24"/>
      <c r="C104" s="25"/>
      <c r="D104" s="1"/>
      <c r="G104" s="1"/>
      <c r="H104" s="1"/>
      <c r="I104" s="25"/>
      <c r="J104" s="25"/>
    </row>
    <row r="105" spans="1:10" ht="14.25" customHeight="1" x14ac:dyDescent="0.2">
      <c r="A105" s="24"/>
      <c r="B105" s="24"/>
      <c r="C105" s="25"/>
      <c r="D105" s="1"/>
      <c r="G105" s="1"/>
      <c r="H105" s="1"/>
      <c r="I105" s="25"/>
      <c r="J105" s="25"/>
    </row>
    <row r="106" spans="1:10" ht="14.25" customHeight="1" x14ac:dyDescent="0.2">
      <c r="A106" s="24"/>
      <c r="B106" s="24"/>
      <c r="C106" s="25"/>
      <c r="D106" s="1"/>
      <c r="G106" s="1"/>
      <c r="H106" s="1"/>
      <c r="I106" s="25"/>
      <c r="J106" s="25"/>
    </row>
    <row r="107" spans="1:10" ht="14.25" customHeight="1" x14ac:dyDescent="0.2">
      <c r="A107" s="24"/>
      <c r="B107" s="24"/>
      <c r="C107" s="25"/>
      <c r="D107" s="1"/>
      <c r="G107" s="1"/>
      <c r="H107" s="1"/>
      <c r="I107" s="25"/>
      <c r="J107" s="25"/>
    </row>
    <row r="108" spans="1:10" ht="14.25" customHeight="1" x14ac:dyDescent="0.2">
      <c r="A108" s="24"/>
      <c r="B108" s="24"/>
      <c r="C108" s="25"/>
      <c r="D108" s="1"/>
      <c r="G108" s="1"/>
      <c r="H108" s="1"/>
      <c r="I108" s="25"/>
      <c r="J108" s="25"/>
    </row>
    <row r="109" spans="1:10" ht="14.25" customHeight="1" x14ac:dyDescent="0.2">
      <c r="A109" s="24"/>
      <c r="B109" s="24"/>
      <c r="C109" s="25"/>
      <c r="D109" s="1"/>
      <c r="G109" s="1"/>
      <c r="H109" s="1"/>
      <c r="I109" s="25"/>
      <c r="J109" s="25"/>
    </row>
    <row r="110" spans="1:10" ht="14.25" customHeight="1" x14ac:dyDescent="0.2">
      <c r="A110" s="24"/>
      <c r="B110" s="24"/>
      <c r="C110" s="25"/>
      <c r="D110" s="1"/>
      <c r="G110" s="1"/>
      <c r="H110" s="1"/>
      <c r="I110" s="25"/>
      <c r="J110" s="25"/>
    </row>
    <row r="111" spans="1:10" ht="14.25" customHeight="1" x14ac:dyDescent="0.2">
      <c r="A111" s="24"/>
      <c r="B111" s="24"/>
      <c r="C111" s="25"/>
      <c r="D111" s="1"/>
      <c r="G111" s="1"/>
      <c r="H111" s="1"/>
      <c r="I111" s="25"/>
      <c r="J111" s="25"/>
    </row>
    <row r="112" spans="1:10" ht="14.25" customHeight="1" x14ac:dyDescent="0.2">
      <c r="A112" s="24"/>
      <c r="B112" s="24"/>
      <c r="C112" s="25"/>
      <c r="D112" s="1"/>
      <c r="G112" s="1"/>
      <c r="H112" s="1"/>
      <c r="I112" s="25"/>
      <c r="J112" s="25"/>
    </row>
    <row r="113" spans="1:10" ht="14.25" customHeight="1" x14ac:dyDescent="0.2">
      <c r="A113" s="24"/>
      <c r="B113" s="24"/>
      <c r="C113" s="25"/>
      <c r="D113" s="1"/>
      <c r="G113" s="1"/>
      <c r="H113" s="1"/>
      <c r="I113" s="25"/>
      <c r="J113" s="25"/>
    </row>
    <row r="114" spans="1:10" ht="14.25" customHeight="1" x14ac:dyDescent="0.2">
      <c r="A114" s="24"/>
      <c r="B114" s="24"/>
      <c r="C114" s="25"/>
      <c r="D114" s="1"/>
      <c r="G114" s="1"/>
      <c r="H114" s="1"/>
      <c r="I114" s="25"/>
      <c r="J114" s="25"/>
    </row>
    <row r="115" spans="1:10" ht="14.25" customHeight="1" x14ac:dyDescent="0.2">
      <c r="A115" s="24"/>
      <c r="B115" s="24"/>
      <c r="C115" s="25"/>
      <c r="D115" s="1"/>
      <c r="G115" s="1"/>
      <c r="H115" s="1"/>
      <c r="I115" s="25"/>
      <c r="J115" s="25"/>
    </row>
    <row r="116" spans="1:10" ht="14.25" customHeight="1" x14ac:dyDescent="0.2">
      <c r="A116" s="24"/>
      <c r="B116" s="24"/>
      <c r="C116" s="25"/>
      <c r="D116" s="1"/>
      <c r="G116" s="1"/>
      <c r="H116" s="1"/>
      <c r="I116" s="25"/>
      <c r="J116" s="25"/>
    </row>
    <row r="117" spans="1:10" ht="14.25" customHeight="1" x14ac:dyDescent="0.2">
      <c r="A117" s="24"/>
      <c r="B117" s="24"/>
      <c r="C117" s="25"/>
      <c r="D117" s="1"/>
      <c r="G117" s="1"/>
      <c r="H117" s="1"/>
      <c r="I117" s="25"/>
      <c r="J117" s="25"/>
    </row>
    <row r="118" spans="1:10" ht="14.25" customHeight="1" x14ac:dyDescent="0.2">
      <c r="A118" s="24"/>
      <c r="B118" s="24"/>
      <c r="C118" s="25"/>
      <c r="D118" s="1"/>
      <c r="G118" s="1"/>
      <c r="H118" s="1"/>
      <c r="I118" s="25"/>
      <c r="J118" s="25"/>
    </row>
    <row r="119" spans="1:10" ht="14.25" customHeight="1" x14ac:dyDescent="0.2">
      <c r="C119" s="25"/>
      <c r="D119" s="1"/>
      <c r="G119" s="1"/>
      <c r="H119" s="1"/>
      <c r="I119" s="25"/>
      <c r="J119" s="25"/>
    </row>
    <row r="120" spans="1:10" ht="14.25" customHeight="1" x14ac:dyDescent="0.2">
      <c r="C120" s="25"/>
      <c r="D120" s="1"/>
      <c r="G120" s="1"/>
      <c r="H120" s="1"/>
      <c r="I120" s="25"/>
      <c r="J120" s="25"/>
    </row>
    <row r="121" spans="1:10" ht="14.25" customHeight="1" x14ac:dyDescent="0.2">
      <c r="C121" s="25"/>
      <c r="D121" s="1"/>
      <c r="G121" s="1"/>
      <c r="H121" s="1"/>
      <c r="I121" s="25"/>
      <c r="J121" s="25"/>
    </row>
    <row r="122" spans="1:10" ht="14.25" customHeight="1" x14ac:dyDescent="0.2">
      <c r="C122" s="25"/>
      <c r="D122" s="1"/>
      <c r="G122" s="1"/>
      <c r="H122" s="1"/>
      <c r="I122" s="25"/>
      <c r="J122" s="25"/>
    </row>
    <row r="123" spans="1:10" ht="14.25" customHeight="1" x14ac:dyDescent="0.2">
      <c r="C123" s="25"/>
      <c r="D123" s="1"/>
      <c r="G123" s="1"/>
      <c r="H123" s="1"/>
      <c r="I123" s="25"/>
      <c r="J123" s="25"/>
    </row>
    <row r="124" spans="1:10" ht="14.25" customHeight="1" x14ac:dyDescent="0.2">
      <c r="C124" s="25"/>
      <c r="D124" s="1"/>
      <c r="G124" s="1"/>
      <c r="H124" s="1"/>
      <c r="I124" s="25"/>
      <c r="J124" s="25"/>
    </row>
    <row r="125" spans="1:10" ht="14.25" customHeight="1" x14ac:dyDescent="0.2">
      <c r="C125" s="25"/>
      <c r="D125" s="1"/>
      <c r="G125" s="1"/>
      <c r="H125" s="1"/>
      <c r="I125" s="25"/>
      <c r="J125" s="25"/>
    </row>
    <row r="126" spans="1:10" ht="14.25" customHeight="1" x14ac:dyDescent="0.2">
      <c r="C126" s="25"/>
      <c r="D126" s="1"/>
      <c r="G126" s="1"/>
      <c r="H126" s="1"/>
      <c r="I126" s="25"/>
      <c r="J126" s="25"/>
    </row>
    <row r="127" spans="1:10" ht="14.25" customHeight="1" x14ac:dyDescent="0.2">
      <c r="C127" s="25"/>
      <c r="D127" s="1"/>
      <c r="G127" s="1"/>
      <c r="H127" s="1"/>
      <c r="I127" s="25"/>
      <c r="J127" s="25"/>
    </row>
    <row r="128" spans="1:10" ht="14.25" customHeight="1" x14ac:dyDescent="0.2">
      <c r="C128" s="25"/>
      <c r="D128" s="1"/>
      <c r="G128" s="1"/>
      <c r="H128" s="1"/>
      <c r="I128" s="25"/>
      <c r="J128" s="25"/>
    </row>
    <row r="129" spans="3:10" ht="14.25" customHeight="1" x14ac:dyDescent="0.2">
      <c r="C129" s="25"/>
      <c r="D129" s="1"/>
      <c r="G129" s="1"/>
      <c r="H129" s="1"/>
      <c r="I129" s="25"/>
      <c r="J129" s="25"/>
    </row>
    <row r="130" spans="3:10" ht="14.25" customHeight="1" x14ac:dyDescent="0.2">
      <c r="C130" s="25"/>
      <c r="D130" s="1"/>
      <c r="G130" s="1"/>
      <c r="H130" s="1"/>
      <c r="I130" s="25"/>
      <c r="J130" s="25"/>
    </row>
    <row r="131" spans="3:10" ht="14.25" customHeight="1" x14ac:dyDescent="0.2">
      <c r="C131" s="25"/>
      <c r="D131" s="1"/>
      <c r="G131" s="1"/>
      <c r="H131" s="1"/>
      <c r="I131" s="25"/>
      <c r="J131" s="25"/>
    </row>
    <row r="132" spans="3:10" ht="14.25" customHeight="1" x14ac:dyDescent="0.2">
      <c r="C132" s="25"/>
      <c r="D132" s="1"/>
      <c r="G132" s="1"/>
      <c r="H132" s="1"/>
      <c r="I132" s="25"/>
      <c r="J132" s="25"/>
    </row>
    <row r="133" spans="3:10" ht="14.25" customHeight="1" x14ac:dyDescent="0.2">
      <c r="C133" s="25"/>
      <c r="D133" s="1"/>
      <c r="G133" s="1"/>
      <c r="H133" s="1"/>
      <c r="I133" s="25"/>
      <c r="J133" s="25"/>
    </row>
    <row r="134" spans="3:10" ht="14.25" customHeight="1" x14ac:dyDescent="0.2">
      <c r="C134" s="25"/>
      <c r="D134" s="1"/>
      <c r="G134" s="1"/>
      <c r="H134" s="1"/>
      <c r="I134" s="25"/>
      <c r="J134" s="25"/>
    </row>
    <row r="135" spans="3:10" ht="14.25" customHeight="1" x14ac:dyDescent="0.2">
      <c r="C135" s="25"/>
      <c r="D135" s="1"/>
      <c r="G135" s="1"/>
      <c r="H135" s="1"/>
      <c r="I135" s="25"/>
      <c r="J135" s="25"/>
    </row>
    <row r="136" spans="3:10" ht="14.25" customHeight="1" x14ac:dyDescent="0.2">
      <c r="C136" s="25"/>
      <c r="D136" s="1"/>
      <c r="G136" s="1"/>
      <c r="H136" s="1"/>
      <c r="I136" s="25"/>
      <c r="J136" s="25"/>
    </row>
    <row r="137" spans="3:10" ht="14.25" customHeight="1" x14ac:dyDescent="0.2">
      <c r="C137" s="25"/>
      <c r="D137" s="1"/>
      <c r="G137" s="1"/>
      <c r="H137" s="1"/>
      <c r="I137" s="25"/>
      <c r="J137" s="25"/>
    </row>
    <row r="138" spans="3:10" ht="14.25" customHeight="1" x14ac:dyDescent="0.2">
      <c r="C138" s="25"/>
      <c r="D138" s="1"/>
      <c r="G138" s="1"/>
      <c r="H138" s="1"/>
      <c r="I138" s="25"/>
      <c r="J138" s="25"/>
    </row>
    <row r="139" spans="3:10" ht="14.25" customHeight="1" x14ac:dyDescent="0.2">
      <c r="C139" s="25"/>
      <c r="D139" s="1"/>
      <c r="G139" s="1"/>
      <c r="H139" s="1"/>
      <c r="I139" s="25"/>
      <c r="J139" s="25"/>
    </row>
    <row r="140" spans="3:10" ht="14.25" customHeight="1" x14ac:dyDescent="0.2">
      <c r="C140" s="25"/>
      <c r="D140" s="1"/>
      <c r="G140" s="1"/>
      <c r="H140" s="1"/>
      <c r="I140" s="25"/>
      <c r="J140" s="25"/>
    </row>
    <row r="141" spans="3:10" ht="14.25" customHeight="1" x14ac:dyDescent="0.2">
      <c r="C141" s="25"/>
      <c r="D141" s="1"/>
      <c r="G141" s="1"/>
      <c r="H141" s="1"/>
      <c r="I141" s="25"/>
      <c r="J141" s="25"/>
    </row>
    <row r="142" spans="3:10" ht="14.25" customHeight="1" x14ac:dyDescent="0.2">
      <c r="C142" s="25"/>
      <c r="D142" s="1"/>
      <c r="G142" s="1"/>
      <c r="H142" s="1"/>
      <c r="I142" s="25"/>
      <c r="J142" s="25"/>
    </row>
    <row r="143" spans="3:10" ht="14.25" customHeight="1" x14ac:dyDescent="0.2">
      <c r="C143" s="25"/>
      <c r="D143" s="1"/>
      <c r="G143" s="1"/>
      <c r="H143" s="1"/>
      <c r="I143" s="25"/>
      <c r="J143" s="25"/>
    </row>
    <row r="144" spans="3:10" ht="14.25" customHeight="1" x14ac:dyDescent="0.2">
      <c r="C144" s="25"/>
      <c r="D144" s="1"/>
      <c r="G144" s="1"/>
      <c r="H144" s="1"/>
      <c r="I144" s="25"/>
      <c r="J144" s="25"/>
    </row>
    <row r="145" spans="3:10" ht="14.25" customHeight="1" x14ac:dyDescent="0.2">
      <c r="C145" s="25"/>
      <c r="D145" s="1"/>
      <c r="G145" s="1"/>
      <c r="H145" s="1"/>
      <c r="I145" s="25"/>
      <c r="J145" s="25"/>
    </row>
    <row r="146" spans="3:10" ht="14.25" customHeight="1" x14ac:dyDescent="0.2">
      <c r="C146" s="25"/>
      <c r="D146" s="1"/>
      <c r="G146" s="1"/>
      <c r="H146" s="1"/>
      <c r="I146" s="25"/>
      <c r="J146" s="25"/>
    </row>
    <row r="147" spans="3:10" ht="14.25" customHeight="1" x14ac:dyDescent="0.2">
      <c r="C147" s="25"/>
      <c r="D147" s="1"/>
      <c r="G147" s="1"/>
      <c r="H147" s="1"/>
      <c r="I147" s="25"/>
      <c r="J147" s="25"/>
    </row>
    <row r="148" spans="3:10" ht="14.25" customHeight="1" x14ac:dyDescent="0.2">
      <c r="C148" s="25"/>
      <c r="D148" s="1"/>
      <c r="G148" s="1"/>
      <c r="H148" s="1"/>
      <c r="I148" s="25"/>
      <c r="J148" s="25"/>
    </row>
    <row r="149" spans="3:10" ht="14.25" customHeight="1" x14ac:dyDescent="0.2">
      <c r="C149" s="25"/>
      <c r="D149" s="1"/>
      <c r="G149" s="1"/>
      <c r="H149" s="1"/>
      <c r="I149" s="25"/>
      <c r="J149" s="25"/>
    </row>
    <row r="150" spans="3:10" ht="14.25" customHeight="1" x14ac:dyDescent="0.2">
      <c r="C150" s="25"/>
      <c r="D150" s="1"/>
      <c r="G150" s="1"/>
      <c r="H150" s="1"/>
      <c r="I150" s="25"/>
      <c r="J150" s="25"/>
    </row>
    <row r="151" spans="3:10" ht="14.25" customHeight="1" x14ac:dyDescent="0.2">
      <c r="C151" s="25"/>
      <c r="D151" s="1"/>
      <c r="G151" s="1"/>
      <c r="H151" s="1"/>
      <c r="I151" s="25"/>
      <c r="J151" s="25"/>
    </row>
    <row r="152" spans="3:10" ht="14.25" customHeight="1" x14ac:dyDescent="0.2">
      <c r="C152" s="25"/>
      <c r="D152" s="1"/>
      <c r="G152" s="1"/>
      <c r="H152" s="1"/>
      <c r="I152" s="25"/>
      <c r="J152" s="25"/>
    </row>
    <row r="153" spans="3:10" ht="14.25" customHeight="1" x14ac:dyDescent="0.2">
      <c r="C153" s="25"/>
      <c r="D153" s="1"/>
      <c r="G153" s="1"/>
      <c r="H153" s="1"/>
      <c r="I153" s="25"/>
      <c r="J153" s="25"/>
    </row>
    <row r="154" spans="3:10" ht="14.25" customHeight="1" x14ac:dyDescent="0.2">
      <c r="C154" s="25"/>
      <c r="D154" s="1"/>
      <c r="G154" s="1"/>
      <c r="H154" s="1"/>
      <c r="I154" s="25"/>
      <c r="J154" s="25"/>
    </row>
    <row r="155" spans="3:10" ht="14.25" customHeight="1" x14ac:dyDescent="0.2">
      <c r="C155" s="25"/>
      <c r="D155" s="1"/>
      <c r="G155" s="1"/>
      <c r="H155" s="1"/>
      <c r="I155" s="25"/>
      <c r="J155" s="25"/>
    </row>
    <row r="156" spans="3:10" ht="14.25" customHeight="1" x14ac:dyDescent="0.2">
      <c r="C156" s="25"/>
      <c r="D156" s="1"/>
      <c r="G156" s="1"/>
      <c r="H156" s="1"/>
      <c r="I156" s="25"/>
      <c r="J156" s="25"/>
    </row>
    <row r="157" spans="3:10" ht="14.25" customHeight="1" x14ac:dyDescent="0.2">
      <c r="C157" s="25"/>
      <c r="D157" s="1"/>
      <c r="G157" s="1"/>
      <c r="H157" s="1"/>
      <c r="I157" s="25"/>
      <c r="J157" s="25"/>
    </row>
    <row r="158" spans="3:10" ht="14.25" customHeight="1" x14ac:dyDescent="0.2">
      <c r="C158" s="25"/>
      <c r="D158" s="1"/>
      <c r="G158" s="1"/>
      <c r="H158" s="1"/>
      <c r="I158" s="25"/>
      <c r="J158" s="25"/>
    </row>
    <row r="159" spans="3:10" ht="14.25" customHeight="1" x14ac:dyDescent="0.2">
      <c r="C159" s="25"/>
      <c r="D159" s="1"/>
      <c r="G159" s="1"/>
      <c r="H159" s="1"/>
      <c r="I159" s="25"/>
      <c r="J159" s="25"/>
    </row>
    <row r="160" spans="3:10" ht="14.25" customHeight="1" x14ac:dyDescent="0.2">
      <c r="C160" s="25"/>
      <c r="D160" s="1"/>
      <c r="G160" s="1"/>
      <c r="H160" s="1"/>
      <c r="I160" s="25"/>
      <c r="J160" s="25"/>
    </row>
    <row r="161" spans="3:10" ht="14.25" customHeight="1" x14ac:dyDescent="0.2">
      <c r="C161" s="25"/>
      <c r="D161" s="1"/>
      <c r="G161" s="1"/>
      <c r="H161" s="1"/>
      <c r="I161" s="25"/>
      <c r="J161" s="25"/>
    </row>
    <row r="162" spans="3:10" ht="14.25" customHeight="1" x14ac:dyDescent="0.2">
      <c r="C162" s="25"/>
      <c r="D162" s="1"/>
      <c r="G162" s="1"/>
      <c r="H162" s="1"/>
      <c r="I162" s="25"/>
      <c r="J162" s="25"/>
    </row>
    <row r="163" spans="3:10" ht="14.25" customHeight="1" x14ac:dyDescent="0.2">
      <c r="C163" s="25"/>
      <c r="D163" s="1"/>
      <c r="G163" s="1"/>
      <c r="H163" s="1"/>
      <c r="I163" s="25"/>
      <c r="J163" s="25"/>
    </row>
    <row r="164" spans="3:10" ht="14.25" customHeight="1" x14ac:dyDescent="0.2">
      <c r="C164" s="25"/>
      <c r="D164" s="1"/>
      <c r="G164" s="1"/>
      <c r="H164" s="1"/>
      <c r="I164" s="25"/>
      <c r="J164" s="25"/>
    </row>
    <row r="165" spans="3:10" ht="14.25" customHeight="1" x14ac:dyDescent="0.2">
      <c r="C165" s="25"/>
      <c r="D165" s="1"/>
      <c r="G165" s="1"/>
      <c r="H165" s="1"/>
      <c r="I165" s="25"/>
      <c r="J165" s="25"/>
    </row>
    <row r="166" spans="3:10" ht="14.25" customHeight="1" x14ac:dyDescent="0.2">
      <c r="C166" s="25"/>
      <c r="D166" s="1"/>
      <c r="G166" s="1"/>
      <c r="H166" s="1"/>
      <c r="I166" s="25"/>
      <c r="J166" s="25"/>
    </row>
    <row r="167" spans="3:10" ht="14.25" customHeight="1" x14ac:dyDescent="0.2">
      <c r="C167" s="25"/>
      <c r="D167" s="1"/>
      <c r="G167" s="1"/>
      <c r="H167" s="1"/>
      <c r="I167" s="25"/>
      <c r="J167" s="25"/>
    </row>
    <row r="168" spans="3:10" ht="14.25" customHeight="1" x14ac:dyDescent="0.2">
      <c r="C168" s="25"/>
      <c r="D168" s="1"/>
      <c r="G168" s="1"/>
      <c r="H168" s="1"/>
      <c r="I168" s="25"/>
      <c r="J168" s="25"/>
    </row>
    <row r="169" spans="3:10" ht="14.25" customHeight="1" x14ac:dyDescent="0.2">
      <c r="C169" s="25"/>
      <c r="D169" s="1"/>
      <c r="G169" s="1"/>
      <c r="H169" s="1"/>
      <c r="I169" s="25"/>
      <c r="J169" s="25"/>
    </row>
    <row r="170" spans="3:10" ht="14.25" customHeight="1" x14ac:dyDescent="0.2">
      <c r="C170" s="25"/>
      <c r="D170" s="1"/>
      <c r="G170" s="1"/>
      <c r="H170" s="1"/>
      <c r="I170" s="25"/>
      <c r="J170" s="25"/>
    </row>
    <row r="171" spans="3:10" ht="14.25" customHeight="1" x14ac:dyDescent="0.2">
      <c r="C171" s="25"/>
      <c r="D171" s="1"/>
      <c r="G171" s="1"/>
      <c r="H171" s="1"/>
      <c r="I171" s="25"/>
      <c r="J171" s="25"/>
    </row>
    <row r="172" spans="3:10" ht="14.25" customHeight="1" x14ac:dyDescent="0.2">
      <c r="C172" s="25"/>
      <c r="D172" s="1"/>
      <c r="G172" s="1"/>
      <c r="H172" s="1"/>
      <c r="I172" s="25"/>
      <c r="J172" s="25"/>
    </row>
    <row r="173" spans="3:10" ht="14.25" customHeight="1" x14ac:dyDescent="0.2">
      <c r="C173" s="25"/>
      <c r="D173" s="1"/>
      <c r="G173" s="1"/>
      <c r="H173" s="1"/>
      <c r="I173" s="25"/>
      <c r="J173" s="25"/>
    </row>
    <row r="174" spans="3:10" ht="14.25" customHeight="1" x14ac:dyDescent="0.2">
      <c r="C174" s="25"/>
      <c r="D174" s="1"/>
      <c r="G174" s="1"/>
      <c r="H174" s="1"/>
      <c r="I174" s="25"/>
      <c r="J174" s="25"/>
    </row>
    <row r="175" spans="3:10" ht="14.25" customHeight="1" x14ac:dyDescent="0.2">
      <c r="C175" s="25"/>
      <c r="D175" s="1"/>
      <c r="G175" s="1"/>
      <c r="H175" s="1"/>
      <c r="I175" s="25"/>
      <c r="J175" s="25"/>
    </row>
    <row r="176" spans="3:10" ht="14.25" customHeight="1" x14ac:dyDescent="0.2">
      <c r="C176" s="25"/>
      <c r="D176" s="1"/>
      <c r="G176" s="1"/>
      <c r="H176" s="1"/>
      <c r="I176" s="25"/>
      <c r="J176" s="25"/>
    </row>
    <row r="177" spans="3:10" ht="14.25" customHeight="1" x14ac:dyDescent="0.2">
      <c r="C177" s="25"/>
      <c r="D177" s="1"/>
      <c r="G177" s="1"/>
      <c r="H177" s="1"/>
      <c r="I177" s="25"/>
      <c r="J177" s="25"/>
    </row>
    <row r="178" spans="3:10" ht="14.25" customHeight="1" x14ac:dyDescent="0.2">
      <c r="C178" s="25"/>
      <c r="D178" s="1"/>
      <c r="G178" s="1"/>
      <c r="H178" s="1"/>
      <c r="I178" s="25"/>
      <c r="J178" s="25"/>
    </row>
    <row r="179" spans="3:10" ht="14.25" customHeight="1" x14ac:dyDescent="0.2">
      <c r="C179" s="25"/>
      <c r="D179" s="1"/>
      <c r="G179" s="1"/>
      <c r="H179" s="1"/>
      <c r="I179" s="25"/>
      <c r="J179" s="25"/>
    </row>
    <row r="180" spans="3:10" ht="14.25" customHeight="1" x14ac:dyDescent="0.2">
      <c r="C180" s="25"/>
      <c r="D180" s="1"/>
      <c r="G180" s="1"/>
      <c r="H180" s="1"/>
      <c r="I180" s="25"/>
      <c r="J180" s="25"/>
    </row>
    <row r="181" spans="3:10" ht="14.25" customHeight="1" x14ac:dyDescent="0.2">
      <c r="C181" s="25"/>
      <c r="D181" s="1"/>
      <c r="G181" s="1"/>
      <c r="H181" s="1"/>
      <c r="I181" s="25"/>
      <c r="J181" s="25"/>
    </row>
    <row r="182" spans="3:10" ht="14.25" customHeight="1" x14ac:dyDescent="0.2">
      <c r="C182" s="25"/>
      <c r="D182" s="1"/>
      <c r="G182" s="1"/>
      <c r="H182" s="1"/>
      <c r="I182" s="25"/>
      <c r="J182" s="25"/>
    </row>
    <row r="183" spans="3:10" ht="14.25" customHeight="1" x14ac:dyDescent="0.2">
      <c r="C183" s="25"/>
      <c r="D183" s="1"/>
      <c r="G183" s="1"/>
      <c r="H183" s="1"/>
      <c r="I183" s="25"/>
      <c r="J183" s="25"/>
    </row>
    <row r="184" spans="3:10" ht="14.25" customHeight="1" x14ac:dyDescent="0.2">
      <c r="C184" s="25"/>
      <c r="D184" s="1"/>
      <c r="G184" s="1"/>
      <c r="H184" s="1"/>
      <c r="I184" s="25"/>
      <c r="J184" s="25"/>
    </row>
    <row r="185" spans="3:10" ht="14.25" customHeight="1" x14ac:dyDescent="0.2">
      <c r="C185" s="25"/>
      <c r="D185" s="1"/>
      <c r="G185" s="1"/>
      <c r="H185" s="1"/>
      <c r="I185" s="25"/>
      <c r="J185" s="25"/>
    </row>
    <row r="186" spans="3:10" ht="14.25" customHeight="1" x14ac:dyDescent="0.2">
      <c r="C186" s="25"/>
      <c r="D186" s="1"/>
      <c r="G186" s="1"/>
      <c r="H186" s="1"/>
      <c r="I186" s="25"/>
      <c r="J186" s="25"/>
    </row>
    <row r="187" spans="3:10" ht="14.25" customHeight="1" x14ac:dyDescent="0.2">
      <c r="C187" s="25"/>
      <c r="D187" s="1"/>
      <c r="G187" s="1"/>
      <c r="H187" s="1"/>
      <c r="I187" s="25"/>
      <c r="J187" s="25"/>
    </row>
    <row r="188" spans="3:10" ht="14.25" customHeight="1" x14ac:dyDescent="0.2">
      <c r="C188" s="25"/>
      <c r="D188" s="1"/>
      <c r="G188" s="1"/>
      <c r="H188" s="1"/>
      <c r="I188" s="25"/>
      <c r="J188" s="25"/>
    </row>
    <row r="189" spans="3:10" ht="14.25" customHeight="1" x14ac:dyDescent="0.2">
      <c r="C189" s="25"/>
      <c r="D189" s="1"/>
      <c r="G189" s="1"/>
      <c r="H189" s="1"/>
      <c r="I189" s="25"/>
      <c r="J189" s="25"/>
    </row>
    <row r="190" spans="3:10" ht="14.25" customHeight="1" x14ac:dyDescent="0.2">
      <c r="C190" s="25"/>
      <c r="D190" s="1"/>
      <c r="G190" s="1"/>
      <c r="H190" s="1"/>
      <c r="I190" s="25"/>
      <c r="J190" s="25"/>
    </row>
    <row r="191" spans="3:10" ht="14.25" customHeight="1" x14ac:dyDescent="0.2">
      <c r="C191" s="25"/>
      <c r="D191" s="1"/>
      <c r="G191" s="1"/>
      <c r="H191" s="1"/>
      <c r="I191" s="25"/>
      <c r="J191" s="25"/>
    </row>
    <row r="192" spans="3:10" ht="14.25" customHeight="1" x14ac:dyDescent="0.2">
      <c r="C192" s="25"/>
      <c r="D192" s="1"/>
      <c r="G192" s="1"/>
      <c r="H192" s="1"/>
      <c r="I192" s="25"/>
      <c r="J192" s="25"/>
    </row>
    <row r="193" spans="3:10" ht="14.25" customHeight="1" x14ac:dyDescent="0.2">
      <c r="C193" s="25"/>
      <c r="D193" s="1"/>
      <c r="G193" s="1"/>
      <c r="H193" s="1"/>
      <c r="I193" s="25"/>
      <c r="J193" s="25"/>
    </row>
    <row r="194" spans="3:10" ht="14.25" customHeight="1" x14ac:dyDescent="0.2">
      <c r="C194" s="25"/>
      <c r="D194" s="1"/>
      <c r="G194" s="1"/>
      <c r="H194" s="1"/>
      <c r="I194" s="25"/>
      <c r="J194" s="25"/>
    </row>
    <row r="195" spans="3:10" ht="14.25" customHeight="1" x14ac:dyDescent="0.2">
      <c r="C195" s="25"/>
      <c r="D195" s="1"/>
      <c r="G195" s="1"/>
      <c r="H195" s="1"/>
      <c r="I195" s="25"/>
      <c r="J195" s="25"/>
    </row>
    <row r="196" spans="3:10" ht="14.25" customHeight="1" x14ac:dyDescent="0.2">
      <c r="C196" s="25"/>
      <c r="D196" s="1"/>
      <c r="G196" s="1"/>
      <c r="H196" s="1"/>
      <c r="I196" s="25"/>
      <c r="J196" s="25"/>
    </row>
    <row r="197" spans="3:10" ht="14.25" customHeight="1" x14ac:dyDescent="0.2">
      <c r="C197" s="25"/>
      <c r="D197" s="1"/>
      <c r="G197" s="1"/>
      <c r="H197" s="1"/>
      <c r="I197" s="25"/>
      <c r="J197" s="25"/>
    </row>
    <row r="198" spans="3:10" ht="14.25" customHeight="1" x14ac:dyDescent="0.2">
      <c r="C198" s="25"/>
      <c r="D198" s="1"/>
      <c r="G198" s="1"/>
      <c r="H198" s="1"/>
      <c r="I198" s="25"/>
      <c r="J198" s="25"/>
    </row>
    <row r="199" spans="3:10" ht="14.25" customHeight="1" x14ac:dyDescent="0.2">
      <c r="C199" s="25"/>
      <c r="D199" s="1"/>
      <c r="G199" s="1"/>
      <c r="H199" s="1"/>
      <c r="I199" s="25"/>
      <c r="J199" s="25"/>
    </row>
    <row r="200" spans="3:10" ht="14.25" customHeight="1" x14ac:dyDescent="0.2">
      <c r="C200" s="25"/>
      <c r="D200" s="1"/>
      <c r="G200" s="1"/>
      <c r="H200" s="1"/>
      <c r="I200" s="25"/>
      <c r="J200" s="25"/>
    </row>
    <row r="201" spans="3:10" ht="14.25" customHeight="1" x14ac:dyDescent="0.2">
      <c r="C201" s="25"/>
      <c r="D201" s="1"/>
      <c r="G201" s="1"/>
      <c r="H201" s="1"/>
      <c r="I201" s="25"/>
      <c r="J201" s="25"/>
    </row>
    <row r="202" spans="3:10" ht="14.25" customHeight="1" x14ac:dyDescent="0.2">
      <c r="C202" s="25"/>
      <c r="D202" s="1"/>
      <c r="G202" s="1"/>
      <c r="H202" s="1"/>
      <c r="I202" s="25"/>
      <c r="J202" s="25"/>
    </row>
    <row r="203" spans="3:10" ht="14.25" customHeight="1" x14ac:dyDescent="0.2">
      <c r="C203" s="25"/>
      <c r="D203" s="1"/>
      <c r="G203" s="1"/>
      <c r="H203" s="1"/>
      <c r="I203" s="25"/>
      <c r="J203" s="25"/>
    </row>
    <row r="204" spans="3:10" ht="14.25" customHeight="1" x14ac:dyDescent="0.2">
      <c r="C204" s="25"/>
      <c r="D204" s="1"/>
      <c r="G204" s="1"/>
      <c r="H204" s="1"/>
      <c r="I204" s="25"/>
      <c r="J204" s="25"/>
    </row>
    <row r="205" spans="3:10" ht="14.25" customHeight="1" x14ac:dyDescent="0.2">
      <c r="C205" s="25"/>
      <c r="D205" s="1"/>
      <c r="G205" s="1"/>
      <c r="H205" s="1"/>
      <c r="I205" s="25"/>
      <c r="J205" s="25"/>
    </row>
    <row r="206" spans="3:10" ht="14.25" customHeight="1" x14ac:dyDescent="0.2">
      <c r="C206" s="25"/>
      <c r="D206" s="1"/>
      <c r="G206" s="1"/>
      <c r="H206" s="1"/>
      <c r="I206" s="25"/>
      <c r="J206" s="25"/>
    </row>
    <row r="207" spans="3:10" ht="14.25" customHeight="1" x14ac:dyDescent="0.2">
      <c r="C207" s="25"/>
      <c r="D207" s="1"/>
      <c r="G207" s="1"/>
      <c r="H207" s="1"/>
      <c r="I207" s="25"/>
      <c r="J207" s="25"/>
    </row>
    <row r="208" spans="3:10" ht="14.25" customHeight="1" x14ac:dyDescent="0.2">
      <c r="C208" s="25"/>
      <c r="D208" s="1"/>
      <c r="G208" s="1"/>
      <c r="H208" s="1"/>
      <c r="I208" s="25"/>
      <c r="J208" s="25"/>
    </row>
    <row r="209" spans="3:10" ht="14.25" customHeight="1" x14ac:dyDescent="0.2">
      <c r="C209" s="25"/>
      <c r="D209" s="1"/>
      <c r="G209" s="1"/>
      <c r="H209" s="1"/>
      <c r="I209" s="25"/>
      <c r="J209" s="25"/>
    </row>
    <row r="210" spans="3:10" ht="14.25" customHeight="1" x14ac:dyDescent="0.2">
      <c r="C210" s="25"/>
      <c r="D210" s="1"/>
      <c r="G210" s="1"/>
      <c r="H210" s="1"/>
      <c r="I210" s="25"/>
      <c r="J210" s="25"/>
    </row>
    <row r="211" spans="3:10" ht="14.25" customHeight="1" x14ac:dyDescent="0.2">
      <c r="C211" s="25"/>
      <c r="D211" s="1"/>
      <c r="G211" s="1"/>
      <c r="H211" s="1"/>
      <c r="I211" s="25"/>
      <c r="J211" s="25"/>
    </row>
    <row r="212" spans="3:10" ht="14.25" customHeight="1" x14ac:dyDescent="0.2">
      <c r="C212" s="25"/>
      <c r="D212" s="1"/>
      <c r="G212" s="1"/>
      <c r="H212" s="1"/>
      <c r="I212" s="25"/>
      <c r="J212" s="25"/>
    </row>
    <row r="213" spans="3:10" ht="14.25" customHeight="1" x14ac:dyDescent="0.2">
      <c r="C213" s="25"/>
      <c r="D213" s="1"/>
      <c r="G213" s="1"/>
      <c r="H213" s="1"/>
      <c r="I213" s="25"/>
      <c r="J213" s="25"/>
    </row>
    <row r="214" spans="3:10" ht="14.25" customHeight="1" x14ac:dyDescent="0.2">
      <c r="C214" s="25"/>
      <c r="D214" s="1"/>
      <c r="G214" s="1"/>
      <c r="H214" s="1"/>
      <c r="I214" s="25"/>
      <c r="J214" s="25"/>
    </row>
    <row r="215" spans="3:10" ht="14.25" customHeight="1" x14ac:dyDescent="0.2">
      <c r="C215" s="25"/>
      <c r="D215" s="1"/>
      <c r="G215" s="1"/>
      <c r="H215" s="1"/>
      <c r="I215" s="25"/>
      <c r="J215" s="25"/>
    </row>
    <row r="216" spans="3:10" ht="14.25" customHeight="1" x14ac:dyDescent="0.2">
      <c r="C216" s="25"/>
      <c r="D216" s="1"/>
      <c r="G216" s="1"/>
      <c r="H216" s="1"/>
      <c r="I216" s="25"/>
      <c r="J216" s="25"/>
    </row>
    <row r="217" spans="3:10" ht="14.25" customHeight="1" x14ac:dyDescent="0.2">
      <c r="C217" s="25"/>
      <c r="D217" s="1"/>
      <c r="G217" s="1"/>
      <c r="H217" s="1"/>
      <c r="I217" s="25"/>
      <c r="J217" s="25"/>
    </row>
    <row r="218" spans="3:10" ht="14.25" customHeight="1" x14ac:dyDescent="0.2">
      <c r="C218" s="25"/>
      <c r="D218" s="1"/>
      <c r="G218" s="1"/>
      <c r="H218" s="1"/>
      <c r="I218" s="25"/>
      <c r="J218" s="25"/>
    </row>
    <row r="219" spans="3:10" ht="14.25" customHeight="1" x14ac:dyDescent="0.2">
      <c r="C219" s="25"/>
      <c r="D219" s="1"/>
      <c r="G219" s="1"/>
      <c r="H219" s="1"/>
      <c r="I219" s="25"/>
      <c r="J219" s="25"/>
    </row>
    <row r="220" spans="3:10" ht="14.25" customHeight="1" x14ac:dyDescent="0.2">
      <c r="C220" s="25"/>
      <c r="D220" s="1"/>
      <c r="G220" s="1"/>
      <c r="H220" s="1"/>
      <c r="I220" s="25"/>
      <c r="J220" s="25"/>
    </row>
    <row r="221" spans="3:10" ht="14.25" customHeight="1" x14ac:dyDescent="0.2">
      <c r="C221" s="25"/>
      <c r="D221" s="1"/>
      <c r="G221" s="1"/>
      <c r="H221" s="1"/>
      <c r="I221" s="25"/>
      <c r="J221" s="25"/>
    </row>
    <row r="222" spans="3:10" ht="14.25" customHeight="1" x14ac:dyDescent="0.2">
      <c r="C222" s="25"/>
      <c r="D222" s="1"/>
      <c r="G222" s="1"/>
      <c r="H222" s="1"/>
      <c r="I222" s="25"/>
      <c r="J222" s="25"/>
    </row>
    <row r="223" spans="3:10" ht="14.25" customHeight="1" x14ac:dyDescent="0.2">
      <c r="C223" s="25"/>
      <c r="D223" s="1"/>
      <c r="G223" s="1"/>
      <c r="H223" s="1"/>
      <c r="I223" s="25"/>
      <c r="J223" s="25"/>
    </row>
    <row r="224" spans="3:10" ht="14.25" customHeight="1" x14ac:dyDescent="0.2">
      <c r="C224" s="25"/>
      <c r="D224" s="1"/>
      <c r="G224" s="1"/>
      <c r="H224" s="1"/>
      <c r="I224" s="25"/>
      <c r="J224" s="25"/>
    </row>
    <row r="225" spans="3:10" ht="14.25" customHeight="1" x14ac:dyDescent="0.2">
      <c r="C225" s="25"/>
      <c r="D225" s="1"/>
      <c r="G225" s="1"/>
      <c r="H225" s="1"/>
      <c r="I225" s="25"/>
      <c r="J225" s="25"/>
    </row>
    <row r="226" spans="3:10" ht="14.25" customHeight="1" x14ac:dyDescent="0.2">
      <c r="C226" s="25"/>
      <c r="D226" s="1"/>
      <c r="G226" s="1"/>
      <c r="H226" s="1"/>
      <c r="I226" s="25"/>
      <c r="J226" s="25"/>
    </row>
    <row r="227" spans="3:10" ht="14.25" customHeight="1" x14ac:dyDescent="0.2">
      <c r="C227" s="25"/>
      <c r="D227" s="1"/>
      <c r="G227" s="1"/>
      <c r="H227" s="1"/>
      <c r="I227" s="25"/>
      <c r="J227" s="25"/>
    </row>
    <row r="228" spans="3:10" ht="14.25" customHeight="1" x14ac:dyDescent="0.2">
      <c r="C228" s="25"/>
      <c r="D228" s="1"/>
      <c r="G228" s="1"/>
      <c r="H228" s="1"/>
      <c r="I228" s="25"/>
      <c r="J228" s="25"/>
    </row>
    <row r="229" spans="3:10" ht="14.25" customHeight="1" x14ac:dyDescent="0.2">
      <c r="C229" s="25"/>
      <c r="D229" s="1"/>
      <c r="G229" s="1"/>
      <c r="H229" s="1"/>
      <c r="I229" s="25"/>
      <c r="J229" s="25"/>
    </row>
    <row r="230" spans="3:10" ht="14.25" customHeight="1" x14ac:dyDescent="0.2">
      <c r="C230" s="25"/>
      <c r="D230" s="1"/>
      <c r="G230" s="1"/>
      <c r="H230" s="1"/>
      <c r="I230" s="25"/>
      <c r="J230" s="25"/>
    </row>
    <row r="231" spans="3:10" ht="14.25" customHeight="1" x14ac:dyDescent="0.2">
      <c r="C231" s="25"/>
      <c r="D231" s="1"/>
      <c r="G231" s="1"/>
      <c r="H231" s="1"/>
      <c r="I231" s="25"/>
      <c r="J231" s="25"/>
    </row>
    <row r="232" spans="3:10" ht="14.25" customHeight="1" x14ac:dyDescent="0.2">
      <c r="C232" s="25"/>
      <c r="D232" s="1"/>
      <c r="G232" s="1"/>
      <c r="H232" s="1"/>
      <c r="I232" s="25"/>
      <c r="J232" s="25"/>
    </row>
    <row r="233" spans="3:10" ht="14.25" customHeight="1" x14ac:dyDescent="0.2">
      <c r="C233" s="25"/>
      <c r="D233" s="1"/>
      <c r="G233" s="1"/>
      <c r="H233" s="1"/>
      <c r="I233" s="25"/>
      <c r="J233" s="25"/>
    </row>
    <row r="234" spans="3:10" ht="14.25" customHeight="1" x14ac:dyDescent="0.2">
      <c r="C234" s="25"/>
      <c r="D234" s="1"/>
      <c r="G234" s="1"/>
      <c r="H234" s="1"/>
      <c r="I234" s="25"/>
      <c r="J234" s="25"/>
    </row>
    <row r="235" spans="3:10" ht="14.25" customHeight="1" x14ac:dyDescent="0.2">
      <c r="C235" s="25"/>
      <c r="D235" s="1"/>
      <c r="G235" s="1"/>
      <c r="H235" s="1"/>
      <c r="I235" s="25"/>
      <c r="J235" s="25"/>
    </row>
    <row r="236" spans="3:10" ht="14.25" customHeight="1" x14ac:dyDescent="0.2">
      <c r="C236" s="25"/>
      <c r="D236" s="1"/>
      <c r="G236" s="1"/>
      <c r="H236" s="1"/>
      <c r="I236" s="25"/>
      <c r="J236" s="25"/>
    </row>
    <row r="237" spans="3:10" ht="14.25" customHeight="1" x14ac:dyDescent="0.2">
      <c r="C237" s="25"/>
      <c r="D237" s="1"/>
      <c r="G237" s="1"/>
      <c r="H237" s="1"/>
      <c r="I237" s="25"/>
      <c r="J237" s="25"/>
    </row>
    <row r="238" spans="3:10" ht="14.25" customHeight="1" x14ac:dyDescent="0.2">
      <c r="C238" s="25"/>
      <c r="D238" s="1"/>
      <c r="G238" s="1"/>
      <c r="H238" s="1"/>
      <c r="I238" s="25"/>
      <c r="J238" s="25"/>
    </row>
    <row r="239" spans="3:10" ht="14.25" customHeight="1" x14ac:dyDescent="0.2">
      <c r="C239" s="25"/>
      <c r="D239" s="1"/>
      <c r="G239" s="1"/>
      <c r="H239" s="1"/>
      <c r="I239" s="25"/>
      <c r="J239" s="25"/>
    </row>
    <row r="240" spans="3:10" ht="14.25" customHeight="1" x14ac:dyDescent="0.2">
      <c r="C240" s="25"/>
      <c r="D240" s="1"/>
      <c r="G240" s="1"/>
      <c r="H240" s="1"/>
      <c r="I240" s="25"/>
      <c r="J240" s="25"/>
    </row>
    <row r="241" spans="3:10" ht="14.25" customHeight="1" x14ac:dyDescent="0.2">
      <c r="C241" s="25"/>
      <c r="D241" s="1"/>
      <c r="G241" s="1"/>
      <c r="H241" s="1"/>
      <c r="I241" s="25"/>
      <c r="J241" s="25"/>
    </row>
    <row r="242" spans="3:10" ht="14.25" customHeight="1" x14ac:dyDescent="0.2">
      <c r="C242" s="25"/>
      <c r="D242" s="1"/>
      <c r="G242" s="1"/>
      <c r="H242" s="1"/>
      <c r="I242" s="25"/>
      <c r="J242" s="25"/>
    </row>
    <row r="243" spans="3:10" ht="14.25" customHeight="1" x14ac:dyDescent="0.2">
      <c r="C243" s="25"/>
      <c r="D243" s="1"/>
      <c r="G243" s="1"/>
      <c r="H243" s="1"/>
      <c r="I243" s="25"/>
      <c r="J243" s="25"/>
    </row>
    <row r="244" spans="3:10" ht="14.25" customHeight="1" x14ac:dyDescent="0.2">
      <c r="C244" s="25"/>
      <c r="D244" s="1"/>
      <c r="G244" s="1"/>
      <c r="H244" s="1"/>
      <c r="I244" s="25"/>
      <c r="J244" s="25"/>
    </row>
    <row r="245" spans="3:10" ht="14.25" customHeight="1" x14ac:dyDescent="0.2">
      <c r="C245" s="25"/>
      <c r="D245" s="1"/>
      <c r="G245" s="1"/>
      <c r="H245" s="1"/>
      <c r="I245" s="25"/>
      <c r="J245" s="25"/>
    </row>
    <row r="246" spans="3:10" ht="14.25" customHeight="1" x14ac:dyDescent="0.2">
      <c r="C246" s="25"/>
      <c r="D246" s="1"/>
      <c r="G246" s="1"/>
      <c r="H246" s="1"/>
      <c r="I246" s="25"/>
      <c r="J246" s="25"/>
    </row>
    <row r="247" spans="3:10" ht="14.25" customHeight="1" x14ac:dyDescent="0.2">
      <c r="C247" s="25"/>
      <c r="D247" s="1"/>
      <c r="G247" s="1"/>
      <c r="H247" s="1"/>
      <c r="I247" s="25"/>
      <c r="J247" s="25"/>
    </row>
    <row r="248" spans="3:10" ht="14.25" customHeight="1" x14ac:dyDescent="0.2">
      <c r="C248" s="25"/>
      <c r="D248" s="1"/>
      <c r="G248" s="1"/>
      <c r="H248" s="1"/>
      <c r="I248" s="25"/>
      <c r="J248" s="25"/>
    </row>
    <row r="249" spans="3:10" ht="14.25" customHeight="1" x14ac:dyDescent="0.2">
      <c r="C249" s="25"/>
      <c r="D249" s="1"/>
      <c r="G249" s="1"/>
      <c r="H249" s="1"/>
      <c r="I249" s="25"/>
      <c r="J249" s="25"/>
    </row>
    <row r="250" spans="3:10" ht="14.25" customHeight="1" x14ac:dyDescent="0.2">
      <c r="C250" s="25"/>
      <c r="D250" s="1"/>
      <c r="G250" s="1"/>
      <c r="H250" s="1"/>
      <c r="I250" s="25"/>
      <c r="J250" s="25"/>
    </row>
    <row r="251" spans="3:10" ht="14.25" customHeight="1" x14ac:dyDescent="0.2">
      <c r="C251" s="25"/>
      <c r="D251" s="1"/>
      <c r="G251" s="1"/>
      <c r="H251" s="1"/>
      <c r="I251" s="25"/>
      <c r="J251" s="25"/>
    </row>
    <row r="252" spans="3:10" ht="14.25" customHeight="1" x14ac:dyDescent="0.2">
      <c r="C252" s="25"/>
      <c r="D252" s="1"/>
      <c r="G252" s="1"/>
      <c r="H252" s="1"/>
      <c r="I252" s="25"/>
      <c r="J252" s="25"/>
    </row>
    <row r="253" spans="3:10" ht="14.25" customHeight="1" x14ac:dyDescent="0.2">
      <c r="C253" s="25"/>
      <c r="D253" s="1"/>
      <c r="G253" s="1"/>
      <c r="H253" s="1"/>
      <c r="I253" s="25"/>
      <c r="J253" s="25"/>
    </row>
    <row r="254" spans="3:10" ht="14.25" customHeight="1" x14ac:dyDescent="0.2">
      <c r="C254" s="25"/>
      <c r="D254" s="1"/>
      <c r="G254" s="1"/>
      <c r="H254" s="1"/>
      <c r="I254" s="25"/>
      <c r="J254" s="25"/>
    </row>
    <row r="255" spans="3:10" ht="14.25" customHeight="1" x14ac:dyDescent="0.2">
      <c r="C255" s="25"/>
      <c r="D255" s="1"/>
      <c r="G255" s="1"/>
      <c r="H255" s="1"/>
      <c r="I255" s="25"/>
      <c r="J255" s="25"/>
    </row>
    <row r="256" spans="3:10" ht="14.25" customHeight="1" x14ac:dyDescent="0.2">
      <c r="C256" s="25"/>
      <c r="D256" s="1"/>
      <c r="G256" s="1"/>
      <c r="H256" s="1"/>
      <c r="I256" s="25"/>
      <c r="J256" s="25"/>
    </row>
    <row r="257" spans="3:10" ht="14.25" customHeight="1" x14ac:dyDescent="0.2">
      <c r="C257" s="25"/>
      <c r="D257" s="1"/>
      <c r="G257" s="1"/>
      <c r="H257" s="1"/>
      <c r="I257" s="25"/>
      <c r="J257" s="25"/>
    </row>
    <row r="258" spans="3:10" ht="14.25" customHeight="1" x14ac:dyDescent="0.2">
      <c r="C258" s="25"/>
      <c r="D258" s="1"/>
      <c r="G258" s="1"/>
      <c r="H258" s="1"/>
      <c r="I258" s="25"/>
      <c r="J258" s="25"/>
    </row>
    <row r="259" spans="3:10" ht="14.25" customHeight="1" x14ac:dyDescent="0.2">
      <c r="C259" s="25"/>
      <c r="D259" s="1"/>
      <c r="G259" s="1"/>
      <c r="H259" s="1"/>
      <c r="I259" s="25"/>
      <c r="J259" s="25"/>
    </row>
    <row r="260" spans="3:10" ht="14.25" customHeight="1" x14ac:dyDescent="0.2">
      <c r="C260" s="25"/>
      <c r="D260" s="1"/>
      <c r="G260" s="1"/>
      <c r="H260" s="1"/>
      <c r="I260" s="25"/>
      <c r="J260" s="25"/>
    </row>
    <row r="261" spans="3:10" ht="14.25" customHeight="1" x14ac:dyDescent="0.2">
      <c r="C261" s="25"/>
      <c r="D261" s="1"/>
      <c r="G261" s="1"/>
      <c r="H261" s="1"/>
      <c r="I261" s="25"/>
      <c r="J261" s="25"/>
    </row>
    <row r="262" spans="3:10" ht="14.25" customHeight="1" x14ac:dyDescent="0.2">
      <c r="C262" s="25"/>
      <c r="D262" s="1"/>
      <c r="G262" s="1"/>
      <c r="H262" s="1"/>
      <c r="I262" s="25"/>
      <c r="J262" s="25"/>
    </row>
    <row r="263" spans="3:10" ht="14.25" customHeight="1" x14ac:dyDescent="0.2">
      <c r="C263" s="25"/>
      <c r="D263" s="1"/>
      <c r="G263" s="1"/>
      <c r="H263" s="1"/>
      <c r="I263" s="25"/>
      <c r="J263" s="25"/>
    </row>
    <row r="264" spans="3:10" ht="14.25" customHeight="1" x14ac:dyDescent="0.2">
      <c r="C264" s="25"/>
      <c r="D264" s="1"/>
      <c r="G264" s="1"/>
      <c r="H264" s="1"/>
      <c r="I264" s="25"/>
      <c r="J264" s="25"/>
    </row>
    <row r="265" spans="3:10" ht="14.25" customHeight="1" x14ac:dyDescent="0.2">
      <c r="C265" s="25"/>
      <c r="D265" s="1"/>
      <c r="G265" s="1"/>
      <c r="H265" s="1"/>
      <c r="I265" s="25"/>
      <c r="J265" s="25"/>
    </row>
    <row r="266" spans="3:10" ht="14.25" customHeight="1" x14ac:dyDescent="0.2">
      <c r="C266" s="25"/>
      <c r="D266" s="1"/>
      <c r="G266" s="1"/>
      <c r="H266" s="1"/>
      <c r="I266" s="25"/>
      <c r="J266" s="25"/>
    </row>
    <row r="267" spans="3:10" ht="14.25" customHeight="1" x14ac:dyDescent="0.2">
      <c r="C267" s="25"/>
      <c r="D267" s="1"/>
      <c r="G267" s="1"/>
      <c r="H267" s="1"/>
      <c r="I267" s="25"/>
      <c r="J267" s="25"/>
    </row>
    <row r="268" spans="3:10" ht="14.25" customHeight="1" x14ac:dyDescent="0.2">
      <c r="C268" s="25"/>
      <c r="D268" s="1"/>
      <c r="G268" s="1"/>
      <c r="H268" s="1"/>
      <c r="I268" s="25"/>
      <c r="J268" s="25"/>
    </row>
    <row r="269" spans="3:10" ht="14.25" customHeight="1" x14ac:dyDescent="0.2">
      <c r="C269" s="25"/>
      <c r="D269" s="1"/>
      <c r="G269" s="1"/>
      <c r="H269" s="1"/>
      <c r="I269" s="25"/>
      <c r="J269" s="25"/>
    </row>
    <row r="270" spans="3:10" ht="14.25" customHeight="1" x14ac:dyDescent="0.2">
      <c r="C270" s="25"/>
      <c r="D270" s="1"/>
      <c r="G270" s="1"/>
      <c r="H270" s="1"/>
      <c r="I270" s="25"/>
      <c r="J270" s="25"/>
    </row>
    <row r="271" spans="3:10" ht="14.25" customHeight="1" x14ac:dyDescent="0.2">
      <c r="C271" s="25"/>
      <c r="D271" s="1"/>
      <c r="G271" s="1"/>
      <c r="H271" s="1"/>
      <c r="I271" s="25"/>
      <c r="J271" s="25"/>
    </row>
    <row r="272" spans="3:10" ht="14.25" customHeight="1" x14ac:dyDescent="0.2">
      <c r="C272" s="25"/>
      <c r="D272" s="1"/>
      <c r="G272" s="1"/>
      <c r="H272" s="1"/>
      <c r="I272" s="25"/>
      <c r="J272" s="25"/>
    </row>
    <row r="273" spans="3:10" ht="14.25" customHeight="1" x14ac:dyDescent="0.2">
      <c r="C273" s="25"/>
      <c r="D273" s="1"/>
      <c r="G273" s="1"/>
      <c r="H273" s="1"/>
      <c r="I273" s="25"/>
      <c r="J273" s="25"/>
    </row>
    <row r="274" spans="3:10" ht="14.25" customHeight="1" x14ac:dyDescent="0.2">
      <c r="C274" s="25"/>
      <c r="D274" s="1"/>
      <c r="G274" s="1"/>
      <c r="H274" s="1"/>
      <c r="I274" s="25"/>
      <c r="J274" s="25"/>
    </row>
    <row r="275" spans="3:10" ht="14.25" customHeight="1" x14ac:dyDescent="0.2">
      <c r="C275" s="25"/>
      <c r="D275" s="1"/>
      <c r="G275" s="1"/>
      <c r="H275" s="1"/>
      <c r="I275" s="25"/>
      <c r="J275" s="25"/>
    </row>
    <row r="276" spans="3:10" ht="14.25" customHeight="1" x14ac:dyDescent="0.2">
      <c r="C276" s="25"/>
      <c r="D276" s="1"/>
      <c r="G276" s="1"/>
      <c r="H276" s="1"/>
      <c r="I276" s="25"/>
      <c r="J276" s="25"/>
    </row>
    <row r="277" spans="3:10" ht="14.25" customHeight="1" x14ac:dyDescent="0.2">
      <c r="C277" s="25"/>
      <c r="D277" s="1"/>
      <c r="G277" s="1"/>
      <c r="H277" s="1"/>
      <c r="I277" s="25"/>
      <c r="J277" s="25"/>
    </row>
    <row r="278" spans="3:10" ht="14.25" customHeight="1" x14ac:dyDescent="0.2">
      <c r="C278" s="25"/>
      <c r="D278" s="1"/>
      <c r="G278" s="1"/>
      <c r="H278" s="1"/>
      <c r="I278" s="25"/>
      <c r="J278" s="25"/>
    </row>
    <row r="279" spans="3:10" ht="14.25" customHeight="1" x14ac:dyDescent="0.2">
      <c r="C279" s="25"/>
      <c r="D279" s="1"/>
      <c r="G279" s="1"/>
      <c r="H279" s="1"/>
      <c r="I279" s="25"/>
      <c r="J279" s="25"/>
    </row>
    <row r="280" spans="3:10" ht="14.25" customHeight="1" x14ac:dyDescent="0.2">
      <c r="C280" s="25"/>
      <c r="D280" s="1"/>
      <c r="G280" s="1"/>
      <c r="H280" s="1"/>
      <c r="I280" s="25"/>
      <c r="J280" s="25"/>
    </row>
    <row r="281" spans="3:10" ht="14.25" customHeight="1" x14ac:dyDescent="0.2">
      <c r="C281" s="25"/>
      <c r="D281" s="1"/>
      <c r="G281" s="1"/>
      <c r="H281" s="1"/>
      <c r="I281" s="25"/>
      <c r="J281" s="25"/>
    </row>
    <row r="282" spans="3:10" ht="14.25" customHeight="1" x14ac:dyDescent="0.2">
      <c r="C282" s="25"/>
      <c r="D282" s="1"/>
      <c r="G282" s="1"/>
      <c r="H282" s="1"/>
      <c r="I282" s="25"/>
      <c r="J282" s="25"/>
    </row>
    <row r="283" spans="3:10" ht="14.25" customHeight="1" x14ac:dyDescent="0.2">
      <c r="C283" s="25"/>
      <c r="D283" s="1"/>
      <c r="G283" s="1"/>
      <c r="H283" s="1"/>
      <c r="I283" s="25"/>
      <c r="J283" s="25"/>
    </row>
    <row r="284" spans="3:10" ht="14.25" customHeight="1" x14ac:dyDescent="0.2">
      <c r="C284" s="25"/>
      <c r="D284" s="1"/>
      <c r="G284" s="1"/>
      <c r="H284" s="1"/>
      <c r="I284" s="25"/>
      <c r="J284" s="25"/>
    </row>
    <row r="285" spans="3:10" ht="14.25" customHeight="1" x14ac:dyDescent="0.2">
      <c r="C285" s="25"/>
      <c r="D285" s="1"/>
      <c r="G285" s="1"/>
      <c r="H285" s="1"/>
      <c r="I285" s="25"/>
      <c r="J285" s="25"/>
    </row>
    <row r="286" spans="3:10" ht="14.25" customHeight="1" x14ac:dyDescent="0.2">
      <c r="C286" s="25"/>
      <c r="D286" s="1"/>
      <c r="G286" s="1"/>
      <c r="H286" s="1"/>
      <c r="I286" s="25"/>
      <c r="J286" s="25"/>
    </row>
    <row r="287" spans="3:10" ht="14.25" customHeight="1" x14ac:dyDescent="0.2">
      <c r="C287" s="25"/>
      <c r="D287" s="1"/>
      <c r="G287" s="1"/>
      <c r="H287" s="1"/>
      <c r="I287" s="25"/>
      <c r="J287" s="25"/>
    </row>
    <row r="288" spans="3:10" ht="14.25" customHeight="1" x14ac:dyDescent="0.2">
      <c r="C288" s="25"/>
      <c r="D288" s="1"/>
      <c r="G288" s="1"/>
      <c r="H288" s="1"/>
      <c r="I288" s="25"/>
      <c r="J288" s="25"/>
    </row>
    <row r="289" spans="3:10" ht="14.25" customHeight="1" x14ac:dyDescent="0.2">
      <c r="C289" s="25"/>
      <c r="D289" s="1"/>
      <c r="G289" s="1"/>
      <c r="H289" s="1"/>
      <c r="I289" s="25"/>
      <c r="J289" s="25"/>
    </row>
    <row r="290" spans="3:10" ht="14.25" customHeight="1" x14ac:dyDescent="0.2">
      <c r="C290" s="25"/>
      <c r="D290" s="1"/>
      <c r="G290" s="1"/>
      <c r="H290" s="1"/>
      <c r="I290" s="25"/>
      <c r="J290" s="25"/>
    </row>
    <row r="291" spans="3:10" ht="14.25" customHeight="1" x14ac:dyDescent="0.2">
      <c r="C291" s="25"/>
      <c r="D291" s="1"/>
      <c r="G291" s="1"/>
      <c r="H291" s="1"/>
      <c r="I291" s="25"/>
      <c r="J291" s="25"/>
    </row>
    <row r="292" spans="3:10" ht="14.25" customHeight="1" x14ac:dyDescent="0.2">
      <c r="C292" s="25"/>
      <c r="D292" s="1"/>
      <c r="G292" s="1"/>
      <c r="H292" s="1"/>
      <c r="I292" s="25"/>
      <c r="J292" s="25"/>
    </row>
    <row r="293" spans="3:10" ht="14.25" customHeight="1" x14ac:dyDescent="0.2">
      <c r="C293" s="25"/>
      <c r="D293" s="1"/>
      <c r="G293" s="1"/>
      <c r="H293" s="1"/>
      <c r="I293" s="25"/>
      <c r="J293" s="25"/>
    </row>
    <row r="294" spans="3:10" ht="14.25" customHeight="1" x14ac:dyDescent="0.2">
      <c r="C294" s="25"/>
      <c r="D294" s="1"/>
      <c r="G294" s="1"/>
      <c r="H294" s="1"/>
      <c r="I294" s="25"/>
      <c r="J294" s="25"/>
    </row>
    <row r="295" spans="3:10" ht="14.25" customHeight="1" x14ac:dyDescent="0.2">
      <c r="C295" s="25"/>
      <c r="D295" s="1"/>
      <c r="G295" s="1"/>
      <c r="H295" s="1"/>
      <c r="I295" s="25"/>
      <c r="J295" s="25"/>
    </row>
    <row r="296" spans="3:10" ht="14.25" customHeight="1" x14ac:dyDescent="0.2">
      <c r="C296" s="25"/>
      <c r="D296" s="1"/>
      <c r="G296" s="1"/>
      <c r="H296" s="1"/>
      <c r="I296" s="25"/>
      <c r="J296" s="25"/>
    </row>
    <row r="297" spans="3:10" ht="14.25" customHeight="1" x14ac:dyDescent="0.2">
      <c r="C297" s="25"/>
      <c r="D297" s="1"/>
      <c r="G297" s="1"/>
      <c r="H297" s="1"/>
      <c r="I297" s="25"/>
      <c r="J297" s="25"/>
    </row>
    <row r="298" spans="3:10" ht="14.25" customHeight="1" x14ac:dyDescent="0.2">
      <c r="C298" s="25"/>
      <c r="D298" s="1"/>
      <c r="G298" s="1"/>
      <c r="H298" s="1"/>
      <c r="I298" s="25"/>
      <c r="J298" s="25"/>
    </row>
    <row r="299" spans="3:10" ht="14.25" customHeight="1" x14ac:dyDescent="0.2">
      <c r="C299" s="25"/>
      <c r="D299" s="1"/>
      <c r="G299" s="1"/>
      <c r="H299" s="1"/>
      <c r="I299" s="25"/>
      <c r="J299" s="25"/>
    </row>
    <row r="300" spans="3:10" ht="14.25" customHeight="1" x14ac:dyDescent="0.2">
      <c r="C300" s="25"/>
      <c r="D300" s="1"/>
      <c r="G300" s="1"/>
      <c r="H300" s="1"/>
      <c r="I300" s="25"/>
      <c r="J300" s="25"/>
    </row>
    <row r="301" spans="3:10" ht="14.25" customHeight="1" x14ac:dyDescent="0.2">
      <c r="C301" s="25"/>
      <c r="D301" s="1"/>
      <c r="G301" s="1"/>
      <c r="H301" s="1"/>
      <c r="I301" s="25"/>
      <c r="J301" s="25"/>
    </row>
    <row r="302" spans="3:10" ht="14.25" customHeight="1" x14ac:dyDescent="0.2">
      <c r="C302" s="25"/>
      <c r="D302" s="1"/>
      <c r="G302" s="1"/>
      <c r="H302" s="1"/>
      <c r="I302" s="25"/>
      <c r="J302" s="25"/>
    </row>
    <row r="303" spans="3:10" ht="14.25" customHeight="1" x14ac:dyDescent="0.2">
      <c r="C303" s="25"/>
      <c r="D303" s="1"/>
      <c r="G303" s="1"/>
      <c r="H303" s="1"/>
      <c r="I303" s="25"/>
      <c r="J303" s="25"/>
    </row>
    <row r="304" spans="3:10" ht="14.25" customHeight="1" x14ac:dyDescent="0.2">
      <c r="C304" s="25"/>
      <c r="D304" s="1"/>
      <c r="G304" s="1"/>
      <c r="H304" s="1"/>
      <c r="I304" s="25"/>
      <c r="J304" s="25"/>
    </row>
    <row r="305" spans="3:10" ht="14.25" customHeight="1" x14ac:dyDescent="0.2">
      <c r="C305" s="25"/>
      <c r="D305" s="1"/>
      <c r="G305" s="1"/>
      <c r="H305" s="1"/>
      <c r="I305" s="25"/>
      <c r="J305" s="25"/>
    </row>
    <row r="306" spans="3:10" ht="14.25" customHeight="1" x14ac:dyDescent="0.2">
      <c r="C306" s="25"/>
      <c r="D306" s="1"/>
      <c r="G306" s="1"/>
      <c r="H306" s="1"/>
      <c r="I306" s="25"/>
      <c r="J306" s="25"/>
    </row>
    <row r="307" spans="3:10" ht="14.25" customHeight="1" x14ac:dyDescent="0.2">
      <c r="C307" s="25"/>
      <c r="D307" s="1"/>
      <c r="G307" s="1"/>
      <c r="H307" s="1"/>
      <c r="I307" s="25"/>
      <c r="J307" s="25"/>
    </row>
    <row r="308" spans="3:10" ht="14.25" customHeight="1" x14ac:dyDescent="0.2">
      <c r="C308" s="25"/>
      <c r="D308" s="1"/>
      <c r="G308" s="1"/>
      <c r="H308" s="1"/>
      <c r="I308" s="25"/>
      <c r="J308" s="25"/>
    </row>
    <row r="309" spans="3:10" ht="14.25" customHeight="1" x14ac:dyDescent="0.2">
      <c r="C309" s="25"/>
      <c r="D309" s="1"/>
      <c r="G309" s="1"/>
      <c r="H309" s="1"/>
      <c r="I309" s="25"/>
      <c r="J309" s="25"/>
    </row>
    <row r="310" spans="3:10" ht="14.25" customHeight="1" x14ac:dyDescent="0.2">
      <c r="C310" s="25"/>
      <c r="D310" s="1"/>
      <c r="G310" s="1"/>
      <c r="H310" s="1"/>
      <c r="I310" s="25"/>
      <c r="J310" s="25"/>
    </row>
    <row r="311" spans="3:10" ht="14.25" customHeight="1" x14ac:dyDescent="0.2">
      <c r="C311" s="25"/>
      <c r="D311" s="1"/>
      <c r="G311" s="1"/>
      <c r="H311" s="1"/>
      <c r="I311" s="25"/>
      <c r="J311" s="25"/>
    </row>
    <row r="312" spans="3:10" ht="14.25" customHeight="1" x14ac:dyDescent="0.2">
      <c r="C312" s="25"/>
      <c r="D312" s="1"/>
      <c r="G312" s="1"/>
      <c r="H312" s="1"/>
      <c r="I312" s="25"/>
      <c r="J312" s="25"/>
    </row>
    <row r="313" spans="3:10" ht="14.25" customHeight="1" x14ac:dyDescent="0.2">
      <c r="C313" s="25"/>
      <c r="D313" s="1"/>
      <c r="G313" s="1"/>
      <c r="H313" s="1"/>
      <c r="I313" s="25"/>
      <c r="J313" s="25"/>
    </row>
    <row r="314" spans="3:10" ht="14.25" customHeight="1" x14ac:dyDescent="0.2">
      <c r="C314" s="25"/>
      <c r="D314" s="1"/>
      <c r="G314" s="1"/>
      <c r="H314" s="1"/>
      <c r="I314" s="25"/>
      <c r="J314" s="25"/>
    </row>
    <row r="315" spans="3:10" ht="14.25" customHeight="1" x14ac:dyDescent="0.2">
      <c r="C315" s="25"/>
      <c r="D315" s="1"/>
      <c r="G315" s="1"/>
      <c r="H315" s="1"/>
      <c r="I315" s="25"/>
      <c r="J315" s="25"/>
    </row>
    <row r="316" spans="3:10" ht="14.25" customHeight="1" x14ac:dyDescent="0.2">
      <c r="C316" s="25"/>
      <c r="D316" s="1"/>
      <c r="G316" s="1"/>
      <c r="H316" s="1"/>
      <c r="I316" s="25"/>
      <c r="J316" s="25"/>
    </row>
    <row r="317" spans="3:10" ht="14.25" customHeight="1" x14ac:dyDescent="0.2">
      <c r="C317" s="25"/>
      <c r="D317" s="1"/>
      <c r="G317" s="1"/>
      <c r="H317" s="1"/>
      <c r="I317" s="25"/>
      <c r="J317" s="25"/>
    </row>
    <row r="318" spans="3:10" ht="14.25" customHeight="1" x14ac:dyDescent="0.2">
      <c r="C318" s="25"/>
      <c r="D318" s="1"/>
      <c r="G318" s="1"/>
      <c r="H318" s="1"/>
      <c r="I318" s="25"/>
      <c r="J318" s="25"/>
    </row>
    <row r="319" spans="3:10" ht="14.25" customHeight="1" x14ac:dyDescent="0.2">
      <c r="C319" s="25"/>
      <c r="D319" s="1"/>
      <c r="G319" s="1"/>
      <c r="H319" s="1"/>
      <c r="I319" s="25"/>
      <c r="J319" s="25"/>
    </row>
    <row r="320" spans="3:10" ht="14.25" customHeight="1" x14ac:dyDescent="0.2">
      <c r="C320" s="25"/>
      <c r="D320" s="1"/>
      <c r="G320" s="1"/>
      <c r="H320" s="1"/>
      <c r="I320" s="25"/>
      <c r="J320" s="25"/>
    </row>
    <row r="321" spans="3:10" ht="14.25" customHeight="1" x14ac:dyDescent="0.2">
      <c r="C321" s="25"/>
      <c r="D321" s="1"/>
      <c r="G321" s="1"/>
      <c r="H321" s="1"/>
      <c r="I321" s="25"/>
      <c r="J321" s="25"/>
    </row>
    <row r="322" spans="3:10" ht="14.25" customHeight="1" x14ac:dyDescent="0.2">
      <c r="C322" s="25"/>
      <c r="D322" s="1"/>
      <c r="G322" s="1"/>
      <c r="H322" s="1"/>
      <c r="I322" s="25"/>
      <c r="J322" s="25"/>
    </row>
    <row r="323" spans="3:10" ht="14.25" customHeight="1" x14ac:dyDescent="0.2">
      <c r="C323" s="25"/>
      <c r="D323" s="1"/>
      <c r="G323" s="1"/>
      <c r="H323" s="1"/>
      <c r="I323" s="25"/>
      <c r="J323" s="25"/>
    </row>
    <row r="324" spans="3:10" ht="14.25" customHeight="1" x14ac:dyDescent="0.2">
      <c r="C324" s="25"/>
      <c r="D324" s="1"/>
      <c r="G324" s="1"/>
      <c r="H324" s="1"/>
      <c r="I324" s="25"/>
      <c r="J324" s="25"/>
    </row>
    <row r="325" spans="3:10" ht="14.25" customHeight="1" x14ac:dyDescent="0.2">
      <c r="C325" s="25"/>
      <c r="D325" s="1"/>
      <c r="G325" s="1"/>
      <c r="H325" s="1"/>
      <c r="I325" s="25"/>
      <c r="J325" s="25"/>
    </row>
    <row r="326" spans="3:10" ht="14.25" customHeight="1" x14ac:dyDescent="0.2">
      <c r="C326" s="25"/>
      <c r="D326" s="1"/>
      <c r="G326" s="1"/>
      <c r="H326" s="1"/>
      <c r="I326" s="25"/>
      <c r="J326" s="25"/>
    </row>
    <row r="327" spans="3:10" ht="14.25" customHeight="1" x14ac:dyDescent="0.2">
      <c r="C327" s="25"/>
      <c r="D327" s="1"/>
      <c r="G327" s="1"/>
      <c r="H327" s="1"/>
      <c r="I327" s="25"/>
      <c r="J327" s="25"/>
    </row>
    <row r="328" spans="3:10" ht="14.25" customHeight="1" x14ac:dyDescent="0.2">
      <c r="C328" s="25"/>
      <c r="D328" s="1"/>
      <c r="G328" s="1"/>
      <c r="H328" s="1"/>
      <c r="I328" s="25"/>
      <c r="J328" s="25"/>
    </row>
    <row r="329" spans="3:10" ht="14.25" customHeight="1" x14ac:dyDescent="0.2">
      <c r="C329" s="25"/>
      <c r="D329" s="1"/>
      <c r="G329" s="1"/>
      <c r="H329" s="1"/>
      <c r="I329" s="25"/>
      <c r="J329" s="25"/>
    </row>
    <row r="330" spans="3:10" ht="14.25" customHeight="1" x14ac:dyDescent="0.2">
      <c r="C330" s="25"/>
      <c r="D330" s="1"/>
      <c r="G330" s="1"/>
      <c r="H330" s="1"/>
      <c r="I330" s="25"/>
      <c r="J330" s="25"/>
    </row>
    <row r="331" spans="3:10" ht="14.25" customHeight="1" x14ac:dyDescent="0.2">
      <c r="C331" s="25"/>
      <c r="D331" s="1"/>
      <c r="G331" s="1"/>
      <c r="H331" s="1"/>
      <c r="I331" s="25"/>
      <c r="J331" s="25"/>
    </row>
    <row r="332" spans="3:10" ht="14.25" customHeight="1" x14ac:dyDescent="0.2">
      <c r="C332" s="25"/>
      <c r="D332" s="1"/>
      <c r="G332" s="1"/>
      <c r="H332" s="1"/>
      <c r="I332" s="25"/>
      <c r="J332" s="25"/>
    </row>
    <row r="333" spans="3:10" ht="14.25" customHeight="1" x14ac:dyDescent="0.2">
      <c r="C333" s="25"/>
      <c r="D333" s="1"/>
      <c r="G333" s="1"/>
      <c r="H333" s="1"/>
      <c r="I333" s="25"/>
      <c r="J333" s="25"/>
    </row>
    <row r="334" spans="3:10" ht="14.25" customHeight="1" x14ac:dyDescent="0.2">
      <c r="C334" s="25"/>
      <c r="D334" s="1"/>
      <c r="G334" s="1"/>
      <c r="H334" s="1"/>
      <c r="I334" s="25"/>
      <c r="J334" s="25"/>
    </row>
    <row r="335" spans="3:10" ht="14.25" customHeight="1" x14ac:dyDescent="0.2">
      <c r="C335" s="25"/>
      <c r="D335" s="1"/>
      <c r="G335" s="1"/>
      <c r="H335" s="1"/>
      <c r="I335" s="25"/>
      <c r="J335" s="25"/>
    </row>
    <row r="336" spans="3:10" ht="14.25" customHeight="1" x14ac:dyDescent="0.2">
      <c r="C336" s="25"/>
      <c r="D336" s="1"/>
      <c r="G336" s="1"/>
      <c r="H336" s="1"/>
      <c r="I336" s="25"/>
      <c r="J336" s="25"/>
    </row>
    <row r="337" spans="3:10" ht="14.25" customHeight="1" x14ac:dyDescent="0.2">
      <c r="C337" s="25"/>
      <c r="D337" s="1"/>
      <c r="G337" s="1"/>
      <c r="H337" s="1"/>
      <c r="I337" s="25"/>
      <c r="J337" s="25"/>
    </row>
    <row r="338" spans="3:10" ht="14.25" customHeight="1" x14ac:dyDescent="0.2">
      <c r="C338" s="25"/>
      <c r="D338" s="1"/>
      <c r="G338" s="1"/>
      <c r="H338" s="1"/>
      <c r="I338" s="25"/>
      <c r="J338" s="25"/>
    </row>
    <row r="339" spans="3:10" ht="14.25" customHeight="1" x14ac:dyDescent="0.2">
      <c r="C339" s="25"/>
      <c r="D339" s="1"/>
      <c r="G339" s="1"/>
      <c r="H339" s="1"/>
      <c r="I339" s="25"/>
      <c r="J339" s="25"/>
    </row>
    <row r="340" spans="3:10" ht="14.25" customHeight="1" x14ac:dyDescent="0.2">
      <c r="C340" s="25"/>
      <c r="D340" s="1"/>
      <c r="G340" s="1"/>
      <c r="H340" s="1"/>
      <c r="I340" s="25"/>
      <c r="J340" s="25"/>
    </row>
    <row r="341" spans="3:10" ht="14.25" customHeight="1" x14ac:dyDescent="0.2">
      <c r="C341" s="25"/>
      <c r="D341" s="1"/>
      <c r="G341" s="1"/>
      <c r="H341" s="1"/>
      <c r="I341" s="25"/>
      <c r="J341" s="25"/>
    </row>
    <row r="342" spans="3:10" ht="14.25" customHeight="1" x14ac:dyDescent="0.2">
      <c r="C342" s="25"/>
      <c r="D342" s="1"/>
      <c r="G342" s="1"/>
      <c r="H342" s="1"/>
      <c r="I342" s="25"/>
      <c r="J342" s="25"/>
    </row>
    <row r="343" spans="3:10" ht="14.25" customHeight="1" x14ac:dyDescent="0.2">
      <c r="C343" s="25"/>
      <c r="D343" s="1"/>
      <c r="G343" s="1"/>
      <c r="H343" s="1"/>
      <c r="I343" s="25"/>
      <c r="J343" s="25"/>
    </row>
    <row r="344" spans="3:10" ht="14.25" customHeight="1" x14ac:dyDescent="0.2">
      <c r="C344" s="25"/>
      <c r="D344" s="1"/>
      <c r="G344" s="1"/>
      <c r="H344" s="1"/>
      <c r="I344" s="25"/>
      <c r="J344" s="25"/>
    </row>
    <row r="345" spans="3:10" ht="14.25" customHeight="1" x14ac:dyDescent="0.2">
      <c r="C345" s="25"/>
      <c r="D345" s="1"/>
      <c r="G345" s="1"/>
      <c r="H345" s="1"/>
      <c r="I345" s="25"/>
      <c r="J345" s="25"/>
    </row>
    <row r="346" spans="3:10" ht="14.25" customHeight="1" x14ac:dyDescent="0.2">
      <c r="C346" s="25"/>
      <c r="D346" s="1"/>
      <c r="G346" s="1"/>
      <c r="H346" s="1"/>
      <c r="I346" s="25"/>
      <c r="J346" s="25"/>
    </row>
    <row r="347" spans="3:10" ht="14.25" customHeight="1" x14ac:dyDescent="0.2">
      <c r="C347" s="25"/>
      <c r="D347" s="1"/>
      <c r="G347" s="1"/>
      <c r="H347" s="1"/>
      <c r="I347" s="25"/>
      <c r="J347" s="25"/>
    </row>
    <row r="348" spans="3:10" ht="14.25" customHeight="1" x14ac:dyDescent="0.2">
      <c r="C348" s="25"/>
      <c r="D348" s="1"/>
      <c r="G348" s="1"/>
      <c r="H348" s="1"/>
      <c r="I348" s="25"/>
      <c r="J348" s="25"/>
    </row>
    <row r="349" spans="3:10" ht="14.25" customHeight="1" x14ac:dyDescent="0.2">
      <c r="C349" s="25"/>
      <c r="D349" s="1"/>
      <c r="G349" s="1"/>
      <c r="H349" s="1"/>
      <c r="I349" s="25"/>
      <c r="J349" s="25"/>
    </row>
    <row r="350" spans="3:10" ht="14.25" customHeight="1" x14ac:dyDescent="0.2">
      <c r="C350" s="25"/>
      <c r="D350" s="1"/>
      <c r="G350" s="1"/>
      <c r="H350" s="1"/>
      <c r="I350" s="25"/>
      <c r="J350" s="25"/>
    </row>
    <row r="351" spans="3:10" ht="14.25" customHeight="1" x14ac:dyDescent="0.2">
      <c r="C351" s="25"/>
      <c r="D351" s="1"/>
      <c r="G351" s="1"/>
      <c r="H351" s="1"/>
      <c r="I351" s="25"/>
      <c r="J351" s="25"/>
    </row>
    <row r="352" spans="3:10" ht="14.25" customHeight="1" x14ac:dyDescent="0.2">
      <c r="C352" s="25"/>
      <c r="D352" s="1"/>
      <c r="G352" s="1"/>
      <c r="H352" s="1"/>
      <c r="I352" s="25"/>
      <c r="J352" s="25"/>
    </row>
    <row r="353" spans="3:10" ht="14.25" customHeight="1" x14ac:dyDescent="0.2">
      <c r="C353" s="25"/>
      <c r="D353" s="1"/>
      <c r="G353" s="1"/>
      <c r="H353" s="1"/>
      <c r="I353" s="25"/>
      <c r="J353" s="25"/>
    </row>
    <row r="354" spans="3:10" ht="14.25" customHeight="1" x14ac:dyDescent="0.2">
      <c r="C354" s="25"/>
      <c r="D354" s="1"/>
      <c r="G354" s="1"/>
      <c r="H354" s="1"/>
      <c r="I354" s="25"/>
      <c r="J354" s="25"/>
    </row>
    <row r="355" spans="3:10" ht="14.25" customHeight="1" x14ac:dyDescent="0.2">
      <c r="C355" s="25"/>
      <c r="D355" s="1"/>
      <c r="G355" s="1"/>
      <c r="H355" s="1"/>
      <c r="I355" s="25"/>
      <c r="J355" s="25"/>
    </row>
    <row r="356" spans="3:10" ht="14.25" customHeight="1" x14ac:dyDescent="0.2">
      <c r="C356" s="25"/>
      <c r="D356" s="1"/>
      <c r="G356" s="1"/>
      <c r="H356" s="1"/>
      <c r="I356" s="25"/>
      <c r="J356" s="25"/>
    </row>
    <row r="357" spans="3:10" ht="14.25" customHeight="1" x14ac:dyDescent="0.2">
      <c r="C357" s="25"/>
      <c r="D357" s="1"/>
      <c r="G357" s="1"/>
      <c r="H357" s="1"/>
      <c r="I357" s="25"/>
      <c r="J357" s="25"/>
    </row>
    <row r="358" spans="3:10" ht="14.25" customHeight="1" x14ac:dyDescent="0.2">
      <c r="C358" s="25"/>
      <c r="D358" s="1"/>
      <c r="G358" s="1"/>
      <c r="H358" s="1"/>
      <c r="I358" s="25"/>
      <c r="J358" s="25"/>
    </row>
    <row r="359" spans="3:10" ht="14.25" customHeight="1" x14ac:dyDescent="0.2">
      <c r="C359" s="25"/>
      <c r="D359" s="1"/>
      <c r="G359" s="1"/>
      <c r="H359" s="1"/>
      <c r="I359" s="25"/>
      <c r="J359" s="25"/>
    </row>
    <row r="360" spans="3:10" ht="14.25" customHeight="1" x14ac:dyDescent="0.2">
      <c r="C360" s="25"/>
      <c r="D360" s="1"/>
      <c r="G360" s="1"/>
      <c r="H360" s="1"/>
      <c r="I360" s="25"/>
      <c r="J360" s="25"/>
    </row>
    <row r="361" spans="3:10" ht="14.25" customHeight="1" x14ac:dyDescent="0.2">
      <c r="C361" s="25"/>
      <c r="D361" s="1"/>
      <c r="G361" s="1"/>
      <c r="H361" s="1"/>
      <c r="I361" s="25"/>
      <c r="J361" s="25"/>
    </row>
    <row r="362" spans="3:10" ht="14.25" customHeight="1" x14ac:dyDescent="0.2">
      <c r="C362" s="25"/>
      <c r="D362" s="1"/>
      <c r="G362" s="1"/>
      <c r="H362" s="1"/>
      <c r="I362" s="25"/>
      <c r="J362" s="25"/>
    </row>
    <row r="363" spans="3:10" ht="14.25" customHeight="1" x14ac:dyDescent="0.2">
      <c r="C363" s="25"/>
      <c r="D363" s="1"/>
      <c r="G363" s="1"/>
      <c r="H363" s="1"/>
      <c r="I363" s="25"/>
      <c r="J363" s="25"/>
    </row>
    <row r="364" spans="3:10" ht="14.25" customHeight="1" x14ac:dyDescent="0.2">
      <c r="C364" s="25"/>
      <c r="D364" s="1"/>
      <c r="G364" s="1"/>
      <c r="H364" s="1"/>
      <c r="I364" s="25"/>
      <c r="J364" s="25"/>
    </row>
    <row r="365" spans="3:10" ht="14.25" customHeight="1" x14ac:dyDescent="0.2">
      <c r="C365" s="25"/>
      <c r="D365" s="1"/>
      <c r="G365" s="1"/>
      <c r="H365" s="1"/>
      <c r="I365" s="25"/>
      <c r="J365" s="25"/>
    </row>
    <row r="366" spans="3:10" ht="14.25" customHeight="1" x14ac:dyDescent="0.2">
      <c r="C366" s="25"/>
      <c r="D366" s="1"/>
      <c r="G366" s="1"/>
      <c r="H366" s="1"/>
      <c r="I366" s="25"/>
      <c r="J366" s="25"/>
    </row>
    <row r="367" spans="3:10" ht="14.25" customHeight="1" x14ac:dyDescent="0.2">
      <c r="C367" s="25"/>
      <c r="D367" s="1"/>
      <c r="G367" s="1"/>
      <c r="H367" s="1"/>
      <c r="I367" s="25"/>
      <c r="J367" s="25"/>
    </row>
    <row r="368" spans="3:10" ht="14.25" customHeight="1" x14ac:dyDescent="0.2">
      <c r="C368" s="25"/>
      <c r="D368" s="1"/>
      <c r="G368" s="1"/>
      <c r="H368" s="1"/>
      <c r="I368" s="25"/>
      <c r="J368" s="25"/>
    </row>
    <row r="369" spans="3:10" ht="14.25" customHeight="1" x14ac:dyDescent="0.2">
      <c r="C369" s="25"/>
      <c r="D369" s="1"/>
      <c r="G369" s="1"/>
      <c r="H369" s="1"/>
      <c r="I369" s="25"/>
      <c r="J369" s="25"/>
    </row>
    <row r="370" spans="3:10" ht="14.25" customHeight="1" x14ac:dyDescent="0.2">
      <c r="C370" s="25"/>
      <c r="D370" s="1"/>
      <c r="G370" s="1"/>
      <c r="H370" s="1"/>
      <c r="I370" s="25"/>
      <c r="J370" s="25"/>
    </row>
    <row r="371" spans="3:10" ht="14.25" customHeight="1" x14ac:dyDescent="0.2">
      <c r="C371" s="25"/>
      <c r="D371" s="1"/>
      <c r="G371" s="1"/>
      <c r="H371" s="1"/>
      <c r="I371" s="25"/>
      <c r="J371" s="25"/>
    </row>
    <row r="372" spans="3:10" ht="14.25" customHeight="1" x14ac:dyDescent="0.2">
      <c r="C372" s="25"/>
      <c r="D372" s="1"/>
      <c r="G372" s="1"/>
      <c r="H372" s="1"/>
      <c r="I372" s="25"/>
      <c r="J372" s="25"/>
    </row>
    <row r="373" spans="3:10" ht="14.25" customHeight="1" x14ac:dyDescent="0.2">
      <c r="C373" s="25"/>
      <c r="D373" s="1"/>
      <c r="G373" s="1"/>
      <c r="H373" s="1"/>
      <c r="I373" s="25"/>
      <c r="J373" s="25"/>
    </row>
    <row r="374" spans="3:10" ht="14.25" customHeight="1" x14ac:dyDescent="0.2">
      <c r="C374" s="25"/>
      <c r="D374" s="1"/>
      <c r="G374" s="1"/>
      <c r="H374" s="1"/>
      <c r="I374" s="25"/>
      <c r="J374" s="25"/>
    </row>
    <row r="375" spans="3:10" ht="14.25" customHeight="1" x14ac:dyDescent="0.2">
      <c r="C375" s="25"/>
      <c r="D375" s="1"/>
      <c r="G375" s="1"/>
      <c r="H375" s="1"/>
      <c r="I375" s="25"/>
      <c r="J375" s="25"/>
    </row>
    <row r="376" spans="3:10" ht="14.25" customHeight="1" x14ac:dyDescent="0.2">
      <c r="C376" s="25"/>
      <c r="D376" s="1"/>
      <c r="G376" s="1"/>
      <c r="H376" s="1"/>
      <c r="I376" s="25"/>
      <c r="J376" s="25"/>
    </row>
    <row r="377" spans="3:10" ht="14.25" customHeight="1" x14ac:dyDescent="0.2">
      <c r="C377" s="25"/>
      <c r="D377" s="1"/>
      <c r="G377" s="1"/>
      <c r="H377" s="1"/>
      <c r="I377" s="25"/>
      <c r="J377" s="25"/>
    </row>
    <row r="378" spans="3:10" ht="14.25" customHeight="1" x14ac:dyDescent="0.2">
      <c r="C378" s="25"/>
      <c r="D378" s="1"/>
      <c r="G378" s="1"/>
      <c r="H378" s="1"/>
      <c r="I378" s="25"/>
      <c r="J378" s="25"/>
    </row>
    <row r="379" spans="3:10" ht="14.25" customHeight="1" x14ac:dyDescent="0.2">
      <c r="C379" s="25"/>
      <c r="D379" s="1"/>
      <c r="G379" s="1"/>
      <c r="H379" s="1"/>
      <c r="I379" s="25"/>
      <c r="J379" s="25"/>
    </row>
    <row r="380" spans="3:10" ht="14.25" customHeight="1" x14ac:dyDescent="0.2">
      <c r="C380" s="25"/>
      <c r="D380" s="1"/>
      <c r="G380" s="1"/>
      <c r="H380" s="1"/>
      <c r="I380" s="25"/>
      <c r="J380" s="25"/>
    </row>
    <row r="381" spans="3:10" ht="14.25" customHeight="1" x14ac:dyDescent="0.2">
      <c r="C381" s="25"/>
      <c r="D381" s="1"/>
      <c r="G381" s="1"/>
      <c r="H381" s="1"/>
      <c r="I381" s="25"/>
      <c r="J381" s="25"/>
    </row>
    <row r="382" spans="3:10" ht="14.25" customHeight="1" x14ac:dyDescent="0.2">
      <c r="C382" s="25"/>
      <c r="D382" s="1"/>
      <c r="G382" s="1"/>
      <c r="H382" s="1"/>
      <c r="I382" s="25"/>
      <c r="J382" s="25"/>
    </row>
    <row r="383" spans="3:10" ht="14.25" customHeight="1" x14ac:dyDescent="0.2">
      <c r="C383" s="25"/>
      <c r="D383" s="1"/>
      <c r="G383" s="1"/>
      <c r="H383" s="1"/>
      <c r="I383" s="25"/>
      <c r="J383" s="25"/>
    </row>
    <row r="384" spans="3:10" ht="14.25" customHeight="1" x14ac:dyDescent="0.2">
      <c r="C384" s="25"/>
      <c r="D384" s="1"/>
      <c r="G384" s="1"/>
      <c r="H384" s="1"/>
      <c r="I384" s="25"/>
      <c r="J384" s="25"/>
    </row>
    <row r="385" spans="3:10" ht="14.25" customHeight="1" x14ac:dyDescent="0.2">
      <c r="C385" s="25"/>
      <c r="D385" s="1"/>
      <c r="G385" s="1"/>
      <c r="H385" s="1"/>
      <c r="I385" s="25"/>
      <c r="J385" s="25"/>
    </row>
    <row r="386" spans="3:10" ht="14.25" customHeight="1" x14ac:dyDescent="0.2">
      <c r="C386" s="25"/>
      <c r="D386" s="1"/>
      <c r="G386" s="1"/>
      <c r="H386" s="1"/>
      <c r="I386" s="25"/>
      <c r="J386" s="25"/>
    </row>
    <row r="387" spans="3:10" ht="14.25" customHeight="1" x14ac:dyDescent="0.2">
      <c r="C387" s="25"/>
      <c r="D387" s="1"/>
      <c r="G387" s="1"/>
      <c r="H387" s="1"/>
      <c r="I387" s="25"/>
      <c r="J387" s="25"/>
    </row>
    <row r="388" spans="3:10" ht="14.25" customHeight="1" x14ac:dyDescent="0.2">
      <c r="C388" s="25"/>
      <c r="D388" s="1"/>
      <c r="G388" s="1"/>
      <c r="H388" s="1"/>
      <c r="I388" s="25"/>
      <c r="J388" s="25"/>
    </row>
    <row r="389" spans="3:10" ht="14.25" customHeight="1" x14ac:dyDescent="0.2">
      <c r="C389" s="25"/>
      <c r="D389" s="1"/>
      <c r="G389" s="1"/>
      <c r="H389" s="1"/>
      <c r="I389" s="25"/>
      <c r="J389" s="25"/>
    </row>
    <row r="390" spans="3:10" ht="14.25" customHeight="1" x14ac:dyDescent="0.2">
      <c r="C390" s="25"/>
      <c r="D390" s="1"/>
      <c r="G390" s="1"/>
      <c r="H390" s="1"/>
      <c r="I390" s="25"/>
      <c r="J390" s="25"/>
    </row>
    <row r="391" spans="3:10" ht="14.25" customHeight="1" x14ac:dyDescent="0.2">
      <c r="C391" s="25"/>
      <c r="D391" s="1"/>
      <c r="G391" s="1"/>
      <c r="H391" s="1"/>
      <c r="I391" s="25"/>
      <c r="J391" s="25"/>
    </row>
    <row r="392" spans="3:10" ht="14.25" customHeight="1" x14ac:dyDescent="0.2">
      <c r="C392" s="25"/>
      <c r="D392" s="1"/>
      <c r="G392" s="1"/>
      <c r="H392" s="1"/>
      <c r="I392" s="25"/>
      <c r="J392" s="25"/>
    </row>
    <row r="393" spans="3:10" ht="14.25" customHeight="1" x14ac:dyDescent="0.2">
      <c r="C393" s="25"/>
      <c r="D393" s="1"/>
      <c r="G393" s="1"/>
      <c r="H393" s="1"/>
      <c r="I393" s="25"/>
      <c r="J393" s="25"/>
    </row>
    <row r="394" spans="3:10" ht="14.25" customHeight="1" x14ac:dyDescent="0.2">
      <c r="C394" s="25"/>
      <c r="D394" s="1"/>
      <c r="G394" s="1"/>
      <c r="H394" s="1"/>
      <c r="I394" s="25"/>
      <c r="J394" s="25"/>
    </row>
    <row r="395" spans="3:10" ht="14.25" customHeight="1" x14ac:dyDescent="0.2">
      <c r="C395" s="25"/>
      <c r="D395" s="1"/>
      <c r="G395" s="1"/>
      <c r="H395" s="1"/>
      <c r="I395" s="25"/>
      <c r="J395" s="25"/>
    </row>
    <row r="396" spans="3:10" ht="14.25" customHeight="1" x14ac:dyDescent="0.2">
      <c r="C396" s="25"/>
      <c r="D396" s="1"/>
      <c r="G396" s="1"/>
      <c r="H396" s="1"/>
      <c r="I396" s="25"/>
      <c r="J396" s="25"/>
    </row>
    <row r="397" spans="3:10" ht="14.25" customHeight="1" x14ac:dyDescent="0.2">
      <c r="C397" s="25"/>
      <c r="D397" s="1"/>
      <c r="G397" s="1"/>
      <c r="H397" s="1"/>
      <c r="I397" s="25"/>
      <c r="J397" s="25"/>
    </row>
    <row r="398" spans="3:10" ht="14.25" customHeight="1" x14ac:dyDescent="0.2">
      <c r="C398" s="25"/>
      <c r="D398" s="1"/>
      <c r="G398" s="1"/>
      <c r="H398" s="1"/>
      <c r="I398" s="25"/>
      <c r="J398" s="25"/>
    </row>
    <row r="399" spans="3:10" ht="14.25" customHeight="1" x14ac:dyDescent="0.2">
      <c r="C399" s="25"/>
      <c r="D399" s="1"/>
      <c r="G399" s="1"/>
      <c r="H399" s="1"/>
      <c r="I399" s="25"/>
      <c r="J399" s="25"/>
    </row>
    <row r="400" spans="3:10" ht="14.25" customHeight="1" x14ac:dyDescent="0.2">
      <c r="C400" s="25"/>
      <c r="D400" s="1"/>
      <c r="G400" s="1"/>
      <c r="H400" s="1"/>
      <c r="I400" s="25"/>
      <c r="J400" s="25"/>
    </row>
    <row r="401" spans="3:10" ht="14.25" customHeight="1" x14ac:dyDescent="0.2">
      <c r="C401" s="25"/>
      <c r="D401" s="1"/>
      <c r="G401" s="1"/>
      <c r="H401" s="1"/>
      <c r="I401" s="25"/>
      <c r="J401" s="25"/>
    </row>
    <row r="402" spans="3:10" ht="14.25" customHeight="1" x14ac:dyDescent="0.2">
      <c r="C402" s="25"/>
      <c r="D402" s="1"/>
      <c r="G402" s="1"/>
      <c r="H402" s="1"/>
      <c r="I402" s="25"/>
      <c r="J402" s="25"/>
    </row>
    <row r="403" spans="3:10" ht="14.25" customHeight="1" x14ac:dyDescent="0.2">
      <c r="C403" s="25"/>
      <c r="D403" s="1"/>
      <c r="G403" s="1"/>
      <c r="H403" s="1"/>
      <c r="I403" s="25"/>
      <c r="J403" s="25"/>
    </row>
    <row r="404" spans="3:10" ht="14.25" customHeight="1" x14ac:dyDescent="0.2">
      <c r="C404" s="25"/>
      <c r="D404" s="1"/>
      <c r="G404" s="1"/>
      <c r="H404" s="1"/>
      <c r="I404" s="25"/>
      <c r="J404" s="25"/>
    </row>
    <row r="405" spans="3:10" ht="14.25" customHeight="1" x14ac:dyDescent="0.2">
      <c r="C405" s="25"/>
      <c r="D405" s="1"/>
      <c r="G405" s="1"/>
      <c r="H405" s="1"/>
      <c r="I405" s="25"/>
      <c r="J405" s="25"/>
    </row>
    <row r="406" spans="3:10" ht="14.25" customHeight="1" x14ac:dyDescent="0.2">
      <c r="C406" s="25"/>
      <c r="D406" s="1"/>
      <c r="G406" s="1"/>
      <c r="H406" s="1"/>
      <c r="I406" s="25"/>
      <c r="J406" s="25"/>
    </row>
    <row r="407" spans="3:10" ht="14.25" customHeight="1" x14ac:dyDescent="0.2">
      <c r="C407" s="25"/>
      <c r="D407" s="1"/>
      <c r="G407" s="1"/>
      <c r="H407" s="1"/>
      <c r="I407" s="25"/>
      <c r="J407" s="25"/>
    </row>
    <row r="408" spans="3:10" ht="14.25" customHeight="1" x14ac:dyDescent="0.2">
      <c r="C408" s="25"/>
      <c r="D408" s="1"/>
      <c r="G408" s="1"/>
      <c r="H408" s="1"/>
      <c r="I408" s="25"/>
      <c r="J408" s="25"/>
    </row>
    <row r="409" spans="3:10" ht="14.25" customHeight="1" x14ac:dyDescent="0.2">
      <c r="C409" s="25"/>
      <c r="D409" s="1"/>
      <c r="G409" s="1"/>
      <c r="H409" s="1"/>
      <c r="I409" s="25"/>
      <c r="J409" s="25"/>
    </row>
    <row r="410" spans="3:10" ht="14.25" customHeight="1" x14ac:dyDescent="0.2">
      <c r="C410" s="25"/>
      <c r="D410" s="1"/>
      <c r="G410" s="1"/>
      <c r="H410" s="1"/>
      <c r="I410" s="25"/>
      <c r="J410" s="25"/>
    </row>
    <row r="411" spans="3:10" ht="14.25" customHeight="1" x14ac:dyDescent="0.2">
      <c r="C411" s="25"/>
      <c r="D411" s="1"/>
      <c r="G411" s="1"/>
      <c r="H411" s="1"/>
      <c r="I411" s="25"/>
      <c r="J411" s="25"/>
    </row>
    <row r="412" spans="3:10" ht="14.25" customHeight="1" x14ac:dyDescent="0.2">
      <c r="C412" s="25"/>
      <c r="D412" s="1"/>
      <c r="G412" s="1"/>
      <c r="H412" s="1"/>
      <c r="I412" s="25"/>
      <c r="J412" s="25"/>
    </row>
    <row r="413" spans="3:10" ht="14.25" customHeight="1" x14ac:dyDescent="0.2">
      <c r="C413" s="25"/>
      <c r="D413" s="1"/>
      <c r="G413" s="1"/>
      <c r="H413" s="1"/>
      <c r="I413" s="25"/>
      <c r="J413" s="25"/>
    </row>
    <row r="414" spans="3:10" ht="14.25" customHeight="1" x14ac:dyDescent="0.2">
      <c r="C414" s="25"/>
      <c r="D414" s="1"/>
      <c r="G414" s="1"/>
      <c r="H414" s="1"/>
      <c r="I414" s="25"/>
      <c r="J414" s="25"/>
    </row>
    <row r="415" spans="3:10" ht="14.25" customHeight="1" x14ac:dyDescent="0.2">
      <c r="C415" s="25"/>
      <c r="D415" s="1"/>
      <c r="G415" s="1"/>
      <c r="H415" s="1"/>
      <c r="I415" s="25"/>
      <c r="J415" s="25"/>
    </row>
    <row r="416" spans="3:10" ht="14.25" customHeight="1" x14ac:dyDescent="0.2">
      <c r="C416" s="25"/>
      <c r="D416" s="1"/>
      <c r="G416" s="1"/>
      <c r="H416" s="1"/>
      <c r="I416" s="25"/>
      <c r="J416" s="25"/>
    </row>
    <row r="417" spans="3:10" ht="14.25" customHeight="1" x14ac:dyDescent="0.2">
      <c r="C417" s="25"/>
      <c r="D417" s="1"/>
      <c r="G417" s="1"/>
      <c r="H417" s="1"/>
      <c r="I417" s="25"/>
      <c r="J417" s="25"/>
    </row>
    <row r="418" spans="3:10" ht="14.25" customHeight="1" x14ac:dyDescent="0.2">
      <c r="C418" s="25"/>
      <c r="D418" s="1"/>
      <c r="G418" s="1"/>
      <c r="H418" s="1"/>
      <c r="I418" s="25"/>
      <c r="J418" s="25"/>
    </row>
    <row r="419" spans="3:10" ht="14.25" customHeight="1" x14ac:dyDescent="0.2">
      <c r="C419" s="25"/>
      <c r="D419" s="1"/>
      <c r="G419" s="1"/>
      <c r="H419" s="1"/>
      <c r="I419" s="25"/>
      <c r="J419" s="25"/>
    </row>
    <row r="420" spans="3:10" ht="14.25" customHeight="1" x14ac:dyDescent="0.2">
      <c r="C420" s="25"/>
      <c r="D420" s="1"/>
      <c r="G420" s="1"/>
      <c r="H420" s="1"/>
      <c r="I420" s="25"/>
      <c r="J420" s="25"/>
    </row>
    <row r="421" spans="3:10" ht="14.25" customHeight="1" x14ac:dyDescent="0.2">
      <c r="C421" s="25"/>
      <c r="D421" s="1"/>
      <c r="G421" s="1"/>
      <c r="H421" s="1"/>
      <c r="I421" s="25"/>
      <c r="J421" s="25"/>
    </row>
    <row r="422" spans="3:10" ht="14.25" customHeight="1" x14ac:dyDescent="0.2">
      <c r="C422" s="25"/>
      <c r="D422" s="1"/>
      <c r="G422" s="1"/>
      <c r="H422" s="1"/>
      <c r="I422" s="25"/>
      <c r="J422" s="25"/>
    </row>
    <row r="423" spans="3:10" ht="14.25" customHeight="1" x14ac:dyDescent="0.2">
      <c r="C423" s="25"/>
      <c r="D423" s="1"/>
      <c r="G423" s="1"/>
      <c r="H423" s="1"/>
      <c r="I423" s="25"/>
      <c r="J423" s="25"/>
    </row>
    <row r="424" spans="3:10" ht="14.25" customHeight="1" x14ac:dyDescent="0.2">
      <c r="C424" s="25"/>
      <c r="D424" s="1"/>
      <c r="G424" s="1"/>
      <c r="H424" s="1"/>
      <c r="I424" s="25"/>
      <c r="J424" s="25"/>
    </row>
    <row r="425" spans="3:10" ht="14.25" customHeight="1" x14ac:dyDescent="0.2">
      <c r="C425" s="25"/>
      <c r="D425" s="1"/>
      <c r="G425" s="1"/>
      <c r="H425" s="1"/>
      <c r="I425" s="25"/>
      <c r="J425" s="25"/>
    </row>
    <row r="426" spans="3:10" ht="14.25" customHeight="1" x14ac:dyDescent="0.2">
      <c r="C426" s="25"/>
      <c r="D426" s="1"/>
      <c r="G426" s="1"/>
      <c r="H426" s="1"/>
      <c r="I426" s="25"/>
      <c r="J426" s="25"/>
    </row>
    <row r="427" spans="3:10" ht="14.25" customHeight="1" x14ac:dyDescent="0.2">
      <c r="C427" s="25"/>
      <c r="D427" s="1"/>
      <c r="G427" s="1"/>
      <c r="H427" s="1"/>
      <c r="I427" s="25"/>
      <c r="J427" s="25"/>
    </row>
    <row r="428" spans="3:10" ht="14.25" customHeight="1" x14ac:dyDescent="0.2">
      <c r="C428" s="25"/>
      <c r="D428" s="1"/>
      <c r="G428" s="1"/>
      <c r="H428" s="1"/>
      <c r="I428" s="25"/>
      <c r="J428" s="25"/>
    </row>
    <row r="429" spans="3:10" ht="14.25" customHeight="1" x14ac:dyDescent="0.2">
      <c r="C429" s="25"/>
      <c r="D429" s="1"/>
      <c r="G429" s="1"/>
      <c r="H429" s="1"/>
      <c r="I429" s="25"/>
      <c r="J429" s="25"/>
    </row>
    <row r="430" spans="3:10" ht="14.25" customHeight="1" x14ac:dyDescent="0.2">
      <c r="C430" s="25"/>
      <c r="D430" s="1"/>
      <c r="G430" s="1"/>
      <c r="H430" s="1"/>
      <c r="I430" s="25"/>
      <c r="J430" s="25"/>
    </row>
    <row r="431" spans="3:10" ht="14.25" customHeight="1" x14ac:dyDescent="0.2">
      <c r="C431" s="25"/>
      <c r="D431" s="1"/>
      <c r="G431" s="1"/>
      <c r="H431" s="1"/>
      <c r="I431" s="25"/>
      <c r="J431" s="25"/>
    </row>
    <row r="432" spans="3:10" ht="14.25" customHeight="1" x14ac:dyDescent="0.2">
      <c r="C432" s="25"/>
      <c r="D432" s="1"/>
      <c r="G432" s="1"/>
      <c r="H432" s="1"/>
      <c r="I432" s="25"/>
      <c r="J432" s="25"/>
    </row>
    <row r="433" spans="3:10" ht="14.25" customHeight="1" x14ac:dyDescent="0.2">
      <c r="C433" s="25"/>
      <c r="D433" s="1"/>
      <c r="G433" s="1"/>
      <c r="H433" s="1"/>
      <c r="I433" s="25"/>
      <c r="J433" s="25"/>
    </row>
    <row r="434" spans="3:10" ht="14.25" customHeight="1" x14ac:dyDescent="0.2">
      <c r="C434" s="25"/>
      <c r="D434" s="1"/>
      <c r="G434" s="1"/>
      <c r="H434" s="1"/>
      <c r="I434" s="25"/>
      <c r="J434" s="25"/>
    </row>
    <row r="435" spans="3:10" ht="14.25" customHeight="1" x14ac:dyDescent="0.2">
      <c r="C435" s="25"/>
      <c r="D435" s="1"/>
      <c r="G435" s="1"/>
      <c r="H435" s="1"/>
      <c r="I435" s="25"/>
      <c r="J435" s="25"/>
    </row>
    <row r="436" spans="3:10" ht="14.25" customHeight="1" x14ac:dyDescent="0.2">
      <c r="C436" s="25"/>
      <c r="D436" s="1"/>
      <c r="G436" s="1"/>
      <c r="H436" s="1"/>
      <c r="I436" s="25"/>
      <c r="J436" s="25"/>
    </row>
    <row r="437" spans="3:10" ht="14.25" customHeight="1" x14ac:dyDescent="0.2">
      <c r="C437" s="25"/>
      <c r="D437" s="1"/>
      <c r="G437" s="1"/>
      <c r="H437" s="1"/>
      <c r="I437" s="25"/>
      <c r="J437" s="25"/>
    </row>
    <row r="438" spans="3:10" ht="14.25" customHeight="1" x14ac:dyDescent="0.2">
      <c r="C438" s="25"/>
      <c r="D438" s="1"/>
      <c r="G438" s="1"/>
      <c r="H438" s="1"/>
      <c r="I438" s="25"/>
      <c r="J438" s="25"/>
    </row>
    <row r="439" spans="3:10" ht="14.25" customHeight="1" x14ac:dyDescent="0.2">
      <c r="C439" s="25"/>
      <c r="D439" s="1"/>
      <c r="G439" s="1"/>
      <c r="H439" s="1"/>
      <c r="I439" s="25"/>
      <c r="J439" s="25"/>
    </row>
    <row r="440" spans="3:10" ht="14.25" customHeight="1" x14ac:dyDescent="0.2">
      <c r="C440" s="25"/>
      <c r="D440" s="1"/>
      <c r="G440" s="1"/>
      <c r="H440" s="1"/>
      <c r="I440" s="25"/>
      <c r="J440" s="25"/>
    </row>
    <row r="441" spans="3:10" ht="14.25" customHeight="1" x14ac:dyDescent="0.2">
      <c r="C441" s="25"/>
      <c r="D441" s="1"/>
      <c r="G441" s="1"/>
      <c r="H441" s="1"/>
      <c r="I441" s="25"/>
      <c r="J441" s="25"/>
    </row>
    <row r="442" spans="3:10" ht="14.25" customHeight="1" x14ac:dyDescent="0.2">
      <c r="C442" s="25"/>
      <c r="D442" s="1"/>
      <c r="G442" s="1"/>
      <c r="H442" s="1"/>
      <c r="I442" s="25"/>
      <c r="J442" s="25"/>
    </row>
    <row r="443" spans="3:10" ht="14.25" customHeight="1" x14ac:dyDescent="0.2">
      <c r="C443" s="25"/>
      <c r="D443" s="1"/>
      <c r="G443" s="1"/>
      <c r="H443" s="1"/>
      <c r="I443" s="25"/>
      <c r="J443" s="25"/>
    </row>
    <row r="444" spans="3:10" ht="14.25" customHeight="1" x14ac:dyDescent="0.2">
      <c r="C444" s="25"/>
      <c r="D444" s="1"/>
      <c r="G444" s="1"/>
      <c r="H444" s="1"/>
      <c r="I444" s="25"/>
      <c r="J444" s="25"/>
    </row>
    <row r="445" spans="3:10" ht="14.25" customHeight="1" x14ac:dyDescent="0.2">
      <c r="C445" s="25"/>
      <c r="D445" s="1"/>
      <c r="G445" s="1"/>
      <c r="H445" s="1"/>
      <c r="I445" s="25"/>
      <c r="J445" s="25"/>
    </row>
    <row r="446" spans="3:10" ht="14.25" customHeight="1" x14ac:dyDescent="0.2">
      <c r="C446" s="25"/>
      <c r="D446" s="1"/>
      <c r="G446" s="1"/>
      <c r="H446" s="1"/>
      <c r="I446" s="25"/>
      <c r="J446" s="25"/>
    </row>
    <row r="447" spans="3:10" ht="14.25" customHeight="1" x14ac:dyDescent="0.2">
      <c r="C447" s="25"/>
      <c r="D447" s="1"/>
      <c r="G447" s="1"/>
      <c r="H447" s="1"/>
      <c r="I447" s="25"/>
      <c r="J447" s="25"/>
    </row>
    <row r="448" spans="3:10" ht="14.25" customHeight="1" x14ac:dyDescent="0.2">
      <c r="C448" s="25"/>
      <c r="D448" s="1"/>
      <c r="G448" s="1"/>
      <c r="H448" s="1"/>
      <c r="I448" s="25"/>
      <c r="J448" s="25"/>
    </row>
    <row r="449" spans="3:10" ht="14.25" customHeight="1" x14ac:dyDescent="0.2">
      <c r="C449" s="25"/>
      <c r="D449" s="1"/>
      <c r="G449" s="1"/>
      <c r="H449" s="1"/>
      <c r="I449" s="25"/>
      <c r="J449" s="25"/>
    </row>
    <row r="450" spans="3:10" ht="14.25" customHeight="1" x14ac:dyDescent="0.2">
      <c r="C450" s="25"/>
      <c r="D450" s="1"/>
      <c r="G450" s="1"/>
      <c r="H450" s="1"/>
      <c r="I450" s="25"/>
      <c r="J450" s="25"/>
    </row>
    <row r="451" spans="3:10" ht="14.25" customHeight="1" x14ac:dyDescent="0.2">
      <c r="C451" s="25"/>
      <c r="D451" s="1"/>
      <c r="G451" s="1"/>
      <c r="H451" s="1"/>
      <c r="I451" s="25"/>
      <c r="J451" s="25"/>
    </row>
    <row r="452" spans="3:10" ht="14.25" customHeight="1" x14ac:dyDescent="0.2">
      <c r="C452" s="25"/>
      <c r="D452" s="1"/>
      <c r="G452" s="1"/>
      <c r="H452" s="1"/>
      <c r="I452" s="25"/>
      <c r="J452" s="25"/>
    </row>
    <row r="453" spans="3:10" ht="14.25" customHeight="1" x14ac:dyDescent="0.2">
      <c r="C453" s="25"/>
      <c r="D453" s="1"/>
      <c r="G453" s="1"/>
      <c r="H453" s="1"/>
      <c r="I453" s="25"/>
      <c r="J453" s="25"/>
    </row>
    <row r="454" spans="3:10" ht="14.25" customHeight="1" x14ac:dyDescent="0.2">
      <c r="C454" s="25"/>
      <c r="D454" s="1"/>
      <c r="G454" s="1"/>
      <c r="H454" s="1"/>
      <c r="I454" s="25"/>
      <c r="J454" s="25"/>
    </row>
    <row r="455" spans="3:10" ht="14.25" customHeight="1" x14ac:dyDescent="0.2">
      <c r="C455" s="25"/>
      <c r="D455" s="1"/>
      <c r="G455" s="1"/>
      <c r="H455" s="1"/>
      <c r="I455" s="25"/>
      <c r="J455" s="25"/>
    </row>
    <row r="456" spans="3:10" ht="14.25" customHeight="1" x14ac:dyDescent="0.2">
      <c r="C456" s="25"/>
      <c r="D456" s="1"/>
      <c r="G456" s="1"/>
      <c r="H456" s="1"/>
      <c r="I456" s="25"/>
      <c r="J456" s="25"/>
    </row>
    <row r="457" spans="3:10" ht="14.25" customHeight="1" x14ac:dyDescent="0.2">
      <c r="C457" s="25"/>
      <c r="D457" s="1"/>
      <c r="G457" s="1"/>
      <c r="H457" s="1"/>
      <c r="I457" s="25"/>
      <c r="J457" s="25"/>
    </row>
    <row r="458" spans="3:10" ht="14.25" customHeight="1" x14ac:dyDescent="0.2">
      <c r="C458" s="25"/>
      <c r="D458" s="1"/>
      <c r="G458" s="1"/>
      <c r="H458" s="1"/>
      <c r="I458" s="25"/>
      <c r="J458" s="25"/>
    </row>
    <row r="459" spans="3:10" ht="14.25" customHeight="1" x14ac:dyDescent="0.2">
      <c r="C459" s="25"/>
      <c r="D459" s="1"/>
      <c r="G459" s="1"/>
      <c r="H459" s="1"/>
      <c r="I459" s="25"/>
      <c r="J459" s="25"/>
    </row>
    <row r="460" spans="3:10" ht="14.25" customHeight="1" x14ac:dyDescent="0.2">
      <c r="C460" s="25"/>
      <c r="D460" s="1"/>
      <c r="G460" s="1"/>
      <c r="H460" s="1"/>
      <c r="I460" s="25"/>
      <c r="J460" s="25"/>
    </row>
    <row r="461" spans="3:10" ht="14.25" customHeight="1" x14ac:dyDescent="0.2">
      <c r="C461" s="25"/>
      <c r="D461" s="1"/>
      <c r="G461" s="1"/>
      <c r="H461" s="1"/>
      <c r="I461" s="25"/>
      <c r="J461" s="25"/>
    </row>
    <row r="462" spans="3:10" ht="14.25" customHeight="1" x14ac:dyDescent="0.2">
      <c r="C462" s="25"/>
      <c r="D462" s="1"/>
      <c r="G462" s="1"/>
      <c r="H462" s="1"/>
      <c r="I462" s="25"/>
      <c r="J462" s="25"/>
    </row>
    <row r="463" spans="3:10" ht="14.25" customHeight="1" x14ac:dyDescent="0.2">
      <c r="C463" s="25"/>
      <c r="D463" s="1"/>
      <c r="G463" s="1"/>
      <c r="H463" s="1"/>
      <c r="I463" s="25"/>
      <c r="J463" s="25"/>
    </row>
    <row r="464" spans="3:10" ht="14.25" customHeight="1" x14ac:dyDescent="0.2">
      <c r="C464" s="25"/>
      <c r="D464" s="1"/>
      <c r="G464" s="1"/>
      <c r="H464" s="1"/>
      <c r="I464" s="25"/>
      <c r="J464" s="25"/>
    </row>
    <row r="465" spans="3:10" ht="14.25" customHeight="1" x14ac:dyDescent="0.2">
      <c r="C465" s="25"/>
      <c r="D465" s="1"/>
      <c r="G465" s="1"/>
      <c r="H465" s="1"/>
      <c r="I465" s="25"/>
      <c r="J465" s="25"/>
    </row>
    <row r="466" spans="3:10" ht="14.25" customHeight="1" x14ac:dyDescent="0.2">
      <c r="C466" s="25"/>
      <c r="D466" s="1"/>
      <c r="G466" s="1"/>
      <c r="H466" s="1"/>
      <c r="I466" s="25"/>
      <c r="J466" s="25"/>
    </row>
    <row r="467" spans="3:10" ht="14.25" customHeight="1" x14ac:dyDescent="0.2">
      <c r="C467" s="25"/>
      <c r="D467" s="1"/>
      <c r="G467" s="1"/>
      <c r="H467" s="1"/>
      <c r="I467" s="25"/>
      <c r="J467" s="25"/>
    </row>
    <row r="468" spans="3:10" ht="14.25" customHeight="1" x14ac:dyDescent="0.2">
      <c r="C468" s="25"/>
      <c r="D468" s="1"/>
      <c r="G468" s="1"/>
      <c r="H468" s="1"/>
      <c r="I468" s="25"/>
      <c r="J468" s="25"/>
    </row>
    <row r="469" spans="3:10" ht="14.25" customHeight="1" x14ac:dyDescent="0.2">
      <c r="C469" s="25"/>
      <c r="D469" s="1"/>
      <c r="G469" s="1"/>
      <c r="H469" s="1"/>
      <c r="I469" s="25"/>
      <c r="J469" s="25"/>
    </row>
    <row r="470" spans="3:10" ht="14.25" customHeight="1" x14ac:dyDescent="0.2">
      <c r="C470" s="25"/>
      <c r="D470" s="1"/>
      <c r="G470" s="1"/>
      <c r="H470" s="1"/>
      <c r="I470" s="25"/>
      <c r="J470" s="25"/>
    </row>
    <row r="471" spans="3:10" ht="14.25" customHeight="1" x14ac:dyDescent="0.2">
      <c r="C471" s="25"/>
      <c r="D471" s="1"/>
      <c r="G471" s="1"/>
      <c r="H471" s="1"/>
      <c r="I471" s="25"/>
      <c r="J471" s="25"/>
    </row>
    <row r="472" spans="3:10" ht="14.25" customHeight="1" x14ac:dyDescent="0.2">
      <c r="C472" s="25"/>
      <c r="D472" s="1"/>
      <c r="G472" s="1"/>
      <c r="H472" s="1"/>
      <c r="I472" s="25"/>
      <c r="J472" s="25"/>
    </row>
    <row r="473" spans="3:10" ht="14.25" customHeight="1" x14ac:dyDescent="0.2">
      <c r="C473" s="25"/>
      <c r="D473" s="1"/>
      <c r="G473" s="1"/>
      <c r="H473" s="1"/>
      <c r="I473" s="25"/>
      <c r="J473" s="25"/>
    </row>
    <row r="474" spans="3:10" ht="14.25" customHeight="1" x14ac:dyDescent="0.2">
      <c r="C474" s="25"/>
      <c r="D474" s="1"/>
      <c r="G474" s="1"/>
      <c r="H474" s="1"/>
      <c r="I474" s="25"/>
      <c r="J474" s="25"/>
    </row>
    <row r="475" spans="3:10" ht="14.25" customHeight="1" x14ac:dyDescent="0.2">
      <c r="C475" s="25"/>
      <c r="D475" s="1"/>
      <c r="G475" s="1"/>
      <c r="H475" s="1"/>
      <c r="I475" s="25"/>
      <c r="J475" s="25"/>
    </row>
    <row r="476" spans="3:10" ht="14.25" customHeight="1" x14ac:dyDescent="0.2">
      <c r="C476" s="25"/>
      <c r="D476" s="1"/>
      <c r="G476" s="1"/>
      <c r="H476" s="1"/>
      <c r="I476" s="25"/>
      <c r="J476" s="25"/>
    </row>
    <row r="477" spans="3:10" ht="14.25" customHeight="1" x14ac:dyDescent="0.2">
      <c r="C477" s="25"/>
      <c r="D477" s="1"/>
      <c r="G477" s="1"/>
      <c r="H477" s="1"/>
      <c r="I477" s="25"/>
      <c r="J477" s="25"/>
    </row>
    <row r="478" spans="3:10" ht="14.25" customHeight="1" x14ac:dyDescent="0.2">
      <c r="C478" s="25"/>
      <c r="D478" s="1"/>
      <c r="G478" s="1"/>
      <c r="H478" s="1"/>
      <c r="I478" s="25"/>
      <c r="J478" s="25"/>
    </row>
    <row r="479" spans="3:10" ht="14.25" customHeight="1" x14ac:dyDescent="0.2">
      <c r="C479" s="25"/>
      <c r="D479" s="1"/>
      <c r="G479" s="1"/>
      <c r="H479" s="1"/>
      <c r="I479" s="25"/>
      <c r="J479" s="25"/>
    </row>
    <row r="480" spans="3:10" ht="14.25" customHeight="1" x14ac:dyDescent="0.2">
      <c r="C480" s="25"/>
      <c r="D480" s="1"/>
      <c r="G480" s="1"/>
      <c r="H480" s="1"/>
      <c r="I480" s="25"/>
      <c r="J480" s="25"/>
    </row>
    <row r="481" spans="3:10" ht="14.25" customHeight="1" x14ac:dyDescent="0.2">
      <c r="C481" s="25"/>
      <c r="D481" s="1"/>
      <c r="G481" s="1"/>
      <c r="H481" s="1"/>
      <c r="I481" s="25"/>
      <c r="J481" s="25"/>
    </row>
    <row r="482" spans="3:10" ht="14.25" customHeight="1" x14ac:dyDescent="0.2">
      <c r="C482" s="25"/>
      <c r="D482" s="1"/>
      <c r="G482" s="1"/>
      <c r="H482" s="1"/>
      <c r="I482" s="25"/>
      <c r="J482" s="25"/>
    </row>
    <row r="483" spans="3:10" ht="14.25" customHeight="1" x14ac:dyDescent="0.2">
      <c r="C483" s="25"/>
      <c r="D483" s="1"/>
      <c r="G483" s="1"/>
      <c r="H483" s="1"/>
      <c r="I483" s="25"/>
      <c r="J483" s="25"/>
    </row>
    <row r="484" spans="3:10" ht="14.25" customHeight="1" x14ac:dyDescent="0.2">
      <c r="C484" s="25"/>
      <c r="D484" s="1"/>
      <c r="G484" s="1"/>
      <c r="H484" s="1"/>
      <c r="I484" s="25"/>
      <c r="J484" s="25"/>
    </row>
    <row r="485" spans="3:10" ht="14.25" customHeight="1" x14ac:dyDescent="0.2">
      <c r="C485" s="25"/>
      <c r="D485" s="1"/>
      <c r="G485" s="1"/>
      <c r="H485" s="1"/>
      <c r="I485" s="25"/>
      <c r="J485" s="25"/>
    </row>
    <row r="486" spans="3:10" ht="14.25" customHeight="1" x14ac:dyDescent="0.2">
      <c r="C486" s="25"/>
      <c r="D486" s="1"/>
      <c r="G486" s="1"/>
      <c r="H486" s="1"/>
      <c r="I486" s="25"/>
      <c r="J486" s="25"/>
    </row>
    <row r="487" spans="3:10" ht="14.25" customHeight="1" x14ac:dyDescent="0.2">
      <c r="C487" s="25"/>
      <c r="D487" s="1"/>
      <c r="G487" s="1"/>
      <c r="H487" s="1"/>
      <c r="I487" s="25"/>
      <c r="J487" s="25"/>
    </row>
    <row r="488" spans="3:10" ht="14.25" customHeight="1" x14ac:dyDescent="0.2">
      <c r="C488" s="25"/>
      <c r="D488" s="1"/>
      <c r="G488" s="1"/>
      <c r="H488" s="1"/>
      <c r="I488" s="25"/>
      <c r="J488" s="25"/>
    </row>
    <row r="489" spans="3:10" ht="14.25" customHeight="1" x14ac:dyDescent="0.2">
      <c r="C489" s="25"/>
      <c r="D489" s="1"/>
      <c r="G489" s="1"/>
      <c r="H489" s="1"/>
      <c r="I489" s="25"/>
      <c r="J489" s="25"/>
    </row>
    <row r="490" spans="3:10" ht="14.25" customHeight="1" x14ac:dyDescent="0.2">
      <c r="C490" s="25"/>
      <c r="D490" s="1"/>
      <c r="G490" s="1"/>
      <c r="H490" s="1"/>
      <c r="I490" s="25"/>
      <c r="J490" s="25"/>
    </row>
    <row r="491" spans="3:10" ht="14.25" customHeight="1" x14ac:dyDescent="0.2">
      <c r="C491" s="25"/>
      <c r="D491" s="1"/>
      <c r="G491" s="1"/>
      <c r="H491" s="1"/>
      <c r="I491" s="25"/>
      <c r="J491" s="25"/>
    </row>
    <row r="492" spans="3:10" ht="14.25" customHeight="1" x14ac:dyDescent="0.2">
      <c r="C492" s="25"/>
      <c r="D492" s="1"/>
      <c r="G492" s="1"/>
      <c r="H492" s="1"/>
      <c r="I492" s="25"/>
      <c r="J492" s="25"/>
    </row>
    <row r="493" spans="3:10" ht="14.25" customHeight="1" x14ac:dyDescent="0.2">
      <c r="C493" s="25"/>
      <c r="D493" s="1"/>
      <c r="G493" s="1"/>
      <c r="H493" s="1"/>
      <c r="I493" s="25"/>
      <c r="J493" s="25"/>
    </row>
    <row r="494" spans="3:10" ht="14.25" customHeight="1" x14ac:dyDescent="0.2">
      <c r="C494" s="25"/>
      <c r="D494" s="1"/>
      <c r="G494" s="1"/>
      <c r="H494" s="1"/>
      <c r="I494" s="25"/>
      <c r="J494" s="25"/>
    </row>
    <row r="495" spans="3:10" ht="14.25" customHeight="1" x14ac:dyDescent="0.2">
      <c r="C495" s="25"/>
      <c r="D495" s="1"/>
      <c r="G495" s="1"/>
      <c r="H495" s="1"/>
      <c r="I495" s="25"/>
      <c r="J495" s="25"/>
    </row>
    <row r="496" spans="3:10" ht="14.25" customHeight="1" x14ac:dyDescent="0.2">
      <c r="C496" s="25"/>
      <c r="D496" s="1"/>
      <c r="G496" s="1"/>
      <c r="H496" s="1"/>
      <c r="I496" s="25"/>
      <c r="J496" s="25"/>
    </row>
    <row r="497" spans="3:10" ht="14.25" customHeight="1" x14ac:dyDescent="0.2">
      <c r="C497" s="25"/>
      <c r="D497" s="1"/>
      <c r="G497" s="1"/>
      <c r="H497" s="1"/>
      <c r="I497" s="25"/>
      <c r="J497" s="25"/>
    </row>
    <row r="498" spans="3:10" ht="14.25" customHeight="1" x14ac:dyDescent="0.2">
      <c r="C498" s="25"/>
      <c r="D498" s="1"/>
      <c r="G498" s="1"/>
      <c r="H498" s="1"/>
      <c r="I498" s="25"/>
      <c r="J498" s="25"/>
    </row>
    <row r="499" spans="3:10" ht="14.25" customHeight="1" x14ac:dyDescent="0.2">
      <c r="C499" s="25"/>
      <c r="D499" s="1"/>
      <c r="G499" s="1"/>
      <c r="H499" s="1"/>
      <c r="I499" s="25"/>
      <c r="J499" s="25"/>
    </row>
    <row r="500" spans="3:10" ht="14.25" customHeight="1" x14ac:dyDescent="0.2">
      <c r="C500" s="25"/>
      <c r="D500" s="1"/>
      <c r="G500" s="1"/>
      <c r="H500" s="1"/>
      <c r="I500" s="25"/>
      <c r="J500" s="25"/>
    </row>
    <row r="501" spans="3:10" ht="14.25" customHeight="1" x14ac:dyDescent="0.2">
      <c r="C501" s="25"/>
      <c r="D501" s="1"/>
      <c r="G501" s="1"/>
      <c r="H501" s="1"/>
      <c r="I501" s="25"/>
      <c r="J501" s="25"/>
    </row>
    <row r="502" spans="3:10" ht="14.25" customHeight="1" x14ac:dyDescent="0.2">
      <c r="C502" s="25"/>
      <c r="D502" s="1"/>
      <c r="G502" s="1"/>
      <c r="H502" s="1"/>
      <c r="I502" s="25"/>
      <c r="J502" s="25"/>
    </row>
    <row r="503" spans="3:10" ht="14.25" customHeight="1" x14ac:dyDescent="0.2">
      <c r="C503" s="25"/>
      <c r="D503" s="1"/>
      <c r="G503" s="1"/>
      <c r="H503" s="1"/>
      <c r="I503" s="25"/>
      <c r="J503" s="25"/>
    </row>
    <row r="504" spans="3:10" ht="14.25" customHeight="1" x14ac:dyDescent="0.2">
      <c r="C504" s="25"/>
      <c r="D504" s="1"/>
      <c r="G504" s="1"/>
      <c r="H504" s="1"/>
      <c r="I504" s="25"/>
      <c r="J504" s="25"/>
    </row>
    <row r="505" spans="3:10" ht="14.25" customHeight="1" x14ac:dyDescent="0.2">
      <c r="C505" s="25"/>
      <c r="D505" s="1"/>
      <c r="G505" s="1"/>
      <c r="H505" s="1"/>
      <c r="I505" s="25"/>
      <c r="J505" s="25"/>
    </row>
    <row r="506" spans="3:10" ht="14.25" customHeight="1" x14ac:dyDescent="0.2">
      <c r="C506" s="25"/>
      <c r="D506" s="1"/>
      <c r="G506" s="1"/>
      <c r="H506" s="1"/>
      <c r="I506" s="25"/>
      <c r="J506" s="25"/>
    </row>
    <row r="507" spans="3:10" ht="14.25" customHeight="1" x14ac:dyDescent="0.2">
      <c r="C507" s="25"/>
      <c r="D507" s="1"/>
      <c r="G507" s="1"/>
      <c r="H507" s="1"/>
      <c r="I507" s="25"/>
      <c r="J507" s="25"/>
    </row>
    <row r="508" spans="3:10" ht="14.25" customHeight="1" x14ac:dyDescent="0.2">
      <c r="C508" s="25"/>
      <c r="D508" s="1"/>
      <c r="G508" s="1"/>
      <c r="H508" s="1"/>
      <c r="I508" s="25"/>
      <c r="J508" s="25"/>
    </row>
    <row r="509" spans="3:10" ht="14.25" customHeight="1" x14ac:dyDescent="0.2">
      <c r="C509" s="25"/>
      <c r="D509" s="1"/>
      <c r="G509" s="1"/>
      <c r="H509" s="1"/>
      <c r="I509" s="25"/>
      <c r="J509" s="25"/>
    </row>
    <row r="510" spans="3:10" ht="14.25" customHeight="1" x14ac:dyDescent="0.2">
      <c r="C510" s="25"/>
      <c r="D510" s="1"/>
      <c r="G510" s="1"/>
      <c r="H510" s="1"/>
      <c r="I510" s="25"/>
      <c r="J510" s="25"/>
    </row>
    <row r="511" spans="3:10" ht="14.25" customHeight="1" x14ac:dyDescent="0.2">
      <c r="C511" s="25"/>
      <c r="D511" s="1"/>
      <c r="G511" s="1"/>
      <c r="H511" s="1"/>
      <c r="I511" s="25"/>
      <c r="J511" s="25"/>
    </row>
    <row r="512" spans="3:10" ht="14.25" customHeight="1" x14ac:dyDescent="0.2">
      <c r="C512" s="25"/>
      <c r="D512" s="1"/>
      <c r="G512" s="1"/>
      <c r="H512" s="1"/>
      <c r="I512" s="25"/>
      <c r="J512" s="25"/>
    </row>
    <row r="513" spans="3:10" ht="14.25" customHeight="1" x14ac:dyDescent="0.2">
      <c r="C513" s="25"/>
      <c r="D513" s="1"/>
      <c r="G513" s="1"/>
      <c r="H513" s="1"/>
      <c r="I513" s="25"/>
      <c r="J513" s="25"/>
    </row>
    <row r="514" spans="3:10" ht="14.25" customHeight="1" x14ac:dyDescent="0.2">
      <c r="C514" s="25"/>
      <c r="D514" s="1"/>
      <c r="G514" s="1"/>
      <c r="H514" s="1"/>
      <c r="I514" s="25"/>
      <c r="J514" s="25"/>
    </row>
    <row r="515" spans="3:10" ht="14.25" customHeight="1" x14ac:dyDescent="0.2">
      <c r="C515" s="25"/>
      <c r="D515" s="1"/>
      <c r="G515" s="1"/>
      <c r="H515" s="1"/>
      <c r="I515" s="25"/>
      <c r="J515" s="25"/>
    </row>
    <row r="516" spans="3:10" ht="14.25" customHeight="1" x14ac:dyDescent="0.2">
      <c r="C516" s="25"/>
      <c r="D516" s="1"/>
      <c r="G516" s="1"/>
      <c r="H516" s="1"/>
      <c r="I516" s="25"/>
      <c r="J516" s="25"/>
    </row>
    <row r="517" spans="3:10" ht="14.25" customHeight="1" x14ac:dyDescent="0.2">
      <c r="C517" s="25"/>
      <c r="D517" s="1"/>
      <c r="G517" s="1"/>
      <c r="H517" s="1"/>
      <c r="I517" s="25"/>
      <c r="J517" s="25"/>
    </row>
    <row r="518" spans="3:10" ht="14.25" customHeight="1" x14ac:dyDescent="0.2">
      <c r="C518" s="25"/>
      <c r="D518" s="1"/>
      <c r="G518" s="1"/>
      <c r="H518" s="1"/>
      <c r="I518" s="25"/>
      <c r="J518" s="25"/>
    </row>
    <row r="519" spans="3:10" ht="14.25" customHeight="1" x14ac:dyDescent="0.2">
      <c r="C519" s="25"/>
      <c r="D519" s="1"/>
      <c r="G519" s="1"/>
      <c r="H519" s="1"/>
      <c r="I519" s="25"/>
      <c r="J519" s="25"/>
    </row>
    <row r="520" spans="3:10" ht="14.25" customHeight="1" x14ac:dyDescent="0.2">
      <c r="C520" s="25"/>
      <c r="D520" s="1"/>
      <c r="G520" s="1"/>
      <c r="H520" s="1"/>
      <c r="I520" s="25"/>
      <c r="J520" s="25"/>
    </row>
    <row r="521" spans="3:10" ht="14.25" customHeight="1" x14ac:dyDescent="0.2">
      <c r="C521" s="25"/>
      <c r="D521" s="1"/>
      <c r="G521" s="1"/>
      <c r="H521" s="1"/>
      <c r="I521" s="25"/>
      <c r="J521" s="25"/>
    </row>
    <row r="522" spans="3:10" ht="14.25" customHeight="1" x14ac:dyDescent="0.2">
      <c r="C522" s="25"/>
      <c r="D522" s="1"/>
      <c r="G522" s="1"/>
      <c r="H522" s="1"/>
      <c r="I522" s="25"/>
      <c r="J522" s="25"/>
    </row>
    <row r="523" spans="3:10" ht="14.25" customHeight="1" x14ac:dyDescent="0.2">
      <c r="C523" s="25"/>
      <c r="D523" s="1"/>
      <c r="G523" s="1"/>
      <c r="H523" s="1"/>
      <c r="I523" s="25"/>
      <c r="J523" s="25"/>
    </row>
    <row r="524" spans="3:10" ht="14.25" customHeight="1" x14ac:dyDescent="0.2">
      <c r="C524" s="25"/>
      <c r="D524" s="1"/>
      <c r="G524" s="1"/>
      <c r="H524" s="1"/>
      <c r="I524" s="25"/>
      <c r="J524" s="25"/>
    </row>
    <row r="525" spans="3:10" ht="14.25" customHeight="1" x14ac:dyDescent="0.2">
      <c r="C525" s="25"/>
      <c r="D525" s="1"/>
      <c r="G525" s="1"/>
      <c r="H525" s="1"/>
      <c r="I525" s="25"/>
      <c r="J525" s="25"/>
    </row>
    <row r="526" spans="3:10" ht="14.25" customHeight="1" x14ac:dyDescent="0.2">
      <c r="C526" s="25"/>
      <c r="D526" s="1"/>
      <c r="G526" s="1"/>
      <c r="H526" s="1"/>
      <c r="I526" s="25"/>
      <c r="J526" s="25"/>
    </row>
    <row r="527" spans="3:10" ht="14.25" customHeight="1" x14ac:dyDescent="0.2">
      <c r="C527" s="25"/>
      <c r="D527" s="1"/>
      <c r="G527" s="1"/>
      <c r="H527" s="1"/>
      <c r="I527" s="25"/>
      <c r="J527" s="25"/>
    </row>
    <row r="528" spans="3:10" ht="14.25" customHeight="1" x14ac:dyDescent="0.2">
      <c r="C528" s="25"/>
      <c r="D528" s="1"/>
      <c r="G528" s="1"/>
      <c r="H528" s="1"/>
      <c r="I528" s="25"/>
      <c r="J528" s="25"/>
    </row>
    <row r="529" spans="3:10" ht="14.25" customHeight="1" x14ac:dyDescent="0.2">
      <c r="C529" s="25"/>
      <c r="D529" s="1"/>
      <c r="G529" s="1"/>
      <c r="H529" s="1"/>
      <c r="I529" s="25"/>
      <c r="J529" s="25"/>
    </row>
    <row r="530" spans="3:10" ht="14.25" customHeight="1" x14ac:dyDescent="0.2">
      <c r="C530" s="25"/>
      <c r="D530" s="1"/>
      <c r="G530" s="1"/>
      <c r="H530" s="1"/>
      <c r="I530" s="25"/>
      <c r="J530" s="25"/>
    </row>
    <row r="531" spans="3:10" ht="14.25" customHeight="1" x14ac:dyDescent="0.2">
      <c r="C531" s="25"/>
      <c r="D531" s="1"/>
      <c r="G531" s="1"/>
      <c r="H531" s="1"/>
      <c r="I531" s="25"/>
      <c r="J531" s="25"/>
    </row>
    <row r="532" spans="3:10" ht="14.25" customHeight="1" x14ac:dyDescent="0.2">
      <c r="C532" s="25"/>
      <c r="D532" s="1"/>
      <c r="G532" s="1"/>
      <c r="H532" s="1"/>
      <c r="I532" s="25"/>
      <c r="J532" s="25"/>
    </row>
    <row r="533" spans="3:10" ht="14.25" customHeight="1" x14ac:dyDescent="0.2">
      <c r="C533" s="25"/>
      <c r="D533" s="1"/>
      <c r="G533" s="1"/>
      <c r="H533" s="1"/>
      <c r="I533" s="25"/>
      <c r="J533" s="25"/>
    </row>
    <row r="534" spans="3:10" ht="14.25" customHeight="1" x14ac:dyDescent="0.2">
      <c r="C534" s="25"/>
      <c r="D534" s="1"/>
      <c r="G534" s="1"/>
      <c r="H534" s="1"/>
      <c r="I534" s="25"/>
      <c r="J534" s="25"/>
    </row>
    <row r="535" spans="3:10" ht="14.25" customHeight="1" x14ac:dyDescent="0.2">
      <c r="C535" s="25"/>
      <c r="D535" s="1"/>
      <c r="G535" s="1"/>
      <c r="H535" s="1"/>
      <c r="I535" s="25"/>
      <c r="J535" s="25"/>
    </row>
    <row r="536" spans="3:10" ht="14.25" customHeight="1" x14ac:dyDescent="0.2">
      <c r="C536" s="25"/>
      <c r="D536" s="1"/>
      <c r="G536" s="1"/>
      <c r="H536" s="1"/>
      <c r="I536" s="25"/>
      <c r="J536" s="25"/>
    </row>
    <row r="537" spans="3:10" ht="14.25" customHeight="1" x14ac:dyDescent="0.2">
      <c r="C537" s="25"/>
      <c r="D537" s="1"/>
      <c r="G537" s="1"/>
      <c r="H537" s="1"/>
      <c r="I537" s="25"/>
      <c r="J537" s="25"/>
    </row>
    <row r="538" spans="3:10" ht="14.25" customHeight="1" x14ac:dyDescent="0.2">
      <c r="C538" s="25"/>
      <c r="D538" s="1"/>
      <c r="G538" s="1"/>
      <c r="H538" s="1"/>
      <c r="I538" s="25"/>
      <c r="J538" s="25"/>
    </row>
    <row r="539" spans="3:10" ht="14.25" customHeight="1" x14ac:dyDescent="0.2">
      <c r="C539" s="25"/>
      <c r="D539" s="1"/>
      <c r="G539" s="1"/>
      <c r="H539" s="1"/>
      <c r="I539" s="25"/>
      <c r="J539" s="25"/>
    </row>
    <row r="540" spans="3:10" ht="14.25" customHeight="1" x14ac:dyDescent="0.2">
      <c r="C540" s="25"/>
      <c r="D540" s="1"/>
      <c r="G540" s="1"/>
      <c r="H540" s="1"/>
      <c r="I540" s="25"/>
      <c r="J540" s="25"/>
    </row>
    <row r="541" spans="3:10" ht="14.25" customHeight="1" x14ac:dyDescent="0.2">
      <c r="C541" s="25"/>
      <c r="D541" s="1"/>
      <c r="G541" s="1"/>
      <c r="H541" s="1"/>
      <c r="I541" s="25"/>
      <c r="J541" s="25"/>
    </row>
    <row r="542" spans="3:10" ht="14.25" customHeight="1" x14ac:dyDescent="0.2">
      <c r="C542" s="25"/>
      <c r="D542" s="1"/>
      <c r="G542" s="1"/>
      <c r="H542" s="1"/>
      <c r="I542" s="25"/>
      <c r="J542" s="25"/>
    </row>
    <row r="543" spans="3:10" ht="14.25" customHeight="1" x14ac:dyDescent="0.2">
      <c r="C543" s="25"/>
      <c r="D543" s="1"/>
      <c r="G543" s="1"/>
      <c r="H543" s="1"/>
      <c r="I543" s="25"/>
      <c r="J543" s="25"/>
    </row>
    <row r="544" spans="3:10" ht="14.25" customHeight="1" x14ac:dyDescent="0.2">
      <c r="C544" s="25"/>
      <c r="D544" s="1"/>
      <c r="G544" s="1"/>
      <c r="H544" s="1"/>
      <c r="I544" s="25"/>
      <c r="J544" s="25"/>
    </row>
    <row r="545" spans="3:10" ht="14.25" customHeight="1" x14ac:dyDescent="0.2">
      <c r="C545" s="25"/>
      <c r="D545" s="1"/>
      <c r="G545" s="1"/>
      <c r="H545" s="1"/>
      <c r="I545" s="25"/>
      <c r="J545" s="25"/>
    </row>
    <row r="546" spans="3:10" ht="14.25" customHeight="1" x14ac:dyDescent="0.2">
      <c r="C546" s="25"/>
      <c r="D546" s="1"/>
      <c r="G546" s="1"/>
      <c r="H546" s="1"/>
      <c r="I546" s="25"/>
      <c r="J546" s="25"/>
    </row>
    <row r="547" spans="3:10" ht="14.25" customHeight="1" x14ac:dyDescent="0.2">
      <c r="C547" s="25"/>
      <c r="D547" s="1"/>
      <c r="G547" s="1"/>
      <c r="H547" s="1"/>
      <c r="I547" s="25"/>
      <c r="J547" s="25"/>
    </row>
    <row r="548" spans="3:10" ht="14.25" customHeight="1" x14ac:dyDescent="0.2">
      <c r="C548" s="25"/>
      <c r="D548" s="1"/>
      <c r="G548" s="1"/>
      <c r="H548" s="1"/>
      <c r="I548" s="25"/>
      <c r="J548" s="25"/>
    </row>
    <row r="549" spans="3:10" ht="14.25" customHeight="1" x14ac:dyDescent="0.2">
      <c r="C549" s="25"/>
      <c r="D549" s="1"/>
      <c r="G549" s="1"/>
      <c r="H549" s="1"/>
      <c r="I549" s="25"/>
      <c r="J549" s="25"/>
    </row>
    <row r="550" spans="3:10" ht="14.25" customHeight="1" x14ac:dyDescent="0.2">
      <c r="C550" s="25"/>
      <c r="D550" s="1"/>
      <c r="G550" s="1"/>
      <c r="H550" s="1"/>
      <c r="I550" s="25"/>
      <c r="J550" s="25"/>
    </row>
    <row r="551" spans="3:10" ht="14.25" customHeight="1" x14ac:dyDescent="0.2">
      <c r="C551" s="25"/>
      <c r="D551" s="1"/>
      <c r="G551" s="1"/>
      <c r="H551" s="1"/>
      <c r="I551" s="25"/>
      <c r="J551" s="25"/>
    </row>
    <row r="552" spans="3:10" ht="14.25" customHeight="1" x14ac:dyDescent="0.2">
      <c r="C552" s="25"/>
      <c r="D552" s="1"/>
      <c r="G552" s="1"/>
      <c r="H552" s="1"/>
      <c r="I552" s="25"/>
      <c r="J552" s="25"/>
    </row>
    <row r="553" spans="3:10" ht="14.25" customHeight="1" x14ac:dyDescent="0.2">
      <c r="C553" s="25"/>
      <c r="D553" s="1"/>
      <c r="G553" s="1"/>
      <c r="H553" s="1"/>
      <c r="I553" s="25"/>
      <c r="J553" s="25"/>
    </row>
    <row r="554" spans="3:10" ht="14.25" customHeight="1" x14ac:dyDescent="0.2">
      <c r="C554" s="25"/>
      <c r="D554" s="1"/>
      <c r="G554" s="1"/>
      <c r="H554" s="1"/>
      <c r="I554" s="25"/>
      <c r="J554" s="25"/>
    </row>
    <row r="555" spans="3:10" ht="14.25" customHeight="1" x14ac:dyDescent="0.2">
      <c r="C555" s="25"/>
      <c r="D555" s="1"/>
      <c r="G555" s="1"/>
      <c r="H555" s="1"/>
      <c r="I555" s="25"/>
      <c r="J555" s="25"/>
    </row>
    <row r="556" spans="3:10" ht="14.25" customHeight="1" x14ac:dyDescent="0.2">
      <c r="C556" s="25"/>
      <c r="D556" s="1"/>
      <c r="G556" s="1"/>
      <c r="H556" s="1"/>
      <c r="I556" s="25"/>
      <c r="J556" s="25"/>
    </row>
    <row r="557" spans="3:10" ht="14.25" customHeight="1" x14ac:dyDescent="0.2">
      <c r="C557" s="25"/>
      <c r="D557" s="1"/>
      <c r="G557" s="1"/>
      <c r="H557" s="1"/>
      <c r="I557" s="25"/>
      <c r="J557" s="25"/>
    </row>
    <row r="558" spans="3:10" ht="14.25" customHeight="1" x14ac:dyDescent="0.2">
      <c r="C558" s="25"/>
      <c r="D558" s="1"/>
      <c r="G558" s="1"/>
      <c r="H558" s="1"/>
      <c r="I558" s="25"/>
      <c r="J558" s="25"/>
    </row>
    <row r="559" spans="3:10" ht="14.25" customHeight="1" x14ac:dyDescent="0.2">
      <c r="C559" s="25"/>
      <c r="D559" s="1"/>
      <c r="G559" s="1"/>
      <c r="H559" s="1"/>
      <c r="I559" s="25"/>
      <c r="J559" s="25"/>
    </row>
    <row r="560" spans="3:10" ht="14.25" customHeight="1" x14ac:dyDescent="0.2">
      <c r="C560" s="25"/>
      <c r="D560" s="1"/>
      <c r="G560" s="1"/>
      <c r="H560" s="1"/>
      <c r="I560" s="25"/>
      <c r="J560" s="25"/>
    </row>
    <row r="561" spans="3:10" ht="14.25" customHeight="1" x14ac:dyDescent="0.2">
      <c r="C561" s="25"/>
      <c r="D561" s="1"/>
      <c r="G561" s="1"/>
      <c r="H561" s="1"/>
      <c r="I561" s="25"/>
      <c r="J561" s="25"/>
    </row>
    <row r="562" spans="3:10" ht="14.25" customHeight="1" x14ac:dyDescent="0.2">
      <c r="C562" s="25"/>
      <c r="D562" s="1"/>
      <c r="G562" s="1"/>
      <c r="H562" s="1"/>
      <c r="I562" s="25"/>
      <c r="J562" s="25"/>
    </row>
    <row r="563" spans="3:10" ht="14.25" customHeight="1" x14ac:dyDescent="0.2">
      <c r="C563" s="25"/>
      <c r="D563" s="1"/>
      <c r="G563" s="1"/>
      <c r="H563" s="1"/>
      <c r="I563" s="25"/>
      <c r="J563" s="25"/>
    </row>
    <row r="564" spans="3:10" ht="14.25" customHeight="1" x14ac:dyDescent="0.2">
      <c r="C564" s="25"/>
      <c r="D564" s="1"/>
      <c r="G564" s="1"/>
      <c r="H564" s="1"/>
      <c r="I564" s="25"/>
      <c r="J564" s="25"/>
    </row>
    <row r="565" spans="3:10" ht="14.25" customHeight="1" x14ac:dyDescent="0.2">
      <c r="C565" s="25"/>
      <c r="D565" s="1"/>
      <c r="G565" s="1"/>
      <c r="H565" s="1"/>
      <c r="I565" s="25"/>
      <c r="J565" s="25"/>
    </row>
    <row r="566" spans="3:10" ht="14.25" customHeight="1" x14ac:dyDescent="0.2">
      <c r="C566" s="25"/>
      <c r="D566" s="1"/>
      <c r="G566" s="1"/>
      <c r="H566" s="1"/>
      <c r="I566" s="25"/>
      <c r="J566" s="25"/>
    </row>
    <row r="567" spans="3:10" ht="14.25" customHeight="1" x14ac:dyDescent="0.2">
      <c r="C567" s="25"/>
      <c r="D567" s="1"/>
      <c r="G567" s="1"/>
      <c r="H567" s="1"/>
      <c r="I567" s="25"/>
      <c r="J567" s="25"/>
    </row>
    <row r="568" spans="3:10" ht="14.25" customHeight="1" x14ac:dyDescent="0.2">
      <c r="C568" s="25"/>
      <c r="D568" s="1"/>
      <c r="G568" s="1"/>
      <c r="H568" s="1"/>
      <c r="I568" s="25"/>
      <c r="J568" s="25"/>
    </row>
    <row r="569" spans="3:10" ht="14.25" customHeight="1" x14ac:dyDescent="0.2">
      <c r="C569" s="25"/>
      <c r="D569" s="1"/>
      <c r="G569" s="1"/>
      <c r="H569" s="1"/>
      <c r="I569" s="25"/>
      <c r="J569" s="25"/>
    </row>
    <row r="570" spans="3:10" ht="14.25" customHeight="1" x14ac:dyDescent="0.2">
      <c r="C570" s="25"/>
      <c r="D570" s="1"/>
      <c r="G570" s="1"/>
      <c r="H570" s="1"/>
      <c r="I570" s="25"/>
      <c r="J570" s="25"/>
    </row>
    <row r="571" spans="3:10" ht="14.25" customHeight="1" x14ac:dyDescent="0.2">
      <c r="C571" s="25"/>
      <c r="D571" s="1"/>
      <c r="G571" s="1"/>
      <c r="H571" s="1"/>
      <c r="I571" s="25"/>
      <c r="J571" s="25"/>
    </row>
    <row r="572" spans="3:10" ht="14.25" customHeight="1" x14ac:dyDescent="0.2">
      <c r="C572" s="25"/>
      <c r="D572" s="1"/>
      <c r="G572" s="1"/>
      <c r="H572" s="1"/>
      <c r="I572" s="25"/>
      <c r="J572" s="25"/>
    </row>
    <row r="573" spans="3:10" ht="14.25" customHeight="1" x14ac:dyDescent="0.2">
      <c r="C573" s="25"/>
      <c r="D573" s="1"/>
      <c r="G573" s="1"/>
      <c r="H573" s="1"/>
      <c r="I573" s="25"/>
      <c r="J573" s="25"/>
    </row>
    <row r="574" spans="3:10" ht="14.25" customHeight="1" x14ac:dyDescent="0.2">
      <c r="C574" s="25"/>
      <c r="D574" s="1"/>
      <c r="G574" s="1"/>
      <c r="H574" s="1"/>
      <c r="I574" s="25"/>
      <c r="J574" s="25"/>
    </row>
    <row r="575" spans="3:10" ht="14.25" customHeight="1" x14ac:dyDescent="0.2">
      <c r="C575" s="25"/>
      <c r="D575" s="1"/>
      <c r="G575" s="1"/>
      <c r="H575" s="1"/>
      <c r="I575" s="25"/>
      <c r="J575" s="25"/>
    </row>
    <row r="576" spans="3:10" ht="14.25" customHeight="1" x14ac:dyDescent="0.2">
      <c r="C576" s="25"/>
      <c r="D576" s="1"/>
      <c r="G576" s="1"/>
      <c r="H576" s="1"/>
      <c r="I576" s="25"/>
      <c r="J576" s="25"/>
    </row>
    <row r="577" spans="3:10" ht="14.25" customHeight="1" x14ac:dyDescent="0.2">
      <c r="C577" s="25"/>
      <c r="D577" s="1"/>
      <c r="G577" s="1"/>
      <c r="H577" s="1"/>
      <c r="I577" s="25"/>
      <c r="J577" s="25"/>
    </row>
    <row r="578" spans="3:10" ht="14.25" customHeight="1" x14ac:dyDescent="0.2">
      <c r="C578" s="25"/>
      <c r="D578" s="1"/>
      <c r="G578" s="1"/>
      <c r="H578" s="1"/>
      <c r="I578" s="25"/>
      <c r="J578" s="25"/>
    </row>
    <row r="579" spans="3:10" ht="14.25" customHeight="1" x14ac:dyDescent="0.2">
      <c r="C579" s="25"/>
      <c r="D579" s="1"/>
      <c r="G579" s="1"/>
      <c r="H579" s="1"/>
      <c r="I579" s="25"/>
      <c r="J579" s="25"/>
    </row>
    <row r="580" spans="3:10" ht="14.25" customHeight="1" x14ac:dyDescent="0.2">
      <c r="C580" s="25"/>
      <c r="D580" s="1"/>
      <c r="G580" s="1"/>
      <c r="H580" s="1"/>
      <c r="I580" s="25"/>
      <c r="J580" s="25"/>
    </row>
    <row r="581" spans="3:10" ht="14.25" customHeight="1" x14ac:dyDescent="0.2">
      <c r="C581" s="25"/>
      <c r="D581" s="1"/>
      <c r="G581" s="1"/>
      <c r="H581" s="1"/>
      <c r="I581" s="25"/>
      <c r="J581" s="25"/>
    </row>
    <row r="582" spans="3:10" ht="14.25" customHeight="1" x14ac:dyDescent="0.2">
      <c r="C582" s="25"/>
      <c r="D582" s="1"/>
      <c r="G582" s="1"/>
      <c r="H582" s="1"/>
      <c r="I582" s="25"/>
      <c r="J582" s="25"/>
    </row>
    <row r="583" spans="3:10" ht="14.25" customHeight="1" x14ac:dyDescent="0.2">
      <c r="C583" s="25"/>
      <c r="D583" s="1"/>
      <c r="G583" s="1"/>
      <c r="H583" s="1"/>
      <c r="I583" s="25"/>
      <c r="J583" s="25"/>
    </row>
    <row r="584" spans="3:10" ht="14.25" customHeight="1" x14ac:dyDescent="0.2">
      <c r="C584" s="25"/>
      <c r="D584" s="1"/>
      <c r="G584" s="1"/>
      <c r="H584" s="1"/>
      <c r="I584" s="25"/>
      <c r="J584" s="25"/>
    </row>
    <row r="585" spans="3:10" ht="14.25" customHeight="1" x14ac:dyDescent="0.2">
      <c r="C585" s="25"/>
      <c r="D585" s="1"/>
      <c r="G585" s="1"/>
      <c r="H585" s="1"/>
      <c r="I585" s="25"/>
      <c r="J585" s="25"/>
    </row>
    <row r="586" spans="3:10" ht="14.25" customHeight="1" x14ac:dyDescent="0.2">
      <c r="C586" s="25"/>
      <c r="D586" s="1"/>
      <c r="G586" s="1"/>
      <c r="H586" s="1"/>
      <c r="I586" s="25"/>
      <c r="J586" s="25"/>
    </row>
    <row r="587" spans="3:10" ht="14.25" customHeight="1" x14ac:dyDescent="0.2">
      <c r="C587" s="25"/>
      <c r="D587" s="1"/>
      <c r="G587" s="1"/>
      <c r="H587" s="1"/>
      <c r="I587" s="25"/>
      <c r="J587" s="25"/>
    </row>
    <row r="588" spans="3:10" ht="14.25" customHeight="1" x14ac:dyDescent="0.2">
      <c r="C588" s="25"/>
      <c r="D588" s="1"/>
      <c r="G588" s="1"/>
      <c r="H588" s="1"/>
      <c r="I588" s="25"/>
      <c r="J588" s="25"/>
    </row>
    <row r="589" spans="3:10" ht="14.25" customHeight="1" x14ac:dyDescent="0.2">
      <c r="C589" s="25"/>
      <c r="D589" s="1"/>
      <c r="G589" s="1"/>
      <c r="H589" s="1"/>
      <c r="I589" s="25"/>
      <c r="J589" s="25"/>
    </row>
    <row r="590" spans="3:10" ht="14.25" customHeight="1" x14ac:dyDescent="0.2">
      <c r="C590" s="25"/>
      <c r="D590" s="1"/>
      <c r="G590" s="1"/>
      <c r="H590" s="1"/>
      <c r="I590" s="25"/>
      <c r="J590" s="25"/>
    </row>
    <row r="591" spans="3:10" ht="14.25" customHeight="1" x14ac:dyDescent="0.2">
      <c r="C591" s="25"/>
      <c r="D591" s="1"/>
      <c r="G591" s="1"/>
      <c r="H591" s="1"/>
      <c r="I591" s="25"/>
      <c r="J591" s="25"/>
    </row>
    <row r="592" spans="3:10" ht="14.25" customHeight="1" x14ac:dyDescent="0.2">
      <c r="C592" s="25"/>
      <c r="D592" s="1"/>
      <c r="G592" s="1"/>
      <c r="H592" s="1"/>
      <c r="I592" s="25"/>
      <c r="J592" s="25"/>
    </row>
    <row r="593" spans="3:10" ht="14.25" customHeight="1" x14ac:dyDescent="0.2">
      <c r="C593" s="25"/>
      <c r="D593" s="1"/>
      <c r="G593" s="1"/>
      <c r="H593" s="1"/>
      <c r="I593" s="25"/>
      <c r="J593" s="25"/>
    </row>
    <row r="594" spans="3:10" ht="14.25" customHeight="1" x14ac:dyDescent="0.2">
      <c r="C594" s="25"/>
      <c r="D594" s="1"/>
      <c r="G594" s="1"/>
      <c r="H594" s="1"/>
      <c r="I594" s="25"/>
      <c r="J594" s="25"/>
    </row>
    <row r="595" spans="3:10" ht="14.25" customHeight="1" x14ac:dyDescent="0.2">
      <c r="C595" s="25"/>
      <c r="D595" s="1"/>
      <c r="G595" s="1"/>
      <c r="H595" s="1"/>
      <c r="I595" s="25"/>
      <c r="J595" s="25"/>
    </row>
    <row r="596" spans="3:10" ht="14.25" customHeight="1" x14ac:dyDescent="0.2">
      <c r="C596" s="25"/>
      <c r="D596" s="1"/>
      <c r="G596" s="1"/>
      <c r="H596" s="1"/>
      <c r="I596" s="25"/>
      <c r="J596" s="25"/>
    </row>
    <row r="597" spans="3:10" ht="14.25" customHeight="1" x14ac:dyDescent="0.2">
      <c r="C597" s="25"/>
      <c r="D597" s="1"/>
      <c r="G597" s="1"/>
      <c r="H597" s="1"/>
      <c r="I597" s="25"/>
      <c r="J597" s="25"/>
    </row>
    <row r="598" spans="3:10" ht="14.25" customHeight="1" x14ac:dyDescent="0.2">
      <c r="C598" s="25"/>
      <c r="D598" s="1"/>
      <c r="G598" s="1"/>
      <c r="H598" s="1"/>
      <c r="I598" s="25"/>
      <c r="J598" s="25"/>
    </row>
    <row r="599" spans="3:10" ht="14.25" customHeight="1" x14ac:dyDescent="0.2">
      <c r="C599" s="25"/>
      <c r="D599" s="1"/>
      <c r="G599" s="1"/>
      <c r="H599" s="1"/>
      <c r="I599" s="25"/>
      <c r="J599" s="25"/>
    </row>
    <row r="600" spans="3:10" ht="14.25" customHeight="1" x14ac:dyDescent="0.2">
      <c r="C600" s="25"/>
      <c r="D600" s="1"/>
      <c r="G600" s="1"/>
      <c r="H600" s="1"/>
      <c r="I600" s="25"/>
      <c r="J600" s="25"/>
    </row>
    <row r="601" spans="3:10" ht="14.25" customHeight="1" x14ac:dyDescent="0.2">
      <c r="C601" s="25"/>
      <c r="D601" s="1"/>
      <c r="G601" s="1"/>
      <c r="H601" s="1"/>
      <c r="I601" s="25"/>
      <c r="J601" s="25"/>
    </row>
    <row r="602" spans="3:10" ht="14.25" customHeight="1" x14ac:dyDescent="0.2">
      <c r="C602" s="25"/>
      <c r="D602" s="1"/>
      <c r="G602" s="1"/>
      <c r="H602" s="1"/>
      <c r="I602" s="25"/>
      <c r="J602" s="25"/>
    </row>
    <row r="603" spans="3:10" ht="14.25" customHeight="1" x14ac:dyDescent="0.2">
      <c r="C603" s="25"/>
      <c r="D603" s="1"/>
      <c r="G603" s="1"/>
      <c r="H603" s="1"/>
      <c r="I603" s="25"/>
      <c r="J603" s="25"/>
    </row>
    <row r="604" spans="3:10" ht="14.25" customHeight="1" x14ac:dyDescent="0.2">
      <c r="C604" s="25"/>
      <c r="D604" s="1"/>
      <c r="G604" s="1"/>
      <c r="H604" s="1"/>
      <c r="I604" s="25"/>
      <c r="J604" s="25"/>
    </row>
    <row r="605" spans="3:10" ht="14.25" customHeight="1" x14ac:dyDescent="0.2">
      <c r="C605" s="25"/>
      <c r="D605" s="1"/>
      <c r="G605" s="1"/>
      <c r="H605" s="1"/>
      <c r="I605" s="25"/>
      <c r="J605" s="25"/>
    </row>
    <row r="606" spans="3:10" ht="14.25" customHeight="1" x14ac:dyDescent="0.2">
      <c r="C606" s="25"/>
      <c r="D606" s="1"/>
      <c r="G606" s="1"/>
      <c r="H606" s="1"/>
      <c r="I606" s="25"/>
      <c r="J606" s="25"/>
    </row>
    <row r="607" spans="3:10" ht="14.25" customHeight="1" x14ac:dyDescent="0.2">
      <c r="C607" s="25"/>
      <c r="D607" s="1"/>
      <c r="G607" s="1"/>
      <c r="H607" s="1"/>
      <c r="I607" s="25"/>
      <c r="J607" s="25"/>
    </row>
    <row r="608" spans="3:10" ht="14.25" customHeight="1" x14ac:dyDescent="0.2">
      <c r="C608" s="25"/>
      <c r="D608" s="1"/>
      <c r="G608" s="1"/>
      <c r="H608" s="1"/>
      <c r="I608" s="25"/>
      <c r="J608" s="25"/>
    </row>
    <row r="609" spans="3:10" ht="14.25" customHeight="1" x14ac:dyDescent="0.2">
      <c r="C609" s="25"/>
      <c r="D609" s="1"/>
      <c r="G609" s="1"/>
      <c r="H609" s="1"/>
      <c r="I609" s="25"/>
      <c r="J609" s="25"/>
    </row>
    <row r="610" spans="3:10" ht="14.25" customHeight="1" x14ac:dyDescent="0.2">
      <c r="C610" s="25"/>
      <c r="D610" s="1"/>
      <c r="G610" s="1"/>
      <c r="H610" s="1"/>
      <c r="I610" s="25"/>
      <c r="J610" s="25"/>
    </row>
    <row r="611" spans="3:10" ht="14.25" customHeight="1" x14ac:dyDescent="0.2">
      <c r="C611" s="25"/>
      <c r="D611" s="1"/>
      <c r="G611" s="1"/>
      <c r="H611" s="1"/>
      <c r="I611" s="25"/>
      <c r="J611" s="25"/>
    </row>
    <row r="612" spans="3:10" ht="14.25" customHeight="1" x14ac:dyDescent="0.2">
      <c r="C612" s="25"/>
      <c r="D612" s="1"/>
      <c r="G612" s="1"/>
      <c r="H612" s="1"/>
      <c r="I612" s="25"/>
      <c r="J612" s="25"/>
    </row>
    <row r="613" spans="3:10" ht="14.25" customHeight="1" x14ac:dyDescent="0.2">
      <c r="C613" s="25"/>
      <c r="D613" s="1"/>
      <c r="G613" s="1"/>
      <c r="H613" s="1"/>
      <c r="I613" s="25"/>
      <c r="J613" s="25"/>
    </row>
    <row r="614" spans="3:10" ht="14.25" customHeight="1" x14ac:dyDescent="0.2">
      <c r="C614" s="25"/>
      <c r="D614" s="1"/>
      <c r="G614" s="1"/>
      <c r="H614" s="1"/>
      <c r="I614" s="25"/>
      <c r="J614" s="25"/>
    </row>
    <row r="615" spans="3:10" ht="14.25" customHeight="1" x14ac:dyDescent="0.2">
      <c r="C615" s="25"/>
      <c r="D615" s="1"/>
      <c r="G615" s="1"/>
      <c r="H615" s="1"/>
      <c r="I615" s="25"/>
      <c r="J615" s="25"/>
    </row>
    <row r="616" spans="3:10" ht="14.25" customHeight="1" x14ac:dyDescent="0.2">
      <c r="C616" s="25"/>
      <c r="D616" s="1"/>
      <c r="G616" s="1"/>
      <c r="H616" s="1"/>
      <c r="I616" s="25"/>
      <c r="J616" s="25"/>
    </row>
    <row r="617" spans="3:10" ht="14.25" customHeight="1" x14ac:dyDescent="0.2">
      <c r="C617" s="25"/>
      <c r="D617" s="1"/>
      <c r="G617" s="1"/>
      <c r="H617" s="1"/>
      <c r="I617" s="25"/>
      <c r="J617" s="25"/>
    </row>
    <row r="618" spans="3:10" ht="14.25" customHeight="1" x14ac:dyDescent="0.2">
      <c r="C618" s="25"/>
      <c r="D618" s="1"/>
      <c r="G618" s="1"/>
      <c r="H618" s="1"/>
      <c r="I618" s="25"/>
      <c r="J618" s="25"/>
    </row>
    <row r="619" spans="3:10" ht="14.25" customHeight="1" x14ac:dyDescent="0.2">
      <c r="C619" s="25"/>
      <c r="D619" s="1"/>
      <c r="G619" s="1"/>
      <c r="H619" s="1"/>
      <c r="I619" s="25"/>
      <c r="J619" s="25"/>
    </row>
    <row r="620" spans="3:10" ht="14.25" customHeight="1" x14ac:dyDescent="0.2">
      <c r="C620" s="25"/>
      <c r="D620" s="1"/>
      <c r="G620" s="1"/>
      <c r="H620" s="1"/>
      <c r="I620" s="25"/>
      <c r="J620" s="25"/>
    </row>
    <row r="621" spans="3:10" ht="14.25" customHeight="1" x14ac:dyDescent="0.2">
      <c r="C621" s="25"/>
      <c r="D621" s="1"/>
      <c r="G621" s="1"/>
      <c r="H621" s="1"/>
      <c r="I621" s="25"/>
      <c r="J621" s="25"/>
    </row>
    <row r="622" spans="3:10" ht="14.25" customHeight="1" x14ac:dyDescent="0.2">
      <c r="C622" s="25"/>
      <c r="D622" s="1"/>
      <c r="G622" s="1"/>
      <c r="H622" s="1"/>
      <c r="I622" s="25"/>
      <c r="J622" s="25"/>
    </row>
    <row r="623" spans="3:10" ht="14.25" customHeight="1" x14ac:dyDescent="0.2">
      <c r="C623" s="25"/>
      <c r="D623" s="1"/>
      <c r="G623" s="1"/>
      <c r="H623" s="1"/>
      <c r="I623" s="25"/>
      <c r="J623" s="25"/>
    </row>
    <row r="624" spans="3:10" ht="14.25" customHeight="1" x14ac:dyDescent="0.2">
      <c r="C624" s="25"/>
      <c r="D624" s="1"/>
      <c r="G624" s="1"/>
      <c r="H624" s="1"/>
      <c r="I624" s="25"/>
      <c r="J624" s="25"/>
    </row>
    <row r="625" spans="3:10" ht="14.25" customHeight="1" x14ac:dyDescent="0.2">
      <c r="C625" s="25"/>
      <c r="D625" s="1"/>
      <c r="G625" s="1"/>
      <c r="H625" s="1"/>
      <c r="I625" s="25"/>
      <c r="J625" s="25"/>
    </row>
    <row r="626" spans="3:10" ht="14.25" customHeight="1" x14ac:dyDescent="0.2">
      <c r="C626" s="25"/>
      <c r="D626" s="1"/>
      <c r="G626" s="1"/>
      <c r="H626" s="1"/>
      <c r="I626" s="25"/>
      <c r="J626" s="25"/>
    </row>
    <row r="627" spans="3:10" ht="14.25" customHeight="1" x14ac:dyDescent="0.2">
      <c r="C627" s="25"/>
      <c r="D627" s="1"/>
      <c r="G627" s="1"/>
      <c r="H627" s="1"/>
      <c r="I627" s="25"/>
      <c r="J627" s="25"/>
    </row>
    <row r="628" spans="3:10" ht="14.25" customHeight="1" x14ac:dyDescent="0.2">
      <c r="C628" s="25"/>
      <c r="D628" s="1"/>
      <c r="G628" s="1"/>
      <c r="H628" s="1"/>
      <c r="I628" s="25"/>
      <c r="J628" s="25"/>
    </row>
    <row r="629" spans="3:10" ht="14.25" customHeight="1" x14ac:dyDescent="0.2">
      <c r="C629" s="25"/>
      <c r="D629" s="1"/>
      <c r="G629" s="1"/>
      <c r="H629" s="1"/>
      <c r="I629" s="25"/>
      <c r="J629" s="25"/>
    </row>
    <row r="630" spans="3:10" ht="14.25" customHeight="1" x14ac:dyDescent="0.2">
      <c r="C630" s="25"/>
      <c r="D630" s="1"/>
      <c r="G630" s="1"/>
      <c r="H630" s="1"/>
      <c r="I630" s="25"/>
      <c r="J630" s="25"/>
    </row>
    <row r="631" spans="3:10" ht="14.25" customHeight="1" x14ac:dyDescent="0.2">
      <c r="C631" s="25"/>
      <c r="D631" s="1"/>
      <c r="G631" s="1"/>
      <c r="H631" s="1"/>
      <c r="I631" s="25"/>
      <c r="J631" s="25"/>
    </row>
    <row r="632" spans="3:10" ht="14.25" customHeight="1" x14ac:dyDescent="0.2">
      <c r="C632" s="25"/>
      <c r="D632" s="1"/>
      <c r="G632" s="1"/>
      <c r="H632" s="1"/>
      <c r="I632" s="25"/>
      <c r="J632" s="25"/>
    </row>
    <row r="633" spans="3:10" ht="14.25" customHeight="1" x14ac:dyDescent="0.2">
      <c r="C633" s="25"/>
      <c r="D633" s="1"/>
      <c r="G633" s="1"/>
      <c r="H633" s="1"/>
      <c r="I633" s="25"/>
      <c r="J633" s="25"/>
    </row>
    <row r="634" spans="3:10" ht="14.25" customHeight="1" x14ac:dyDescent="0.2">
      <c r="C634" s="25"/>
      <c r="D634" s="1"/>
      <c r="G634" s="1"/>
      <c r="H634" s="1"/>
      <c r="I634" s="25"/>
      <c r="J634" s="25"/>
    </row>
    <row r="635" spans="3:10" ht="14.25" customHeight="1" x14ac:dyDescent="0.2">
      <c r="C635" s="25"/>
      <c r="D635" s="1"/>
      <c r="G635" s="1"/>
      <c r="H635" s="1"/>
      <c r="I635" s="25"/>
      <c r="J635" s="25"/>
    </row>
    <row r="636" spans="3:10" ht="14.25" customHeight="1" x14ac:dyDescent="0.2">
      <c r="C636" s="25"/>
      <c r="D636" s="1"/>
      <c r="G636" s="1"/>
      <c r="H636" s="1"/>
      <c r="I636" s="25"/>
      <c r="J636" s="25"/>
    </row>
    <row r="637" spans="3:10" ht="14.25" customHeight="1" x14ac:dyDescent="0.2">
      <c r="C637" s="25"/>
      <c r="D637" s="1"/>
      <c r="G637" s="1"/>
      <c r="H637" s="1"/>
      <c r="I637" s="25"/>
      <c r="J637" s="25"/>
    </row>
    <row r="638" spans="3:10" ht="14.25" customHeight="1" x14ac:dyDescent="0.2">
      <c r="C638" s="25"/>
      <c r="D638" s="1"/>
      <c r="G638" s="1"/>
      <c r="H638" s="1"/>
      <c r="I638" s="25"/>
      <c r="J638" s="25"/>
    </row>
    <row r="639" spans="3:10" ht="14.25" customHeight="1" x14ac:dyDescent="0.2">
      <c r="C639" s="25"/>
      <c r="D639" s="1"/>
      <c r="G639" s="1"/>
      <c r="H639" s="1"/>
      <c r="I639" s="25"/>
      <c r="J639" s="25"/>
    </row>
    <row r="640" spans="3:10" ht="14.25" customHeight="1" x14ac:dyDescent="0.2">
      <c r="C640" s="25"/>
      <c r="D640" s="1"/>
      <c r="G640" s="1"/>
      <c r="H640" s="1"/>
      <c r="I640" s="25"/>
      <c r="J640" s="25"/>
    </row>
    <row r="641" spans="3:10" ht="14.25" customHeight="1" x14ac:dyDescent="0.2">
      <c r="C641" s="25"/>
      <c r="D641" s="1"/>
      <c r="G641" s="1"/>
      <c r="H641" s="1"/>
      <c r="I641" s="25"/>
      <c r="J641" s="25"/>
    </row>
    <row r="642" spans="3:10" ht="14.25" customHeight="1" x14ac:dyDescent="0.2">
      <c r="C642" s="25"/>
      <c r="D642" s="1"/>
      <c r="G642" s="1"/>
      <c r="H642" s="1"/>
      <c r="I642" s="25"/>
      <c r="J642" s="25"/>
    </row>
    <row r="643" spans="3:10" ht="14.25" customHeight="1" x14ac:dyDescent="0.2">
      <c r="C643" s="25"/>
      <c r="D643" s="1"/>
      <c r="G643" s="1"/>
      <c r="H643" s="1"/>
      <c r="I643" s="25"/>
      <c r="J643" s="25"/>
    </row>
    <row r="644" spans="3:10" ht="14.25" customHeight="1" x14ac:dyDescent="0.2">
      <c r="C644" s="25"/>
      <c r="D644" s="1"/>
      <c r="G644" s="1"/>
      <c r="H644" s="1"/>
      <c r="I644" s="25"/>
      <c r="J644" s="25"/>
    </row>
    <row r="645" spans="3:10" ht="14.25" customHeight="1" x14ac:dyDescent="0.2">
      <c r="C645" s="25"/>
      <c r="D645" s="1"/>
      <c r="G645" s="1"/>
      <c r="H645" s="1"/>
      <c r="I645" s="25"/>
      <c r="J645" s="25"/>
    </row>
    <row r="646" spans="3:10" ht="14.25" customHeight="1" x14ac:dyDescent="0.2">
      <c r="C646" s="25"/>
      <c r="D646" s="1"/>
      <c r="G646" s="1"/>
      <c r="H646" s="1"/>
      <c r="I646" s="25"/>
      <c r="J646" s="25"/>
    </row>
    <row r="647" spans="3:10" ht="14.25" customHeight="1" x14ac:dyDescent="0.2">
      <c r="C647" s="25"/>
      <c r="D647" s="1"/>
      <c r="G647" s="1"/>
      <c r="H647" s="1"/>
      <c r="I647" s="25"/>
      <c r="J647" s="25"/>
    </row>
    <row r="648" spans="3:10" ht="14.25" customHeight="1" x14ac:dyDescent="0.2">
      <c r="C648" s="25"/>
      <c r="D648" s="1"/>
      <c r="G648" s="1"/>
      <c r="H648" s="1"/>
      <c r="I648" s="25"/>
      <c r="J648" s="25"/>
    </row>
    <row r="649" spans="3:10" ht="14.25" customHeight="1" x14ac:dyDescent="0.2">
      <c r="C649" s="25"/>
      <c r="D649" s="1"/>
      <c r="G649" s="1"/>
      <c r="H649" s="1"/>
      <c r="I649" s="25"/>
      <c r="J649" s="25"/>
    </row>
    <row r="650" spans="3:10" ht="14.25" customHeight="1" x14ac:dyDescent="0.2">
      <c r="C650" s="25"/>
      <c r="D650" s="1"/>
      <c r="G650" s="1"/>
      <c r="H650" s="1"/>
      <c r="I650" s="25"/>
      <c r="J650" s="25"/>
    </row>
    <row r="651" spans="3:10" ht="14.25" customHeight="1" x14ac:dyDescent="0.2">
      <c r="C651" s="25"/>
      <c r="D651" s="1"/>
      <c r="G651" s="1"/>
      <c r="H651" s="1"/>
      <c r="I651" s="25"/>
      <c r="J651" s="25"/>
    </row>
    <row r="652" spans="3:10" ht="14.25" customHeight="1" x14ac:dyDescent="0.2">
      <c r="C652" s="25"/>
      <c r="D652" s="1"/>
      <c r="G652" s="1"/>
      <c r="H652" s="1"/>
      <c r="I652" s="25"/>
      <c r="J652" s="25"/>
    </row>
    <row r="653" spans="3:10" ht="14.25" customHeight="1" x14ac:dyDescent="0.2">
      <c r="C653" s="25"/>
      <c r="D653" s="1"/>
      <c r="G653" s="1"/>
      <c r="H653" s="1"/>
      <c r="I653" s="25"/>
      <c r="J653" s="25"/>
    </row>
    <row r="654" spans="3:10" ht="14.25" customHeight="1" x14ac:dyDescent="0.2">
      <c r="C654" s="25"/>
      <c r="D654" s="1"/>
      <c r="G654" s="1"/>
      <c r="H654" s="1"/>
      <c r="I654" s="25"/>
      <c r="J654" s="25"/>
    </row>
    <row r="655" spans="3:10" ht="14.25" customHeight="1" x14ac:dyDescent="0.2">
      <c r="C655" s="25"/>
      <c r="D655" s="1"/>
      <c r="G655" s="1"/>
      <c r="H655" s="1"/>
      <c r="I655" s="25"/>
      <c r="J655" s="25"/>
    </row>
    <row r="656" spans="3:10" ht="14.25" customHeight="1" x14ac:dyDescent="0.2">
      <c r="C656" s="25"/>
      <c r="D656" s="1"/>
      <c r="G656" s="1"/>
      <c r="H656" s="1"/>
      <c r="I656" s="25"/>
      <c r="J656" s="25"/>
    </row>
    <row r="657" spans="3:10" ht="14.25" customHeight="1" x14ac:dyDescent="0.2">
      <c r="C657" s="25"/>
      <c r="D657" s="1"/>
      <c r="G657" s="1"/>
      <c r="H657" s="1"/>
      <c r="I657" s="25"/>
      <c r="J657" s="25"/>
    </row>
    <row r="658" spans="3:10" ht="14.25" customHeight="1" x14ac:dyDescent="0.2">
      <c r="C658" s="25"/>
      <c r="D658" s="1"/>
      <c r="G658" s="1"/>
      <c r="H658" s="1"/>
      <c r="I658" s="25"/>
      <c r="J658" s="25"/>
    </row>
    <row r="659" spans="3:10" ht="14.25" customHeight="1" x14ac:dyDescent="0.2">
      <c r="C659" s="25"/>
      <c r="D659" s="1"/>
      <c r="G659" s="1"/>
      <c r="H659" s="1"/>
      <c r="I659" s="25"/>
      <c r="J659" s="25"/>
    </row>
    <row r="660" spans="3:10" ht="14.25" customHeight="1" x14ac:dyDescent="0.2">
      <c r="C660" s="25"/>
      <c r="D660" s="1"/>
      <c r="G660" s="1"/>
      <c r="H660" s="1"/>
      <c r="I660" s="25"/>
      <c r="J660" s="25"/>
    </row>
    <row r="661" spans="3:10" ht="14.25" customHeight="1" x14ac:dyDescent="0.2">
      <c r="C661" s="25"/>
      <c r="D661" s="1"/>
      <c r="G661" s="1"/>
      <c r="H661" s="1"/>
      <c r="I661" s="25"/>
      <c r="J661" s="25"/>
    </row>
    <row r="662" spans="3:10" ht="14.25" customHeight="1" x14ac:dyDescent="0.2">
      <c r="C662" s="25"/>
      <c r="D662" s="1"/>
      <c r="G662" s="1"/>
      <c r="H662" s="1"/>
      <c r="I662" s="25"/>
      <c r="J662" s="25"/>
    </row>
    <row r="663" spans="3:10" ht="14.25" customHeight="1" x14ac:dyDescent="0.2">
      <c r="C663" s="25"/>
      <c r="D663" s="1"/>
      <c r="G663" s="1"/>
      <c r="H663" s="1"/>
      <c r="I663" s="25"/>
      <c r="J663" s="25"/>
    </row>
    <row r="664" spans="3:10" ht="14.25" customHeight="1" x14ac:dyDescent="0.2">
      <c r="C664" s="25"/>
      <c r="D664" s="1"/>
      <c r="G664" s="1"/>
      <c r="H664" s="1"/>
      <c r="I664" s="25"/>
      <c r="J664" s="25"/>
    </row>
    <row r="665" spans="3:10" ht="14.25" customHeight="1" x14ac:dyDescent="0.2">
      <c r="C665" s="25"/>
      <c r="D665" s="1"/>
      <c r="G665" s="1"/>
      <c r="H665" s="1"/>
      <c r="I665" s="25"/>
      <c r="J665" s="25"/>
    </row>
    <row r="666" spans="3:10" ht="14.25" customHeight="1" x14ac:dyDescent="0.2">
      <c r="C666" s="25"/>
      <c r="D666" s="1"/>
      <c r="G666" s="1"/>
      <c r="H666" s="1"/>
      <c r="I666" s="25"/>
      <c r="J666" s="25"/>
    </row>
    <row r="667" spans="3:10" ht="14.25" customHeight="1" x14ac:dyDescent="0.2">
      <c r="C667" s="25"/>
      <c r="D667" s="1"/>
      <c r="G667" s="1"/>
      <c r="H667" s="1"/>
      <c r="I667" s="25"/>
      <c r="J667" s="25"/>
    </row>
    <row r="668" spans="3:10" ht="14.25" customHeight="1" x14ac:dyDescent="0.2">
      <c r="C668" s="25"/>
      <c r="D668" s="1"/>
      <c r="G668" s="1"/>
      <c r="H668" s="1"/>
      <c r="I668" s="25"/>
      <c r="J668" s="25"/>
    </row>
    <row r="669" spans="3:10" ht="14.25" customHeight="1" x14ac:dyDescent="0.2">
      <c r="C669" s="25"/>
      <c r="D669" s="1"/>
      <c r="G669" s="1"/>
      <c r="H669" s="1"/>
      <c r="I669" s="25"/>
      <c r="J669" s="25"/>
    </row>
    <row r="670" spans="3:10" ht="14.25" customHeight="1" x14ac:dyDescent="0.2">
      <c r="C670" s="25"/>
      <c r="D670" s="1"/>
      <c r="G670" s="1"/>
      <c r="H670" s="1"/>
      <c r="I670" s="25"/>
      <c r="J670" s="25"/>
    </row>
    <row r="671" spans="3:10" ht="14.25" customHeight="1" x14ac:dyDescent="0.2">
      <c r="C671" s="25"/>
      <c r="D671" s="1"/>
      <c r="G671" s="1"/>
      <c r="H671" s="1"/>
      <c r="I671" s="25"/>
      <c r="J671" s="25"/>
    </row>
    <row r="672" spans="3:10" ht="14.25" customHeight="1" x14ac:dyDescent="0.2">
      <c r="C672" s="25"/>
      <c r="D672" s="1"/>
      <c r="G672" s="1"/>
      <c r="H672" s="1"/>
      <c r="I672" s="25"/>
      <c r="J672" s="25"/>
    </row>
    <row r="673" spans="3:10" ht="14.25" customHeight="1" x14ac:dyDescent="0.2">
      <c r="C673" s="25"/>
      <c r="D673" s="1"/>
      <c r="G673" s="1"/>
      <c r="H673" s="1"/>
      <c r="I673" s="25"/>
      <c r="J673" s="25"/>
    </row>
    <row r="674" spans="3:10" ht="14.25" customHeight="1" x14ac:dyDescent="0.2">
      <c r="C674" s="25"/>
      <c r="D674" s="1"/>
      <c r="G674" s="1"/>
      <c r="H674" s="1"/>
      <c r="I674" s="25"/>
      <c r="J674" s="25"/>
    </row>
    <row r="675" spans="3:10" ht="14.25" customHeight="1" x14ac:dyDescent="0.2">
      <c r="C675" s="25"/>
      <c r="D675" s="1"/>
      <c r="G675" s="1"/>
      <c r="H675" s="1"/>
      <c r="I675" s="25"/>
      <c r="J675" s="25"/>
    </row>
    <row r="676" spans="3:10" ht="14.25" customHeight="1" x14ac:dyDescent="0.2">
      <c r="C676" s="25"/>
      <c r="D676" s="1"/>
      <c r="G676" s="1"/>
      <c r="H676" s="1"/>
      <c r="I676" s="25"/>
      <c r="J676" s="25"/>
    </row>
    <row r="677" spans="3:10" ht="14.25" customHeight="1" x14ac:dyDescent="0.2">
      <c r="C677" s="25"/>
      <c r="D677" s="1"/>
      <c r="G677" s="1"/>
      <c r="H677" s="1"/>
      <c r="I677" s="25"/>
      <c r="J677" s="25"/>
    </row>
    <row r="678" spans="3:10" ht="14.25" customHeight="1" x14ac:dyDescent="0.2">
      <c r="C678" s="25"/>
      <c r="D678" s="1"/>
      <c r="G678" s="1"/>
      <c r="H678" s="1"/>
      <c r="I678" s="25"/>
      <c r="J678" s="25"/>
    </row>
    <row r="679" spans="3:10" ht="14.25" customHeight="1" x14ac:dyDescent="0.2">
      <c r="C679" s="25"/>
      <c r="D679" s="1"/>
      <c r="G679" s="1"/>
      <c r="H679" s="1"/>
      <c r="I679" s="25"/>
      <c r="J679" s="25"/>
    </row>
    <row r="680" spans="3:10" ht="14.25" customHeight="1" x14ac:dyDescent="0.2">
      <c r="C680" s="25"/>
      <c r="D680" s="1"/>
      <c r="G680" s="1"/>
      <c r="H680" s="1"/>
      <c r="I680" s="25"/>
      <c r="J680" s="25"/>
    </row>
    <row r="681" spans="3:10" ht="14.25" customHeight="1" x14ac:dyDescent="0.2">
      <c r="C681" s="25"/>
      <c r="D681" s="1"/>
      <c r="G681" s="1"/>
      <c r="H681" s="1"/>
      <c r="I681" s="25"/>
      <c r="J681" s="25"/>
    </row>
    <row r="682" spans="3:10" ht="14.25" customHeight="1" x14ac:dyDescent="0.2">
      <c r="C682" s="25"/>
      <c r="D682" s="1"/>
      <c r="G682" s="1"/>
      <c r="H682" s="1"/>
      <c r="I682" s="25"/>
      <c r="J682" s="25"/>
    </row>
    <row r="683" spans="3:10" ht="14.25" customHeight="1" x14ac:dyDescent="0.2">
      <c r="C683" s="25"/>
      <c r="D683" s="1"/>
      <c r="G683" s="1"/>
      <c r="H683" s="1"/>
      <c r="I683" s="25"/>
      <c r="J683" s="25"/>
    </row>
    <row r="684" spans="3:10" ht="14.25" customHeight="1" x14ac:dyDescent="0.2">
      <c r="C684" s="25"/>
      <c r="D684" s="1"/>
      <c r="G684" s="1"/>
      <c r="H684" s="1"/>
      <c r="I684" s="25"/>
      <c r="J684" s="25"/>
    </row>
    <row r="685" spans="3:10" ht="14.25" customHeight="1" x14ac:dyDescent="0.2">
      <c r="C685" s="25"/>
      <c r="D685" s="1"/>
      <c r="G685" s="1"/>
      <c r="H685" s="1"/>
      <c r="I685" s="25"/>
      <c r="J685" s="25"/>
    </row>
    <row r="686" spans="3:10" ht="14.25" customHeight="1" x14ac:dyDescent="0.2">
      <c r="C686" s="25"/>
      <c r="D686" s="1"/>
      <c r="G686" s="1"/>
      <c r="H686" s="1"/>
      <c r="I686" s="25"/>
      <c r="J686" s="25"/>
    </row>
    <row r="687" spans="3:10" ht="14.25" customHeight="1" x14ac:dyDescent="0.2">
      <c r="C687" s="25"/>
      <c r="D687" s="1"/>
      <c r="G687" s="1"/>
      <c r="H687" s="1"/>
      <c r="I687" s="25"/>
      <c r="J687" s="25"/>
    </row>
    <row r="688" spans="3:10" ht="14.25" customHeight="1" x14ac:dyDescent="0.2">
      <c r="C688" s="25"/>
      <c r="D688" s="1"/>
      <c r="G688" s="1"/>
      <c r="H688" s="1"/>
      <c r="I688" s="25"/>
      <c r="J688" s="25"/>
    </row>
    <row r="689" spans="3:10" ht="14.25" customHeight="1" x14ac:dyDescent="0.2">
      <c r="C689" s="25"/>
      <c r="D689" s="1"/>
      <c r="G689" s="1"/>
      <c r="H689" s="1"/>
      <c r="I689" s="25"/>
      <c r="J689" s="25"/>
    </row>
    <row r="690" spans="3:10" ht="14.25" customHeight="1" x14ac:dyDescent="0.2">
      <c r="C690" s="25"/>
      <c r="D690" s="1"/>
      <c r="G690" s="1"/>
      <c r="H690" s="1"/>
      <c r="I690" s="25"/>
      <c r="J690" s="25"/>
    </row>
    <row r="691" spans="3:10" ht="14.25" customHeight="1" x14ac:dyDescent="0.2">
      <c r="C691" s="25"/>
      <c r="D691" s="1"/>
      <c r="G691" s="1"/>
      <c r="H691" s="1"/>
      <c r="I691" s="25"/>
      <c r="J691" s="25"/>
    </row>
    <row r="692" spans="3:10" ht="14.25" customHeight="1" x14ac:dyDescent="0.2">
      <c r="C692" s="25"/>
      <c r="D692" s="1"/>
      <c r="G692" s="1"/>
      <c r="H692" s="1"/>
      <c r="I692" s="25"/>
      <c r="J692" s="25"/>
    </row>
    <row r="693" spans="3:10" ht="14.25" customHeight="1" x14ac:dyDescent="0.2">
      <c r="C693" s="25"/>
      <c r="D693" s="1"/>
      <c r="G693" s="1"/>
      <c r="H693" s="1"/>
      <c r="I693" s="25"/>
      <c r="J693" s="25"/>
    </row>
    <row r="694" spans="3:10" ht="14.25" customHeight="1" x14ac:dyDescent="0.2">
      <c r="C694" s="25"/>
      <c r="D694" s="1"/>
      <c r="G694" s="1"/>
      <c r="H694" s="1"/>
      <c r="I694" s="25"/>
      <c r="J694" s="25"/>
    </row>
    <row r="695" spans="3:10" ht="14.25" customHeight="1" x14ac:dyDescent="0.2">
      <c r="C695" s="25"/>
      <c r="D695" s="1"/>
      <c r="G695" s="1"/>
      <c r="H695" s="1"/>
      <c r="I695" s="25"/>
      <c r="J695" s="25"/>
    </row>
    <row r="696" spans="3:10" ht="14.25" customHeight="1" x14ac:dyDescent="0.2">
      <c r="C696" s="25"/>
      <c r="D696" s="1"/>
      <c r="G696" s="1"/>
      <c r="H696" s="1"/>
      <c r="I696" s="25"/>
      <c r="J696" s="25"/>
    </row>
    <row r="697" spans="3:10" ht="14.25" customHeight="1" x14ac:dyDescent="0.2">
      <c r="C697" s="25"/>
      <c r="D697" s="1"/>
      <c r="G697" s="1"/>
      <c r="H697" s="1"/>
      <c r="I697" s="25"/>
      <c r="J697" s="25"/>
    </row>
    <row r="698" spans="3:10" ht="14.25" customHeight="1" x14ac:dyDescent="0.2">
      <c r="C698" s="25"/>
      <c r="D698" s="1"/>
      <c r="G698" s="1"/>
      <c r="H698" s="1"/>
      <c r="I698" s="25"/>
      <c r="J698" s="25"/>
    </row>
    <row r="699" spans="3:10" ht="14.25" customHeight="1" x14ac:dyDescent="0.2">
      <c r="C699" s="25"/>
      <c r="D699" s="1"/>
      <c r="G699" s="1"/>
      <c r="H699" s="1"/>
      <c r="I699" s="25"/>
      <c r="J699" s="25"/>
    </row>
    <row r="700" spans="3:10" ht="14.25" customHeight="1" x14ac:dyDescent="0.2">
      <c r="C700" s="25"/>
      <c r="D700" s="1"/>
      <c r="G700" s="1"/>
      <c r="H700" s="1"/>
      <c r="I700" s="25"/>
      <c r="J700" s="25"/>
    </row>
    <row r="701" spans="3:10" ht="14.25" customHeight="1" x14ac:dyDescent="0.2">
      <c r="C701" s="25"/>
      <c r="D701" s="1"/>
      <c r="G701" s="1"/>
      <c r="H701" s="1"/>
      <c r="I701" s="25"/>
      <c r="J701" s="25"/>
    </row>
    <row r="702" spans="3:10" ht="14.25" customHeight="1" x14ac:dyDescent="0.2">
      <c r="C702" s="25"/>
      <c r="D702" s="1"/>
      <c r="G702" s="1"/>
      <c r="H702" s="1"/>
      <c r="I702" s="25"/>
      <c r="J702" s="25"/>
    </row>
    <row r="703" spans="3:10" ht="14.25" customHeight="1" x14ac:dyDescent="0.2">
      <c r="C703" s="25"/>
      <c r="D703" s="1"/>
      <c r="G703" s="1"/>
      <c r="H703" s="1"/>
      <c r="I703" s="25"/>
      <c r="J703" s="25"/>
    </row>
    <row r="704" spans="3:10" ht="14.25" customHeight="1" x14ac:dyDescent="0.2">
      <c r="C704" s="25"/>
      <c r="D704" s="1"/>
      <c r="G704" s="1"/>
      <c r="H704" s="1"/>
      <c r="I704" s="25"/>
      <c r="J704" s="25"/>
    </row>
    <row r="705" spans="3:10" ht="14.25" customHeight="1" x14ac:dyDescent="0.2">
      <c r="C705" s="25"/>
      <c r="D705" s="1"/>
      <c r="G705" s="1"/>
      <c r="H705" s="1"/>
      <c r="I705" s="25"/>
      <c r="J705" s="25"/>
    </row>
    <row r="706" spans="3:10" ht="14.25" customHeight="1" x14ac:dyDescent="0.2">
      <c r="C706" s="25"/>
      <c r="D706" s="1"/>
      <c r="G706" s="1"/>
      <c r="H706" s="1"/>
      <c r="I706" s="25"/>
      <c r="J706" s="25"/>
    </row>
    <row r="707" spans="3:10" ht="14.25" customHeight="1" x14ac:dyDescent="0.2">
      <c r="C707" s="25"/>
      <c r="D707" s="1"/>
      <c r="G707" s="1"/>
      <c r="H707" s="1"/>
      <c r="I707" s="25"/>
      <c r="J707" s="25"/>
    </row>
    <row r="708" spans="3:10" ht="14.25" customHeight="1" x14ac:dyDescent="0.2">
      <c r="C708" s="25"/>
      <c r="D708" s="1"/>
      <c r="G708" s="1"/>
      <c r="H708" s="1"/>
      <c r="I708" s="25"/>
      <c r="J708" s="25"/>
    </row>
    <row r="709" spans="3:10" ht="14.25" customHeight="1" x14ac:dyDescent="0.2">
      <c r="C709" s="25"/>
      <c r="D709" s="1"/>
      <c r="G709" s="1"/>
      <c r="H709" s="1"/>
      <c r="I709" s="25"/>
      <c r="J709" s="25"/>
    </row>
    <row r="710" spans="3:10" ht="14.25" customHeight="1" x14ac:dyDescent="0.2">
      <c r="C710" s="25"/>
      <c r="D710" s="1"/>
      <c r="G710" s="1"/>
      <c r="H710" s="1"/>
      <c r="I710" s="25"/>
      <c r="J710" s="25"/>
    </row>
    <row r="711" spans="3:10" ht="14.25" customHeight="1" x14ac:dyDescent="0.2">
      <c r="C711" s="25"/>
      <c r="D711" s="1"/>
      <c r="G711" s="1"/>
      <c r="H711" s="1"/>
      <c r="I711" s="25"/>
      <c r="J711" s="25"/>
    </row>
    <row r="712" spans="3:10" ht="14.25" customHeight="1" x14ac:dyDescent="0.2">
      <c r="C712" s="25"/>
      <c r="D712" s="1"/>
      <c r="G712" s="1"/>
      <c r="H712" s="1"/>
      <c r="I712" s="25"/>
      <c r="J712" s="25"/>
    </row>
    <row r="713" spans="3:10" ht="14.25" customHeight="1" x14ac:dyDescent="0.2">
      <c r="C713" s="25"/>
      <c r="D713" s="1"/>
      <c r="G713" s="1"/>
      <c r="H713" s="1"/>
      <c r="I713" s="25"/>
      <c r="J713" s="25"/>
    </row>
    <row r="714" spans="3:10" ht="14.25" customHeight="1" x14ac:dyDescent="0.2">
      <c r="C714" s="25"/>
      <c r="D714" s="1"/>
      <c r="G714" s="1"/>
      <c r="H714" s="1"/>
      <c r="I714" s="25"/>
      <c r="J714" s="25"/>
    </row>
    <row r="715" spans="3:10" ht="14.25" customHeight="1" x14ac:dyDescent="0.2">
      <c r="C715" s="25"/>
      <c r="D715" s="1"/>
      <c r="G715" s="1"/>
      <c r="H715" s="1"/>
      <c r="I715" s="25"/>
      <c r="J715" s="25"/>
    </row>
    <row r="716" spans="3:10" ht="14.25" customHeight="1" x14ac:dyDescent="0.2">
      <c r="C716" s="25"/>
      <c r="D716" s="1"/>
      <c r="G716" s="1"/>
      <c r="H716" s="1"/>
      <c r="I716" s="25"/>
      <c r="J716" s="25"/>
    </row>
    <row r="717" spans="3:10" ht="14.25" customHeight="1" x14ac:dyDescent="0.2">
      <c r="C717" s="25"/>
      <c r="D717" s="1"/>
      <c r="G717" s="1"/>
      <c r="H717" s="1"/>
      <c r="I717" s="25"/>
      <c r="J717" s="25"/>
    </row>
    <row r="718" spans="3:10" ht="14.25" customHeight="1" x14ac:dyDescent="0.2">
      <c r="C718" s="25"/>
      <c r="D718" s="1"/>
      <c r="G718" s="1"/>
      <c r="H718" s="1"/>
      <c r="I718" s="25"/>
      <c r="J718" s="25"/>
    </row>
    <row r="719" spans="3:10" ht="14.25" customHeight="1" x14ac:dyDescent="0.2">
      <c r="C719" s="25"/>
      <c r="D719" s="1"/>
      <c r="G719" s="1"/>
      <c r="H719" s="1"/>
      <c r="I719" s="25"/>
      <c r="J719" s="25"/>
    </row>
    <row r="720" spans="3:10" ht="14.25" customHeight="1" x14ac:dyDescent="0.2">
      <c r="C720" s="25"/>
      <c r="D720" s="1"/>
      <c r="G720" s="1"/>
      <c r="H720" s="1"/>
      <c r="I720" s="25"/>
      <c r="J720" s="25"/>
    </row>
    <row r="721" spans="3:10" ht="14.25" customHeight="1" x14ac:dyDescent="0.2">
      <c r="C721" s="25"/>
      <c r="D721" s="1"/>
      <c r="G721" s="1"/>
      <c r="H721" s="1"/>
      <c r="I721" s="25"/>
      <c r="J721" s="25"/>
    </row>
    <row r="722" spans="3:10" ht="14.25" customHeight="1" x14ac:dyDescent="0.2">
      <c r="C722" s="25"/>
      <c r="D722" s="1"/>
      <c r="G722" s="1"/>
      <c r="H722" s="1"/>
      <c r="I722" s="25"/>
      <c r="J722" s="25"/>
    </row>
    <row r="723" spans="3:10" ht="14.25" customHeight="1" x14ac:dyDescent="0.2">
      <c r="C723" s="25"/>
      <c r="D723" s="1"/>
      <c r="G723" s="1"/>
      <c r="H723" s="1"/>
      <c r="I723" s="25"/>
      <c r="J723" s="25"/>
    </row>
    <row r="724" spans="3:10" ht="14.25" customHeight="1" x14ac:dyDescent="0.2">
      <c r="C724" s="25"/>
      <c r="D724" s="1"/>
      <c r="G724" s="1"/>
      <c r="H724" s="1"/>
      <c r="I724" s="25"/>
      <c r="J724" s="25"/>
    </row>
    <row r="725" spans="3:10" ht="14.25" customHeight="1" x14ac:dyDescent="0.2">
      <c r="C725" s="25"/>
      <c r="D725" s="1"/>
      <c r="G725" s="1"/>
      <c r="H725" s="1"/>
      <c r="I725" s="25"/>
      <c r="J725" s="25"/>
    </row>
    <row r="726" spans="3:10" ht="14.25" customHeight="1" x14ac:dyDescent="0.2">
      <c r="C726" s="25"/>
      <c r="D726" s="1"/>
      <c r="G726" s="1"/>
      <c r="H726" s="1"/>
      <c r="I726" s="25"/>
      <c r="J726" s="25"/>
    </row>
    <row r="727" spans="3:10" ht="14.25" customHeight="1" x14ac:dyDescent="0.2">
      <c r="C727" s="25"/>
      <c r="D727" s="1"/>
      <c r="G727" s="1"/>
      <c r="H727" s="1"/>
      <c r="I727" s="25"/>
      <c r="J727" s="25"/>
    </row>
    <row r="728" spans="3:10" ht="14.25" customHeight="1" x14ac:dyDescent="0.2">
      <c r="C728" s="25"/>
      <c r="D728" s="1"/>
      <c r="G728" s="1"/>
      <c r="H728" s="1"/>
      <c r="I728" s="25"/>
      <c r="J728" s="25"/>
    </row>
    <row r="729" spans="3:10" ht="14.25" customHeight="1" x14ac:dyDescent="0.2">
      <c r="C729" s="25"/>
      <c r="D729" s="1"/>
      <c r="G729" s="1"/>
      <c r="H729" s="1"/>
      <c r="I729" s="25"/>
      <c r="J729" s="25"/>
    </row>
    <row r="730" spans="3:10" ht="14.25" customHeight="1" x14ac:dyDescent="0.2">
      <c r="C730" s="25"/>
      <c r="D730" s="1"/>
      <c r="G730" s="1"/>
      <c r="H730" s="1"/>
      <c r="I730" s="25"/>
      <c r="J730" s="25"/>
    </row>
    <row r="731" spans="3:10" ht="14.25" customHeight="1" x14ac:dyDescent="0.2">
      <c r="C731" s="25"/>
      <c r="D731" s="1"/>
      <c r="G731" s="1"/>
      <c r="H731" s="1"/>
      <c r="I731" s="25"/>
      <c r="J731" s="25"/>
    </row>
    <row r="732" spans="3:10" ht="14.25" customHeight="1" x14ac:dyDescent="0.2">
      <c r="C732" s="25"/>
      <c r="D732" s="1"/>
      <c r="G732" s="1"/>
      <c r="H732" s="1"/>
      <c r="I732" s="25"/>
      <c r="J732" s="25"/>
    </row>
    <row r="733" spans="3:10" ht="14.25" customHeight="1" x14ac:dyDescent="0.2">
      <c r="C733" s="25"/>
      <c r="D733" s="1"/>
      <c r="G733" s="1"/>
      <c r="H733" s="1"/>
      <c r="I733" s="25"/>
      <c r="J733" s="25"/>
    </row>
    <row r="734" spans="3:10" ht="14.25" customHeight="1" x14ac:dyDescent="0.2">
      <c r="C734" s="25"/>
      <c r="D734" s="1"/>
      <c r="G734" s="1"/>
      <c r="H734" s="1"/>
      <c r="I734" s="25"/>
      <c r="J734" s="25"/>
    </row>
    <row r="735" spans="3:10" ht="14.25" customHeight="1" x14ac:dyDescent="0.2">
      <c r="C735" s="25"/>
      <c r="D735" s="1"/>
      <c r="G735" s="1"/>
      <c r="H735" s="1"/>
      <c r="I735" s="25"/>
      <c r="J735" s="25"/>
    </row>
    <row r="736" spans="3:10" ht="14.25" customHeight="1" x14ac:dyDescent="0.2">
      <c r="C736" s="25"/>
      <c r="D736" s="1"/>
      <c r="G736" s="1"/>
      <c r="H736" s="1"/>
      <c r="I736" s="25"/>
      <c r="J736" s="25"/>
    </row>
    <row r="737" spans="3:10" ht="14.25" customHeight="1" x14ac:dyDescent="0.2">
      <c r="C737" s="25"/>
      <c r="D737" s="1"/>
      <c r="G737" s="1"/>
      <c r="H737" s="1"/>
      <c r="I737" s="25"/>
      <c r="J737" s="25"/>
    </row>
    <row r="738" spans="3:10" ht="14.25" customHeight="1" x14ac:dyDescent="0.2">
      <c r="C738" s="25"/>
      <c r="D738" s="1"/>
      <c r="G738" s="1"/>
      <c r="H738" s="1"/>
      <c r="I738" s="25"/>
      <c r="J738" s="25"/>
    </row>
    <row r="739" spans="3:10" ht="14.25" customHeight="1" x14ac:dyDescent="0.2">
      <c r="C739" s="25"/>
      <c r="D739" s="1"/>
      <c r="G739" s="1"/>
      <c r="H739" s="1"/>
      <c r="I739" s="25"/>
      <c r="J739" s="25"/>
    </row>
    <row r="740" spans="3:10" ht="14.25" customHeight="1" x14ac:dyDescent="0.2">
      <c r="C740" s="25"/>
      <c r="D740" s="1"/>
      <c r="G740" s="1"/>
      <c r="H740" s="1"/>
      <c r="I740" s="25"/>
      <c r="J740" s="25"/>
    </row>
    <row r="741" spans="3:10" ht="14.25" customHeight="1" x14ac:dyDescent="0.2">
      <c r="C741" s="25"/>
      <c r="D741" s="1"/>
      <c r="G741" s="1"/>
      <c r="H741" s="1"/>
      <c r="I741" s="25"/>
      <c r="J741" s="25"/>
    </row>
    <row r="742" spans="3:10" ht="14.25" customHeight="1" x14ac:dyDescent="0.2">
      <c r="C742" s="25"/>
      <c r="D742" s="1"/>
      <c r="G742" s="1"/>
      <c r="H742" s="1"/>
      <c r="I742" s="25"/>
      <c r="J742" s="25"/>
    </row>
    <row r="743" spans="3:10" ht="14.25" customHeight="1" x14ac:dyDescent="0.2">
      <c r="C743" s="25"/>
      <c r="D743" s="1"/>
      <c r="G743" s="1"/>
      <c r="H743" s="1"/>
      <c r="I743" s="25"/>
      <c r="J743" s="25"/>
    </row>
    <row r="744" spans="3:10" ht="14.25" customHeight="1" x14ac:dyDescent="0.2">
      <c r="C744" s="25"/>
      <c r="D744" s="1"/>
      <c r="G744" s="1"/>
      <c r="H744" s="1"/>
      <c r="I744" s="25"/>
      <c r="J744" s="25"/>
    </row>
    <row r="745" spans="3:10" ht="14.25" customHeight="1" x14ac:dyDescent="0.2">
      <c r="C745" s="25"/>
      <c r="D745" s="1"/>
      <c r="G745" s="1"/>
      <c r="H745" s="1"/>
      <c r="I745" s="25"/>
      <c r="J745" s="25"/>
    </row>
    <row r="746" spans="3:10" ht="14.25" customHeight="1" x14ac:dyDescent="0.2">
      <c r="C746" s="25"/>
      <c r="D746" s="1"/>
      <c r="G746" s="1"/>
      <c r="H746" s="1"/>
      <c r="I746" s="25"/>
      <c r="J746" s="25"/>
    </row>
    <row r="747" spans="3:10" ht="14.25" customHeight="1" x14ac:dyDescent="0.2">
      <c r="C747" s="25"/>
      <c r="D747" s="1"/>
      <c r="G747" s="1"/>
      <c r="H747" s="1"/>
      <c r="I747" s="25"/>
      <c r="J747" s="25"/>
    </row>
    <row r="748" spans="3:10" ht="14.25" customHeight="1" x14ac:dyDescent="0.2">
      <c r="C748" s="25"/>
      <c r="D748" s="1"/>
      <c r="G748" s="1"/>
      <c r="H748" s="1"/>
      <c r="I748" s="25"/>
      <c r="J748" s="25"/>
    </row>
    <row r="749" spans="3:10" ht="14.25" customHeight="1" x14ac:dyDescent="0.2">
      <c r="C749" s="25"/>
      <c r="D749" s="1"/>
      <c r="G749" s="1"/>
      <c r="H749" s="1"/>
      <c r="I749" s="25"/>
      <c r="J749" s="25"/>
    </row>
    <row r="750" spans="3:10" ht="14.25" customHeight="1" x14ac:dyDescent="0.2">
      <c r="C750" s="25"/>
      <c r="D750" s="1"/>
      <c r="G750" s="1"/>
      <c r="H750" s="1"/>
      <c r="I750" s="25"/>
      <c r="J750" s="25"/>
    </row>
    <row r="751" spans="3:10" ht="14.25" customHeight="1" x14ac:dyDescent="0.2">
      <c r="C751" s="25"/>
      <c r="D751" s="1"/>
      <c r="G751" s="1"/>
      <c r="H751" s="1"/>
      <c r="I751" s="25"/>
      <c r="J751" s="25"/>
    </row>
    <row r="752" spans="3:10" ht="14.25" customHeight="1" x14ac:dyDescent="0.2">
      <c r="C752" s="25"/>
      <c r="D752" s="1"/>
      <c r="G752" s="1"/>
      <c r="H752" s="1"/>
      <c r="I752" s="25"/>
      <c r="J752" s="25"/>
    </row>
    <row r="753" spans="3:10" ht="14.25" customHeight="1" x14ac:dyDescent="0.2">
      <c r="C753" s="25"/>
      <c r="D753" s="1"/>
      <c r="G753" s="1"/>
      <c r="H753" s="1"/>
      <c r="I753" s="25"/>
      <c r="J753" s="25"/>
    </row>
    <row r="754" spans="3:10" ht="14.25" customHeight="1" x14ac:dyDescent="0.2">
      <c r="C754" s="25"/>
      <c r="D754" s="1"/>
      <c r="G754" s="1"/>
      <c r="H754" s="1"/>
      <c r="I754" s="25"/>
      <c r="J754" s="25"/>
    </row>
    <row r="755" spans="3:10" ht="14.25" customHeight="1" x14ac:dyDescent="0.2">
      <c r="C755" s="25"/>
      <c r="D755" s="1"/>
      <c r="G755" s="1"/>
      <c r="H755" s="1"/>
      <c r="I755" s="25"/>
      <c r="J755" s="25"/>
    </row>
    <row r="756" spans="3:10" ht="14.25" customHeight="1" x14ac:dyDescent="0.2">
      <c r="C756" s="25"/>
      <c r="D756" s="1"/>
      <c r="G756" s="1"/>
      <c r="H756" s="1"/>
      <c r="I756" s="25"/>
      <c r="J756" s="25"/>
    </row>
    <row r="757" spans="3:10" ht="14.25" customHeight="1" x14ac:dyDescent="0.2">
      <c r="C757" s="25"/>
      <c r="D757" s="1"/>
      <c r="G757" s="1"/>
      <c r="H757" s="1"/>
      <c r="I757" s="25"/>
      <c r="J757" s="25"/>
    </row>
    <row r="758" spans="3:10" ht="14.25" customHeight="1" x14ac:dyDescent="0.2">
      <c r="C758" s="25"/>
      <c r="D758" s="1"/>
      <c r="G758" s="1"/>
      <c r="H758" s="1"/>
      <c r="I758" s="25"/>
      <c r="J758" s="25"/>
    </row>
    <row r="759" spans="3:10" ht="14.25" customHeight="1" x14ac:dyDescent="0.2">
      <c r="C759" s="25"/>
      <c r="D759" s="1"/>
      <c r="G759" s="1"/>
      <c r="H759" s="1"/>
      <c r="I759" s="25"/>
      <c r="J759" s="25"/>
    </row>
    <row r="760" spans="3:10" ht="14.25" customHeight="1" x14ac:dyDescent="0.2">
      <c r="C760" s="25"/>
      <c r="D760" s="1"/>
      <c r="G760" s="1"/>
      <c r="H760" s="1"/>
      <c r="I760" s="25"/>
      <c r="J760" s="25"/>
    </row>
    <row r="761" spans="3:10" ht="14.25" customHeight="1" x14ac:dyDescent="0.2">
      <c r="C761" s="25"/>
      <c r="D761" s="1"/>
      <c r="G761" s="1"/>
      <c r="H761" s="1"/>
      <c r="I761" s="25"/>
      <c r="J761" s="25"/>
    </row>
    <row r="762" spans="3:10" ht="14.25" customHeight="1" x14ac:dyDescent="0.2">
      <c r="C762" s="25"/>
      <c r="D762" s="1"/>
      <c r="G762" s="1"/>
      <c r="H762" s="1"/>
      <c r="I762" s="25"/>
      <c r="J762" s="25"/>
    </row>
    <row r="763" spans="3:10" ht="14.25" customHeight="1" x14ac:dyDescent="0.2">
      <c r="C763" s="25"/>
      <c r="D763" s="1"/>
      <c r="G763" s="1"/>
      <c r="H763" s="1"/>
      <c r="I763" s="25"/>
      <c r="J763" s="25"/>
    </row>
    <row r="764" spans="3:10" ht="14.25" customHeight="1" x14ac:dyDescent="0.2">
      <c r="C764" s="25"/>
      <c r="D764" s="1"/>
      <c r="G764" s="1"/>
      <c r="H764" s="1"/>
      <c r="I764" s="25"/>
      <c r="J764" s="25"/>
    </row>
    <row r="765" spans="3:10" ht="14.25" customHeight="1" x14ac:dyDescent="0.2">
      <c r="C765" s="25"/>
      <c r="D765" s="1"/>
      <c r="G765" s="1"/>
      <c r="H765" s="1"/>
      <c r="I765" s="25"/>
      <c r="J765" s="25"/>
    </row>
    <row r="766" spans="3:10" ht="14.25" customHeight="1" x14ac:dyDescent="0.2">
      <c r="C766" s="25"/>
      <c r="D766" s="1"/>
      <c r="G766" s="1"/>
      <c r="H766" s="1"/>
      <c r="I766" s="25"/>
      <c r="J766" s="25"/>
    </row>
    <row r="767" spans="3:10" ht="14.25" customHeight="1" x14ac:dyDescent="0.2">
      <c r="C767" s="25"/>
      <c r="D767" s="1"/>
      <c r="G767" s="1"/>
      <c r="H767" s="1"/>
      <c r="I767" s="25"/>
      <c r="J767" s="25"/>
    </row>
    <row r="768" spans="3:10" ht="14.25" customHeight="1" x14ac:dyDescent="0.2">
      <c r="C768" s="25"/>
      <c r="D768" s="1"/>
      <c r="G768" s="1"/>
      <c r="H768" s="1"/>
      <c r="I768" s="25"/>
      <c r="J768" s="25"/>
    </row>
    <row r="769" spans="3:10" ht="14.25" customHeight="1" x14ac:dyDescent="0.2">
      <c r="C769" s="25"/>
      <c r="D769" s="1"/>
      <c r="G769" s="1"/>
      <c r="H769" s="1"/>
      <c r="I769" s="25"/>
      <c r="J769" s="25"/>
    </row>
    <row r="770" spans="3:10" ht="14.25" customHeight="1" x14ac:dyDescent="0.2">
      <c r="C770" s="25"/>
      <c r="D770" s="1"/>
      <c r="G770" s="1"/>
      <c r="H770" s="1"/>
      <c r="I770" s="25"/>
      <c r="J770" s="25"/>
    </row>
    <row r="771" spans="3:10" ht="14.25" customHeight="1" x14ac:dyDescent="0.2">
      <c r="C771" s="25"/>
      <c r="D771" s="1"/>
      <c r="G771" s="1"/>
      <c r="H771" s="1"/>
      <c r="I771" s="25"/>
      <c r="J771" s="25"/>
    </row>
    <row r="772" spans="3:10" ht="14.25" customHeight="1" x14ac:dyDescent="0.2">
      <c r="C772" s="25"/>
      <c r="D772" s="1"/>
      <c r="G772" s="1"/>
      <c r="H772" s="1"/>
      <c r="I772" s="25"/>
      <c r="J772" s="25"/>
    </row>
    <row r="773" spans="3:10" ht="14.25" customHeight="1" x14ac:dyDescent="0.2">
      <c r="C773" s="25"/>
      <c r="D773" s="1"/>
      <c r="G773" s="1"/>
      <c r="H773" s="1"/>
      <c r="I773" s="25"/>
      <c r="J773" s="25"/>
    </row>
    <row r="774" spans="3:10" ht="14.25" customHeight="1" x14ac:dyDescent="0.2">
      <c r="C774" s="25"/>
      <c r="D774" s="1"/>
      <c r="G774" s="1"/>
      <c r="H774" s="1"/>
      <c r="I774" s="25"/>
      <c r="J774" s="25"/>
    </row>
    <row r="775" spans="3:10" ht="14.25" customHeight="1" x14ac:dyDescent="0.2">
      <c r="C775" s="25"/>
      <c r="D775" s="1"/>
      <c r="G775" s="1"/>
      <c r="H775" s="1"/>
      <c r="I775" s="25"/>
      <c r="J775" s="25"/>
    </row>
    <row r="776" spans="3:10" ht="14.25" customHeight="1" x14ac:dyDescent="0.2">
      <c r="C776" s="25"/>
      <c r="D776" s="1"/>
      <c r="G776" s="1"/>
      <c r="H776" s="1"/>
      <c r="I776" s="25"/>
      <c r="J776" s="25"/>
    </row>
    <row r="777" spans="3:10" ht="14.25" customHeight="1" x14ac:dyDescent="0.2">
      <c r="C777" s="25"/>
      <c r="D777" s="1"/>
      <c r="G777" s="1"/>
      <c r="H777" s="1"/>
      <c r="I777" s="25"/>
      <c r="J777" s="25"/>
    </row>
    <row r="778" spans="3:10" ht="14.25" customHeight="1" x14ac:dyDescent="0.2">
      <c r="C778" s="25"/>
      <c r="D778" s="1"/>
      <c r="G778" s="1"/>
      <c r="H778" s="1"/>
      <c r="I778" s="25"/>
      <c r="J778" s="25"/>
    </row>
    <row r="779" spans="3:10" ht="14.25" customHeight="1" x14ac:dyDescent="0.2">
      <c r="C779" s="25"/>
      <c r="D779" s="1"/>
      <c r="G779" s="1"/>
      <c r="H779" s="1"/>
      <c r="I779" s="25"/>
      <c r="J779" s="25"/>
    </row>
    <row r="780" spans="3:10" ht="14.25" customHeight="1" x14ac:dyDescent="0.2">
      <c r="C780" s="25"/>
      <c r="D780" s="1"/>
      <c r="G780" s="1"/>
      <c r="H780" s="1"/>
      <c r="I780" s="25"/>
      <c r="J780" s="25"/>
    </row>
    <row r="781" spans="3:10" ht="14.25" customHeight="1" x14ac:dyDescent="0.2">
      <c r="C781" s="25"/>
      <c r="D781" s="1"/>
      <c r="G781" s="1"/>
      <c r="H781" s="1"/>
      <c r="I781" s="25"/>
      <c r="J781" s="25"/>
    </row>
    <row r="782" spans="3:10" ht="14.25" customHeight="1" x14ac:dyDescent="0.2">
      <c r="C782" s="25"/>
      <c r="D782" s="1"/>
      <c r="G782" s="1"/>
      <c r="H782" s="1"/>
      <c r="I782" s="25"/>
      <c r="J782" s="25"/>
    </row>
    <row r="783" spans="3:10" ht="14.25" customHeight="1" x14ac:dyDescent="0.2">
      <c r="C783" s="25"/>
      <c r="D783" s="1"/>
      <c r="G783" s="1"/>
      <c r="H783" s="1"/>
      <c r="I783" s="25"/>
      <c r="J783" s="25"/>
    </row>
    <row r="784" spans="3:10" ht="14.25" customHeight="1" x14ac:dyDescent="0.2">
      <c r="C784" s="25"/>
      <c r="D784" s="1"/>
      <c r="G784" s="1"/>
      <c r="H784" s="1"/>
      <c r="I784" s="25"/>
      <c r="J784" s="25"/>
    </row>
    <row r="785" spans="3:10" ht="14.25" customHeight="1" x14ac:dyDescent="0.2">
      <c r="C785" s="25"/>
      <c r="D785" s="1"/>
      <c r="G785" s="1"/>
      <c r="H785" s="1"/>
      <c r="I785" s="25"/>
      <c r="J785" s="25"/>
    </row>
    <row r="786" spans="3:10" ht="14.25" customHeight="1" x14ac:dyDescent="0.2">
      <c r="C786" s="25"/>
      <c r="D786" s="1"/>
      <c r="G786" s="1"/>
      <c r="H786" s="1"/>
      <c r="I786" s="25"/>
      <c r="J786" s="25"/>
    </row>
    <row r="787" spans="3:10" ht="14.25" customHeight="1" x14ac:dyDescent="0.2">
      <c r="C787" s="25"/>
      <c r="D787" s="1"/>
      <c r="G787" s="1"/>
      <c r="H787" s="1"/>
      <c r="I787" s="25"/>
      <c r="J787" s="25"/>
    </row>
    <row r="788" spans="3:10" ht="14.25" customHeight="1" x14ac:dyDescent="0.2">
      <c r="C788" s="25"/>
      <c r="D788" s="1"/>
      <c r="G788" s="1"/>
      <c r="H788" s="1"/>
      <c r="I788" s="25"/>
      <c r="J788" s="25"/>
    </row>
    <row r="789" spans="3:10" ht="14.25" customHeight="1" x14ac:dyDescent="0.2">
      <c r="C789" s="25"/>
      <c r="D789" s="1"/>
      <c r="G789" s="1"/>
      <c r="H789" s="1"/>
      <c r="I789" s="25"/>
      <c r="J789" s="25"/>
    </row>
    <row r="790" spans="3:10" ht="14.25" customHeight="1" x14ac:dyDescent="0.2">
      <c r="C790" s="25"/>
      <c r="D790" s="1"/>
      <c r="G790" s="1"/>
      <c r="H790" s="1"/>
      <c r="I790" s="25"/>
      <c r="J790" s="25"/>
    </row>
    <row r="791" spans="3:10" ht="14.25" customHeight="1" x14ac:dyDescent="0.2">
      <c r="C791" s="25"/>
      <c r="D791" s="1"/>
      <c r="G791" s="1"/>
      <c r="H791" s="1"/>
      <c r="I791" s="25"/>
      <c r="J791" s="25"/>
    </row>
    <row r="792" spans="3:10" ht="14.25" customHeight="1" x14ac:dyDescent="0.2">
      <c r="C792" s="25"/>
      <c r="D792" s="1"/>
      <c r="G792" s="1"/>
      <c r="H792" s="1"/>
      <c r="I792" s="25"/>
      <c r="J792" s="25"/>
    </row>
    <row r="793" spans="3:10" ht="14.25" customHeight="1" x14ac:dyDescent="0.2">
      <c r="C793" s="25"/>
      <c r="D793" s="1"/>
      <c r="G793" s="1"/>
      <c r="H793" s="1"/>
      <c r="I793" s="25"/>
      <c r="J793" s="25"/>
    </row>
    <row r="794" spans="3:10" ht="14.25" customHeight="1" x14ac:dyDescent="0.2">
      <c r="C794" s="25"/>
      <c r="D794" s="1"/>
      <c r="G794" s="1"/>
      <c r="H794" s="1"/>
      <c r="I794" s="25"/>
      <c r="J794" s="25"/>
    </row>
    <row r="795" spans="3:10" ht="14.25" customHeight="1" x14ac:dyDescent="0.2">
      <c r="C795" s="25"/>
      <c r="D795" s="1"/>
      <c r="G795" s="1"/>
      <c r="H795" s="1"/>
      <c r="I795" s="25"/>
      <c r="J795" s="25"/>
    </row>
    <row r="796" spans="3:10" ht="14.25" customHeight="1" x14ac:dyDescent="0.2">
      <c r="C796" s="25"/>
      <c r="D796" s="1"/>
      <c r="G796" s="1"/>
      <c r="H796" s="1"/>
      <c r="I796" s="25"/>
      <c r="J796" s="25"/>
    </row>
    <row r="797" spans="3:10" ht="14.25" customHeight="1" x14ac:dyDescent="0.2">
      <c r="C797" s="25"/>
      <c r="D797" s="1"/>
      <c r="G797" s="1"/>
      <c r="H797" s="1"/>
      <c r="I797" s="25"/>
      <c r="J797" s="25"/>
    </row>
    <row r="798" spans="3:10" ht="14.25" customHeight="1" x14ac:dyDescent="0.2">
      <c r="C798" s="25"/>
      <c r="D798" s="1"/>
      <c r="G798" s="1"/>
      <c r="H798" s="1"/>
      <c r="I798" s="25"/>
      <c r="J798" s="25"/>
    </row>
    <row r="799" spans="3:10" ht="14.25" customHeight="1" x14ac:dyDescent="0.2">
      <c r="C799" s="25"/>
      <c r="D799" s="1"/>
      <c r="G799" s="1"/>
      <c r="H799" s="1"/>
      <c r="I799" s="25"/>
      <c r="J799" s="25"/>
    </row>
    <row r="800" spans="3:10" ht="14.25" customHeight="1" x14ac:dyDescent="0.2">
      <c r="C800" s="25"/>
      <c r="D800" s="1"/>
      <c r="G800" s="1"/>
      <c r="H800" s="1"/>
      <c r="I800" s="25"/>
      <c r="J800" s="25"/>
    </row>
    <row r="801" spans="3:10" ht="14.25" customHeight="1" x14ac:dyDescent="0.2">
      <c r="C801" s="25"/>
      <c r="D801" s="1"/>
      <c r="G801" s="1"/>
      <c r="H801" s="1"/>
      <c r="I801" s="25"/>
      <c r="J801" s="25"/>
    </row>
    <row r="802" spans="3:10" ht="14.25" customHeight="1" x14ac:dyDescent="0.2">
      <c r="C802" s="25"/>
      <c r="D802" s="1"/>
      <c r="G802" s="1"/>
      <c r="H802" s="1"/>
      <c r="I802" s="25"/>
      <c r="J802" s="25"/>
    </row>
    <row r="803" spans="3:10" ht="14.25" customHeight="1" x14ac:dyDescent="0.2">
      <c r="C803" s="25"/>
      <c r="D803" s="1"/>
      <c r="G803" s="1"/>
      <c r="H803" s="1"/>
      <c r="I803" s="25"/>
      <c r="J803" s="25"/>
    </row>
    <row r="804" spans="3:10" ht="14.25" customHeight="1" x14ac:dyDescent="0.2">
      <c r="C804" s="25"/>
      <c r="D804" s="1"/>
      <c r="G804" s="1"/>
      <c r="H804" s="1"/>
      <c r="I804" s="25"/>
      <c r="J804" s="25"/>
    </row>
    <row r="805" spans="3:10" ht="14.25" customHeight="1" x14ac:dyDescent="0.2">
      <c r="C805" s="25"/>
      <c r="D805" s="1"/>
      <c r="G805" s="1"/>
      <c r="H805" s="1"/>
      <c r="I805" s="25"/>
      <c r="J805" s="25"/>
    </row>
    <row r="806" spans="3:10" ht="14.25" customHeight="1" x14ac:dyDescent="0.2">
      <c r="C806" s="25"/>
      <c r="D806" s="1"/>
      <c r="G806" s="1"/>
      <c r="H806" s="1"/>
      <c r="I806" s="25"/>
      <c r="J806" s="25"/>
    </row>
    <row r="807" spans="3:10" ht="14.25" customHeight="1" x14ac:dyDescent="0.2">
      <c r="C807" s="25"/>
      <c r="D807" s="1"/>
      <c r="G807" s="1"/>
      <c r="H807" s="1"/>
      <c r="I807" s="25"/>
      <c r="J807" s="25"/>
    </row>
    <row r="808" spans="3:10" ht="14.25" customHeight="1" x14ac:dyDescent="0.2">
      <c r="C808" s="25"/>
      <c r="D808" s="1"/>
      <c r="G808" s="1"/>
      <c r="H808" s="1"/>
      <c r="I808" s="25"/>
      <c r="J808" s="25"/>
    </row>
    <row r="809" spans="3:10" ht="14.25" customHeight="1" x14ac:dyDescent="0.2">
      <c r="C809" s="25"/>
      <c r="D809" s="1"/>
      <c r="G809" s="1"/>
      <c r="H809" s="1"/>
      <c r="I809" s="25"/>
      <c r="J809" s="25"/>
    </row>
    <row r="810" spans="3:10" ht="14.25" customHeight="1" x14ac:dyDescent="0.2">
      <c r="C810" s="25"/>
      <c r="D810" s="1"/>
      <c r="G810" s="1"/>
      <c r="H810" s="1"/>
      <c r="I810" s="25"/>
      <c r="J810" s="25"/>
    </row>
    <row r="811" spans="3:10" ht="14.25" customHeight="1" x14ac:dyDescent="0.2">
      <c r="C811" s="25"/>
      <c r="D811" s="1"/>
      <c r="G811" s="1"/>
      <c r="H811" s="1"/>
      <c r="I811" s="25"/>
      <c r="J811" s="25"/>
    </row>
    <row r="812" spans="3:10" ht="14.25" customHeight="1" x14ac:dyDescent="0.2">
      <c r="C812" s="25"/>
      <c r="D812" s="1"/>
      <c r="G812" s="1"/>
      <c r="H812" s="1"/>
      <c r="I812" s="25"/>
      <c r="J812" s="25"/>
    </row>
    <row r="813" spans="3:10" ht="14.25" customHeight="1" x14ac:dyDescent="0.2">
      <c r="C813" s="25"/>
      <c r="D813" s="1"/>
      <c r="G813" s="1"/>
      <c r="H813" s="1"/>
      <c r="I813" s="25"/>
      <c r="J813" s="25"/>
    </row>
    <row r="814" spans="3:10" ht="14.25" customHeight="1" x14ac:dyDescent="0.2">
      <c r="C814" s="25"/>
      <c r="D814" s="1"/>
      <c r="G814" s="1"/>
      <c r="H814" s="1"/>
      <c r="I814" s="25"/>
      <c r="J814" s="25"/>
    </row>
    <row r="815" spans="3:10" ht="14.25" customHeight="1" x14ac:dyDescent="0.2">
      <c r="C815" s="25"/>
      <c r="D815" s="1"/>
      <c r="G815" s="1"/>
      <c r="H815" s="1"/>
      <c r="I815" s="25"/>
      <c r="J815" s="25"/>
    </row>
    <row r="816" spans="3:10" ht="14.25" customHeight="1" x14ac:dyDescent="0.2">
      <c r="C816" s="25"/>
      <c r="D816" s="1"/>
      <c r="G816" s="1"/>
      <c r="H816" s="1"/>
      <c r="I816" s="25"/>
      <c r="J816" s="25"/>
    </row>
    <row r="817" spans="3:10" ht="14.25" customHeight="1" x14ac:dyDescent="0.2">
      <c r="C817" s="25"/>
      <c r="D817" s="1"/>
      <c r="G817" s="1"/>
      <c r="H817" s="1"/>
      <c r="I817" s="25"/>
      <c r="J817" s="25"/>
    </row>
    <row r="818" spans="3:10" ht="14.25" customHeight="1" x14ac:dyDescent="0.2">
      <c r="C818" s="25"/>
      <c r="D818" s="1"/>
      <c r="G818" s="1"/>
      <c r="H818" s="1"/>
      <c r="I818" s="25"/>
      <c r="J818" s="25"/>
    </row>
    <row r="819" spans="3:10" ht="14.25" customHeight="1" x14ac:dyDescent="0.2">
      <c r="C819" s="25"/>
      <c r="D819" s="1"/>
      <c r="G819" s="1"/>
      <c r="H819" s="1"/>
      <c r="I819" s="25"/>
      <c r="J819" s="25"/>
    </row>
    <row r="820" spans="3:10" ht="14.25" customHeight="1" x14ac:dyDescent="0.2">
      <c r="C820" s="25"/>
      <c r="D820" s="1"/>
      <c r="G820" s="1"/>
      <c r="H820" s="1"/>
      <c r="I820" s="25"/>
      <c r="J820" s="25"/>
    </row>
    <row r="821" spans="3:10" ht="14.25" customHeight="1" x14ac:dyDescent="0.2">
      <c r="C821" s="25"/>
      <c r="D821" s="1"/>
      <c r="G821" s="1"/>
      <c r="H821" s="1"/>
      <c r="I821" s="25"/>
      <c r="J821" s="25"/>
    </row>
    <row r="822" spans="3:10" ht="14.25" customHeight="1" x14ac:dyDescent="0.2">
      <c r="C822" s="25"/>
      <c r="D822" s="1"/>
      <c r="G822" s="1"/>
      <c r="H822" s="1"/>
      <c r="I822" s="25"/>
      <c r="J822" s="25"/>
    </row>
    <row r="823" spans="3:10" ht="14.25" customHeight="1" x14ac:dyDescent="0.2">
      <c r="C823" s="25"/>
      <c r="D823" s="1"/>
      <c r="G823" s="1"/>
      <c r="H823" s="1"/>
      <c r="I823" s="25"/>
      <c r="J823" s="25"/>
    </row>
    <row r="824" spans="3:10" ht="14.25" customHeight="1" x14ac:dyDescent="0.2">
      <c r="C824" s="25"/>
      <c r="D824" s="1"/>
      <c r="G824" s="1"/>
      <c r="H824" s="1"/>
      <c r="I824" s="25"/>
      <c r="J824" s="25"/>
    </row>
    <row r="825" spans="3:10" ht="14.25" customHeight="1" x14ac:dyDescent="0.2">
      <c r="C825" s="25"/>
      <c r="D825" s="1"/>
      <c r="G825" s="1"/>
      <c r="H825" s="1"/>
      <c r="I825" s="25"/>
      <c r="J825" s="25"/>
    </row>
    <row r="826" spans="3:10" ht="14.25" customHeight="1" x14ac:dyDescent="0.2">
      <c r="C826" s="25"/>
      <c r="D826" s="1"/>
      <c r="G826" s="1"/>
      <c r="H826" s="1"/>
      <c r="I826" s="25"/>
      <c r="J826" s="25"/>
    </row>
    <row r="827" spans="3:10" ht="14.25" customHeight="1" x14ac:dyDescent="0.2">
      <c r="C827" s="25"/>
      <c r="D827" s="1"/>
      <c r="G827" s="1"/>
      <c r="H827" s="1"/>
      <c r="I827" s="25"/>
      <c r="J827" s="25"/>
    </row>
    <row r="828" spans="3:10" ht="14.25" customHeight="1" x14ac:dyDescent="0.2">
      <c r="C828" s="25"/>
      <c r="D828" s="1"/>
      <c r="G828" s="1"/>
      <c r="H828" s="1"/>
      <c r="I828" s="25"/>
      <c r="J828" s="25"/>
    </row>
    <row r="829" spans="3:10" ht="14.25" customHeight="1" x14ac:dyDescent="0.2">
      <c r="C829" s="25"/>
      <c r="D829" s="1"/>
      <c r="G829" s="1"/>
      <c r="H829" s="1"/>
      <c r="I829" s="25"/>
      <c r="J829" s="25"/>
    </row>
    <row r="830" spans="3:10" ht="14.25" customHeight="1" x14ac:dyDescent="0.2">
      <c r="C830" s="25"/>
      <c r="D830" s="1"/>
      <c r="G830" s="1"/>
      <c r="H830" s="1"/>
      <c r="I830" s="25"/>
      <c r="J830" s="25"/>
    </row>
    <row r="831" spans="3:10" ht="14.25" customHeight="1" x14ac:dyDescent="0.2">
      <c r="C831" s="25"/>
      <c r="D831" s="1"/>
      <c r="G831" s="1"/>
      <c r="H831" s="1"/>
      <c r="I831" s="25"/>
      <c r="J831" s="25"/>
    </row>
    <row r="832" spans="3:10" ht="14.25" customHeight="1" x14ac:dyDescent="0.2">
      <c r="C832" s="25"/>
      <c r="D832" s="1"/>
      <c r="G832" s="1"/>
      <c r="H832" s="1"/>
      <c r="I832" s="25"/>
      <c r="J832" s="25"/>
    </row>
    <row r="833" spans="3:10" ht="14.25" customHeight="1" x14ac:dyDescent="0.2">
      <c r="C833" s="25"/>
      <c r="D833" s="1"/>
      <c r="G833" s="1"/>
      <c r="H833" s="1"/>
      <c r="I833" s="25"/>
      <c r="J833" s="25"/>
    </row>
    <row r="834" spans="3:10" ht="14.25" customHeight="1" x14ac:dyDescent="0.2">
      <c r="C834" s="25"/>
      <c r="D834" s="1"/>
      <c r="G834" s="1"/>
      <c r="H834" s="1"/>
      <c r="I834" s="25"/>
      <c r="J834" s="25"/>
    </row>
    <row r="835" spans="3:10" ht="14.25" customHeight="1" x14ac:dyDescent="0.2">
      <c r="C835" s="25"/>
      <c r="D835" s="1"/>
      <c r="G835" s="1"/>
      <c r="H835" s="1"/>
      <c r="I835" s="25"/>
      <c r="J835" s="25"/>
    </row>
    <row r="836" spans="3:10" ht="14.25" customHeight="1" x14ac:dyDescent="0.2">
      <c r="C836" s="25"/>
      <c r="D836" s="1"/>
      <c r="G836" s="1"/>
      <c r="H836" s="1"/>
      <c r="I836" s="25"/>
      <c r="J836" s="25"/>
    </row>
    <row r="837" spans="3:10" ht="14.25" customHeight="1" x14ac:dyDescent="0.2">
      <c r="C837" s="25"/>
      <c r="D837" s="1"/>
      <c r="G837" s="1"/>
      <c r="H837" s="1"/>
      <c r="I837" s="25"/>
      <c r="J837" s="25"/>
    </row>
    <row r="838" spans="3:10" ht="14.25" customHeight="1" x14ac:dyDescent="0.2">
      <c r="C838" s="25"/>
      <c r="D838" s="1"/>
      <c r="G838" s="1"/>
      <c r="H838" s="1"/>
      <c r="I838" s="25"/>
      <c r="J838" s="25"/>
    </row>
    <row r="839" spans="3:10" ht="14.25" customHeight="1" x14ac:dyDescent="0.2">
      <c r="C839" s="25"/>
      <c r="D839" s="1"/>
      <c r="G839" s="1"/>
      <c r="H839" s="1"/>
      <c r="I839" s="25"/>
      <c r="J839" s="25"/>
    </row>
    <row r="840" spans="3:10" ht="14.25" customHeight="1" x14ac:dyDescent="0.2">
      <c r="C840" s="25"/>
      <c r="D840" s="1"/>
      <c r="G840" s="1"/>
      <c r="H840" s="1"/>
      <c r="I840" s="25"/>
      <c r="J840" s="25"/>
    </row>
    <row r="841" spans="3:10" ht="14.25" customHeight="1" x14ac:dyDescent="0.2">
      <c r="C841" s="25"/>
      <c r="D841" s="1"/>
      <c r="G841" s="1"/>
      <c r="H841" s="1"/>
      <c r="I841" s="25"/>
      <c r="J841" s="25"/>
    </row>
    <row r="842" spans="3:10" ht="14.25" customHeight="1" x14ac:dyDescent="0.2">
      <c r="C842" s="25"/>
      <c r="D842" s="1"/>
      <c r="G842" s="1"/>
      <c r="H842" s="1"/>
      <c r="I842" s="25"/>
      <c r="J842" s="25"/>
    </row>
    <row r="843" spans="3:10" ht="14.25" customHeight="1" x14ac:dyDescent="0.2">
      <c r="C843" s="25"/>
      <c r="D843" s="1"/>
      <c r="G843" s="1"/>
      <c r="H843" s="1"/>
      <c r="I843" s="25"/>
      <c r="J843" s="25"/>
    </row>
    <row r="844" spans="3:10" ht="14.25" customHeight="1" x14ac:dyDescent="0.2">
      <c r="C844" s="25"/>
      <c r="D844" s="1"/>
      <c r="G844" s="1"/>
      <c r="H844" s="1"/>
      <c r="I844" s="25"/>
      <c r="J844" s="25"/>
    </row>
    <row r="845" spans="3:10" ht="14.25" customHeight="1" x14ac:dyDescent="0.2">
      <c r="C845" s="25"/>
      <c r="D845" s="1"/>
      <c r="G845" s="1"/>
      <c r="H845" s="1"/>
      <c r="I845" s="25"/>
      <c r="J845" s="25"/>
    </row>
    <row r="846" spans="3:10" ht="14.25" customHeight="1" x14ac:dyDescent="0.2">
      <c r="C846" s="25"/>
      <c r="D846" s="1"/>
      <c r="G846" s="1"/>
      <c r="H846" s="1"/>
      <c r="I846" s="25"/>
      <c r="J846" s="25"/>
    </row>
    <row r="847" spans="3:10" ht="14.25" customHeight="1" x14ac:dyDescent="0.2">
      <c r="C847" s="25"/>
      <c r="D847" s="1"/>
      <c r="G847" s="1"/>
      <c r="H847" s="1"/>
      <c r="I847" s="25"/>
      <c r="J847" s="25"/>
    </row>
    <row r="848" spans="3:10" ht="14.25" customHeight="1" x14ac:dyDescent="0.2">
      <c r="C848" s="25"/>
      <c r="D848" s="1"/>
      <c r="G848" s="1"/>
      <c r="H848" s="1"/>
      <c r="I848" s="25"/>
      <c r="J848" s="25"/>
    </row>
    <row r="849" spans="3:10" ht="14.25" customHeight="1" x14ac:dyDescent="0.2">
      <c r="C849" s="25"/>
      <c r="D849" s="1"/>
      <c r="G849" s="1"/>
      <c r="H849" s="1"/>
      <c r="I849" s="25"/>
      <c r="J849" s="25"/>
    </row>
    <row r="850" spans="3:10" ht="14.25" customHeight="1" x14ac:dyDescent="0.2">
      <c r="C850" s="25"/>
      <c r="D850" s="1"/>
      <c r="G850" s="1"/>
      <c r="H850" s="1"/>
      <c r="I850" s="25"/>
      <c r="J850" s="25"/>
    </row>
    <row r="851" spans="3:10" ht="14.25" customHeight="1" x14ac:dyDescent="0.2">
      <c r="C851" s="25"/>
      <c r="D851" s="1"/>
      <c r="G851" s="1"/>
      <c r="H851" s="1"/>
      <c r="I851" s="25"/>
      <c r="J851" s="25"/>
    </row>
    <row r="852" spans="3:10" ht="14.25" customHeight="1" x14ac:dyDescent="0.2">
      <c r="C852" s="25"/>
      <c r="D852" s="1"/>
      <c r="G852" s="1"/>
      <c r="H852" s="1"/>
      <c r="I852" s="25"/>
      <c r="J852" s="25"/>
    </row>
    <row r="853" spans="3:10" ht="14.25" customHeight="1" x14ac:dyDescent="0.2">
      <c r="C853" s="25"/>
      <c r="D853" s="1"/>
      <c r="G853" s="1"/>
      <c r="H853" s="1"/>
      <c r="I853" s="25"/>
      <c r="J853" s="25"/>
    </row>
    <row r="854" spans="3:10" ht="14.25" customHeight="1" x14ac:dyDescent="0.2">
      <c r="C854" s="25"/>
      <c r="D854" s="1"/>
      <c r="G854" s="1"/>
      <c r="H854" s="1"/>
      <c r="I854" s="25"/>
      <c r="J854" s="25"/>
    </row>
    <row r="855" spans="3:10" ht="14.25" customHeight="1" x14ac:dyDescent="0.2">
      <c r="C855" s="25"/>
      <c r="D855" s="1"/>
      <c r="G855" s="1"/>
      <c r="H855" s="1"/>
      <c r="I855" s="25"/>
      <c r="J855" s="25"/>
    </row>
    <row r="856" spans="3:10" ht="14.25" customHeight="1" x14ac:dyDescent="0.2">
      <c r="C856" s="25"/>
      <c r="D856" s="1"/>
      <c r="G856" s="1"/>
      <c r="H856" s="1"/>
      <c r="I856" s="25"/>
      <c r="J856" s="25"/>
    </row>
    <row r="857" spans="3:10" ht="14.25" customHeight="1" x14ac:dyDescent="0.2">
      <c r="C857" s="25"/>
      <c r="D857" s="1"/>
      <c r="G857" s="1"/>
      <c r="H857" s="1"/>
      <c r="I857" s="25"/>
      <c r="J857" s="25"/>
    </row>
    <row r="858" spans="3:10" ht="14.25" customHeight="1" x14ac:dyDescent="0.2">
      <c r="C858" s="25"/>
      <c r="D858" s="1"/>
      <c r="G858" s="1"/>
      <c r="H858" s="1"/>
      <c r="I858" s="25"/>
      <c r="J858" s="25"/>
    </row>
    <row r="859" spans="3:10" ht="14.25" customHeight="1" x14ac:dyDescent="0.2">
      <c r="C859" s="25"/>
      <c r="D859" s="1"/>
      <c r="G859" s="1"/>
      <c r="H859" s="1"/>
      <c r="I859" s="25"/>
      <c r="J859" s="25"/>
    </row>
    <row r="860" spans="3:10" ht="14.25" customHeight="1" x14ac:dyDescent="0.2">
      <c r="C860" s="25"/>
      <c r="D860" s="1"/>
      <c r="G860" s="1"/>
      <c r="H860" s="1"/>
      <c r="I860" s="25"/>
      <c r="J860" s="25"/>
    </row>
    <row r="861" spans="3:10" ht="14.25" customHeight="1" x14ac:dyDescent="0.2">
      <c r="C861" s="25"/>
      <c r="D861" s="1"/>
      <c r="G861" s="1"/>
      <c r="H861" s="1"/>
      <c r="I861" s="25"/>
      <c r="J861" s="25"/>
    </row>
    <row r="862" spans="3:10" ht="14.25" customHeight="1" x14ac:dyDescent="0.2">
      <c r="C862" s="25"/>
      <c r="D862" s="1"/>
      <c r="G862" s="1"/>
      <c r="H862" s="1"/>
      <c r="I862" s="25"/>
      <c r="J862" s="25"/>
    </row>
    <row r="863" spans="3:10" ht="14.25" customHeight="1" x14ac:dyDescent="0.2">
      <c r="C863" s="25"/>
      <c r="D863" s="1"/>
      <c r="G863" s="1"/>
      <c r="H863" s="1"/>
      <c r="I863" s="25"/>
      <c r="J863" s="25"/>
    </row>
    <row r="864" spans="3:10" ht="14.25" customHeight="1" x14ac:dyDescent="0.2">
      <c r="C864" s="25"/>
      <c r="D864" s="1"/>
      <c r="G864" s="1"/>
      <c r="H864" s="1"/>
      <c r="I864" s="25"/>
      <c r="J864" s="25"/>
    </row>
    <row r="865" spans="3:10" ht="14.25" customHeight="1" x14ac:dyDescent="0.2">
      <c r="C865" s="25"/>
      <c r="D865" s="1"/>
      <c r="G865" s="1"/>
      <c r="H865" s="1"/>
      <c r="I865" s="25"/>
      <c r="J865" s="25"/>
    </row>
    <row r="866" spans="3:10" ht="14.25" customHeight="1" x14ac:dyDescent="0.2">
      <c r="C866" s="25"/>
      <c r="D866" s="1"/>
      <c r="G866" s="1"/>
      <c r="H866" s="1"/>
      <c r="I866" s="25"/>
      <c r="J866" s="25"/>
    </row>
    <row r="867" spans="3:10" ht="14.25" customHeight="1" x14ac:dyDescent="0.2">
      <c r="C867" s="25"/>
      <c r="D867" s="1"/>
      <c r="G867" s="1"/>
      <c r="H867" s="1"/>
      <c r="I867" s="25"/>
      <c r="J867" s="25"/>
    </row>
    <row r="868" spans="3:10" ht="14.25" customHeight="1" x14ac:dyDescent="0.2">
      <c r="C868" s="25"/>
      <c r="D868" s="1"/>
      <c r="G868" s="1"/>
      <c r="H868" s="1"/>
      <c r="I868" s="25"/>
      <c r="J868" s="25"/>
    </row>
    <row r="869" spans="3:10" ht="14.25" customHeight="1" x14ac:dyDescent="0.2">
      <c r="C869" s="25"/>
      <c r="D869" s="1"/>
      <c r="G869" s="1"/>
      <c r="H869" s="1"/>
      <c r="I869" s="25"/>
      <c r="J869" s="25"/>
    </row>
    <row r="870" spans="3:10" ht="14.25" customHeight="1" x14ac:dyDescent="0.2">
      <c r="C870" s="25"/>
      <c r="D870" s="1"/>
      <c r="G870" s="1"/>
      <c r="H870" s="1"/>
      <c r="I870" s="25"/>
      <c r="J870" s="25"/>
    </row>
    <row r="871" spans="3:10" ht="14.25" customHeight="1" x14ac:dyDescent="0.2">
      <c r="C871" s="25"/>
      <c r="D871" s="1"/>
      <c r="G871" s="1"/>
      <c r="H871" s="1"/>
      <c r="I871" s="25"/>
      <c r="J871" s="25"/>
    </row>
    <row r="872" spans="3:10" ht="14.25" customHeight="1" x14ac:dyDescent="0.2">
      <c r="C872" s="25"/>
      <c r="D872" s="1"/>
      <c r="G872" s="1"/>
      <c r="H872" s="1"/>
      <c r="I872" s="25"/>
      <c r="J872" s="25"/>
    </row>
    <row r="873" spans="3:10" ht="14.25" customHeight="1" x14ac:dyDescent="0.2">
      <c r="C873" s="25"/>
      <c r="D873" s="1"/>
      <c r="G873" s="1"/>
      <c r="H873" s="1"/>
      <c r="I873" s="25"/>
      <c r="J873" s="25"/>
    </row>
    <row r="874" spans="3:10" ht="14.25" customHeight="1" x14ac:dyDescent="0.2">
      <c r="C874" s="25"/>
      <c r="D874" s="1"/>
      <c r="G874" s="1"/>
      <c r="H874" s="1"/>
      <c r="I874" s="25"/>
      <c r="J874" s="25"/>
    </row>
    <row r="875" spans="3:10" ht="14.25" customHeight="1" x14ac:dyDescent="0.2">
      <c r="C875" s="25"/>
      <c r="D875" s="1"/>
      <c r="G875" s="1"/>
      <c r="H875" s="1"/>
      <c r="I875" s="25"/>
      <c r="J875" s="25"/>
    </row>
    <row r="876" spans="3:10" ht="14.25" customHeight="1" x14ac:dyDescent="0.2">
      <c r="C876" s="25"/>
      <c r="D876" s="1"/>
      <c r="G876" s="1"/>
      <c r="H876" s="1"/>
      <c r="I876" s="25"/>
      <c r="J876" s="25"/>
    </row>
    <row r="877" spans="3:10" ht="14.25" customHeight="1" x14ac:dyDescent="0.2">
      <c r="C877" s="25"/>
      <c r="D877" s="1"/>
      <c r="G877" s="1"/>
      <c r="H877" s="1"/>
      <c r="I877" s="25"/>
      <c r="J877" s="25"/>
    </row>
    <row r="878" spans="3:10" ht="14.25" customHeight="1" x14ac:dyDescent="0.2">
      <c r="C878" s="25"/>
      <c r="D878" s="1"/>
      <c r="G878" s="1"/>
      <c r="H878" s="1"/>
      <c r="I878" s="25"/>
      <c r="J878" s="25"/>
    </row>
    <row r="879" spans="3:10" ht="14.25" customHeight="1" x14ac:dyDescent="0.2">
      <c r="C879" s="25"/>
      <c r="D879" s="1"/>
      <c r="G879" s="1"/>
      <c r="H879" s="1"/>
      <c r="I879" s="25"/>
      <c r="J879" s="25"/>
    </row>
    <row r="880" spans="3:10" ht="14.25" customHeight="1" x14ac:dyDescent="0.2">
      <c r="C880" s="25"/>
      <c r="D880" s="1"/>
      <c r="G880" s="1"/>
      <c r="H880" s="1"/>
      <c r="I880" s="25"/>
      <c r="J880" s="25"/>
    </row>
    <row r="881" spans="3:10" ht="14.25" customHeight="1" x14ac:dyDescent="0.2">
      <c r="C881" s="25"/>
      <c r="D881" s="1"/>
      <c r="G881" s="1"/>
      <c r="H881" s="1"/>
      <c r="I881" s="25"/>
      <c r="J881" s="25"/>
    </row>
    <row r="882" spans="3:10" ht="14.25" customHeight="1" x14ac:dyDescent="0.2">
      <c r="C882" s="25"/>
      <c r="D882" s="1"/>
      <c r="G882" s="1"/>
      <c r="H882" s="1"/>
      <c r="I882" s="25"/>
      <c r="J882" s="25"/>
    </row>
    <row r="883" spans="3:10" ht="14.25" customHeight="1" x14ac:dyDescent="0.2">
      <c r="C883" s="25"/>
      <c r="D883" s="1"/>
      <c r="G883" s="1"/>
      <c r="H883" s="1"/>
      <c r="I883" s="25"/>
      <c r="J883" s="25"/>
    </row>
    <row r="884" spans="3:10" ht="14.25" customHeight="1" x14ac:dyDescent="0.2">
      <c r="C884" s="25"/>
      <c r="D884" s="1"/>
      <c r="G884" s="1"/>
      <c r="H884" s="1"/>
      <c r="I884" s="25"/>
      <c r="J884" s="25"/>
    </row>
    <row r="885" spans="3:10" ht="14.25" customHeight="1" x14ac:dyDescent="0.2">
      <c r="C885" s="25"/>
      <c r="D885" s="1"/>
      <c r="G885" s="1"/>
      <c r="H885" s="1"/>
      <c r="I885" s="25"/>
      <c r="J885" s="25"/>
    </row>
    <row r="886" spans="3:10" ht="14.25" customHeight="1" x14ac:dyDescent="0.2">
      <c r="C886" s="25"/>
      <c r="D886" s="1"/>
      <c r="G886" s="1"/>
      <c r="H886" s="1"/>
      <c r="I886" s="25"/>
      <c r="J886" s="25"/>
    </row>
    <row r="887" spans="3:10" ht="14.25" customHeight="1" x14ac:dyDescent="0.2">
      <c r="C887" s="25"/>
      <c r="D887" s="1"/>
      <c r="G887" s="1"/>
      <c r="H887" s="1"/>
      <c r="I887" s="25"/>
      <c r="J887" s="25"/>
    </row>
    <row r="888" spans="3:10" ht="14.25" customHeight="1" x14ac:dyDescent="0.2">
      <c r="C888" s="25"/>
      <c r="D888" s="1"/>
      <c r="G888" s="1"/>
      <c r="H888" s="1"/>
      <c r="I888" s="25"/>
      <c r="J888" s="25"/>
    </row>
    <row r="889" spans="3:10" ht="14.25" customHeight="1" x14ac:dyDescent="0.2">
      <c r="C889" s="25"/>
      <c r="D889" s="1"/>
      <c r="G889" s="1"/>
      <c r="H889" s="1"/>
      <c r="I889" s="25"/>
      <c r="J889" s="25"/>
    </row>
    <row r="890" spans="3:10" ht="14.25" customHeight="1" x14ac:dyDescent="0.2">
      <c r="C890" s="25"/>
      <c r="D890" s="1"/>
      <c r="G890" s="1"/>
      <c r="H890" s="1"/>
      <c r="I890" s="25"/>
      <c r="J890" s="25"/>
    </row>
    <row r="891" spans="3:10" ht="14.25" customHeight="1" x14ac:dyDescent="0.2">
      <c r="C891" s="25"/>
      <c r="D891" s="1"/>
      <c r="G891" s="1"/>
      <c r="H891" s="1"/>
      <c r="I891" s="25"/>
      <c r="J891" s="25"/>
    </row>
    <row r="892" spans="3:10" ht="14.25" customHeight="1" x14ac:dyDescent="0.2">
      <c r="C892" s="25"/>
      <c r="D892" s="1"/>
      <c r="G892" s="1"/>
      <c r="H892" s="1"/>
      <c r="I892" s="25"/>
      <c r="J892" s="25"/>
    </row>
    <row r="893" spans="3:10" ht="14.25" customHeight="1" x14ac:dyDescent="0.2">
      <c r="C893" s="25"/>
      <c r="D893" s="1"/>
      <c r="G893" s="1"/>
      <c r="H893" s="1"/>
      <c r="I893" s="25"/>
      <c r="J893" s="25"/>
    </row>
    <row r="894" spans="3:10" ht="14.25" customHeight="1" x14ac:dyDescent="0.2">
      <c r="C894" s="25"/>
      <c r="D894" s="1"/>
      <c r="G894" s="1"/>
      <c r="H894" s="1"/>
      <c r="I894" s="25"/>
      <c r="J894" s="25"/>
    </row>
    <row r="895" spans="3:10" ht="14.25" customHeight="1" x14ac:dyDescent="0.2">
      <c r="C895" s="25"/>
      <c r="D895" s="1"/>
      <c r="G895" s="1"/>
      <c r="H895" s="1"/>
      <c r="I895" s="25"/>
      <c r="J895" s="25"/>
    </row>
    <row r="896" spans="3:10" ht="14.25" customHeight="1" x14ac:dyDescent="0.2">
      <c r="C896" s="25"/>
      <c r="D896" s="1"/>
      <c r="G896" s="1"/>
      <c r="H896" s="1"/>
      <c r="I896" s="25"/>
      <c r="J896" s="25"/>
    </row>
    <row r="897" spans="3:10" ht="14.25" customHeight="1" x14ac:dyDescent="0.2">
      <c r="C897" s="25"/>
      <c r="D897" s="1"/>
      <c r="G897" s="1"/>
      <c r="H897" s="1"/>
      <c r="I897" s="25"/>
      <c r="J897" s="25"/>
    </row>
    <row r="898" spans="3:10" ht="14.25" customHeight="1" x14ac:dyDescent="0.2">
      <c r="C898" s="25"/>
      <c r="D898" s="1"/>
      <c r="G898" s="1"/>
      <c r="H898" s="1"/>
      <c r="I898" s="25"/>
      <c r="J898" s="25"/>
    </row>
    <row r="899" spans="3:10" ht="14.25" customHeight="1" x14ac:dyDescent="0.2">
      <c r="C899" s="25"/>
      <c r="D899" s="1"/>
      <c r="G899" s="1"/>
      <c r="H899" s="1"/>
      <c r="I899" s="25"/>
      <c r="J899" s="25"/>
    </row>
    <row r="900" spans="3:10" ht="14.25" customHeight="1" x14ac:dyDescent="0.2">
      <c r="C900" s="25"/>
      <c r="D900" s="1"/>
      <c r="G900" s="1"/>
      <c r="H900" s="1"/>
      <c r="I900" s="25"/>
      <c r="J900" s="25"/>
    </row>
    <row r="901" spans="3:10" ht="14.25" customHeight="1" x14ac:dyDescent="0.2">
      <c r="C901" s="25"/>
      <c r="D901" s="1"/>
      <c r="G901" s="1"/>
      <c r="H901" s="1"/>
      <c r="I901" s="25"/>
      <c r="J901" s="25"/>
    </row>
    <row r="902" spans="3:10" ht="14.25" customHeight="1" x14ac:dyDescent="0.2">
      <c r="C902" s="25"/>
      <c r="D902" s="1"/>
      <c r="G902" s="1"/>
      <c r="H902" s="1"/>
      <c r="I902" s="25"/>
      <c r="J902" s="25"/>
    </row>
    <row r="903" spans="3:10" ht="14.25" customHeight="1" x14ac:dyDescent="0.2">
      <c r="C903" s="25"/>
      <c r="D903" s="1"/>
      <c r="G903" s="1"/>
      <c r="H903" s="1"/>
      <c r="I903" s="25"/>
      <c r="J903" s="25"/>
    </row>
    <row r="904" spans="3:10" ht="14.25" customHeight="1" x14ac:dyDescent="0.2">
      <c r="C904" s="25"/>
      <c r="D904" s="1"/>
      <c r="G904" s="1"/>
      <c r="H904" s="1"/>
      <c r="I904" s="25"/>
      <c r="J904" s="25"/>
    </row>
    <row r="905" spans="3:10" ht="14.25" customHeight="1" x14ac:dyDescent="0.2">
      <c r="C905" s="25"/>
      <c r="D905" s="1"/>
      <c r="G905" s="1"/>
      <c r="H905" s="1"/>
      <c r="I905" s="25"/>
      <c r="J905" s="25"/>
    </row>
    <row r="906" spans="3:10" ht="14.25" customHeight="1" x14ac:dyDescent="0.2">
      <c r="C906" s="25"/>
      <c r="D906" s="1"/>
      <c r="G906" s="1"/>
      <c r="H906" s="1"/>
      <c r="I906" s="25"/>
      <c r="J906" s="25"/>
    </row>
    <row r="907" spans="3:10" ht="14.25" customHeight="1" x14ac:dyDescent="0.2">
      <c r="C907" s="25"/>
      <c r="D907" s="1"/>
      <c r="G907" s="1"/>
      <c r="H907" s="1"/>
      <c r="I907" s="25"/>
      <c r="J907" s="25"/>
    </row>
    <row r="908" spans="3:10" ht="14.25" customHeight="1" x14ac:dyDescent="0.2">
      <c r="C908" s="25"/>
      <c r="D908" s="1"/>
      <c r="G908" s="1"/>
      <c r="H908" s="1"/>
      <c r="I908" s="25"/>
      <c r="J908" s="25"/>
    </row>
    <row r="909" spans="3:10" ht="14.25" customHeight="1" x14ac:dyDescent="0.2">
      <c r="C909" s="25"/>
      <c r="D909" s="1"/>
      <c r="G909" s="1"/>
      <c r="H909" s="1"/>
      <c r="I909" s="25"/>
      <c r="J909" s="25"/>
    </row>
    <row r="910" spans="3:10" ht="14.25" customHeight="1" x14ac:dyDescent="0.2">
      <c r="C910" s="25"/>
      <c r="D910" s="1"/>
      <c r="G910" s="1"/>
      <c r="H910" s="1"/>
      <c r="I910" s="25"/>
      <c r="J910" s="25"/>
    </row>
    <row r="911" spans="3:10" ht="14.25" customHeight="1" x14ac:dyDescent="0.2">
      <c r="C911" s="25"/>
      <c r="D911" s="1"/>
      <c r="G911" s="1"/>
      <c r="H911" s="1"/>
      <c r="I911" s="25"/>
      <c r="J911" s="25"/>
    </row>
    <row r="912" spans="3:10" ht="14.25" customHeight="1" x14ac:dyDescent="0.2">
      <c r="C912" s="25"/>
      <c r="D912" s="1"/>
      <c r="G912" s="1"/>
      <c r="H912" s="1"/>
      <c r="I912" s="25"/>
      <c r="J912" s="25"/>
    </row>
    <row r="913" spans="3:10" ht="14.25" customHeight="1" x14ac:dyDescent="0.2">
      <c r="C913" s="25"/>
      <c r="D913" s="1"/>
      <c r="G913" s="1"/>
      <c r="H913" s="1"/>
      <c r="I913" s="25"/>
      <c r="J913" s="25"/>
    </row>
    <row r="914" spans="3:10" ht="14.25" customHeight="1" x14ac:dyDescent="0.2">
      <c r="C914" s="25"/>
      <c r="D914" s="1"/>
      <c r="G914" s="1"/>
      <c r="H914" s="1"/>
      <c r="I914" s="25"/>
      <c r="J914" s="25"/>
    </row>
    <row r="915" spans="3:10" ht="14.25" customHeight="1" x14ac:dyDescent="0.2">
      <c r="C915" s="25"/>
      <c r="D915" s="1"/>
      <c r="G915" s="1"/>
      <c r="H915" s="1"/>
      <c r="I915" s="25"/>
      <c r="J915" s="25"/>
    </row>
    <row r="916" spans="3:10" ht="14.25" customHeight="1" x14ac:dyDescent="0.2">
      <c r="C916" s="25"/>
      <c r="D916" s="1"/>
      <c r="G916" s="1"/>
      <c r="H916" s="1"/>
      <c r="I916" s="25"/>
      <c r="J916" s="25"/>
    </row>
    <row r="917" spans="3:10" ht="14.25" customHeight="1" x14ac:dyDescent="0.2">
      <c r="C917" s="25"/>
      <c r="D917" s="1"/>
      <c r="G917" s="1"/>
      <c r="H917" s="1"/>
      <c r="I917" s="25"/>
      <c r="J917" s="25"/>
    </row>
    <row r="918" spans="3:10" ht="14.25" customHeight="1" x14ac:dyDescent="0.2">
      <c r="C918" s="25"/>
      <c r="D918" s="1"/>
      <c r="G918" s="1"/>
      <c r="H918" s="1"/>
      <c r="I918" s="25"/>
      <c r="J918" s="25"/>
    </row>
    <row r="919" spans="3:10" ht="14.25" customHeight="1" x14ac:dyDescent="0.2">
      <c r="C919" s="25"/>
      <c r="D919" s="1"/>
      <c r="G919" s="1"/>
      <c r="H919" s="1"/>
      <c r="I919" s="25"/>
      <c r="J919" s="25"/>
    </row>
    <row r="920" spans="3:10" ht="14.25" customHeight="1" x14ac:dyDescent="0.2">
      <c r="C920" s="25"/>
      <c r="D920" s="1"/>
      <c r="G920" s="1"/>
      <c r="H920" s="1"/>
      <c r="I920" s="25"/>
      <c r="J920" s="25"/>
    </row>
    <row r="921" spans="3:10" ht="14.25" customHeight="1" x14ac:dyDescent="0.2">
      <c r="C921" s="25"/>
      <c r="D921" s="1"/>
      <c r="G921" s="1"/>
      <c r="H921" s="1"/>
      <c r="I921" s="25"/>
      <c r="J921" s="25"/>
    </row>
    <row r="922" spans="3:10" ht="14.25" customHeight="1" x14ac:dyDescent="0.2">
      <c r="C922" s="25"/>
      <c r="D922" s="1"/>
      <c r="G922" s="1"/>
      <c r="H922" s="1"/>
      <c r="I922" s="25"/>
      <c r="J922" s="25"/>
    </row>
    <row r="923" spans="3:10" ht="14.25" customHeight="1" x14ac:dyDescent="0.2">
      <c r="C923" s="25"/>
      <c r="D923" s="1"/>
      <c r="G923" s="1"/>
      <c r="H923" s="1"/>
      <c r="I923" s="25"/>
      <c r="J923" s="25"/>
    </row>
    <row r="924" spans="3:10" ht="14.25" customHeight="1" x14ac:dyDescent="0.2">
      <c r="C924" s="25"/>
      <c r="D924" s="1"/>
      <c r="G924" s="1"/>
      <c r="H924" s="1"/>
      <c r="I924" s="25"/>
      <c r="J924" s="25"/>
    </row>
    <row r="925" spans="3:10" ht="14.25" customHeight="1" x14ac:dyDescent="0.2">
      <c r="C925" s="25"/>
      <c r="D925" s="1"/>
      <c r="G925" s="1"/>
      <c r="H925" s="1"/>
      <c r="I925" s="25"/>
      <c r="J925" s="25"/>
    </row>
    <row r="926" spans="3:10" ht="14.25" customHeight="1" x14ac:dyDescent="0.2">
      <c r="C926" s="25"/>
      <c r="D926" s="1"/>
      <c r="G926" s="1"/>
      <c r="H926" s="1"/>
      <c r="I926" s="25"/>
      <c r="J926" s="25"/>
    </row>
    <row r="927" spans="3:10" ht="14.25" customHeight="1" x14ac:dyDescent="0.2">
      <c r="C927" s="25"/>
      <c r="D927" s="1"/>
      <c r="G927" s="1"/>
      <c r="H927" s="1"/>
      <c r="I927" s="25"/>
      <c r="J927" s="25"/>
    </row>
    <row r="928" spans="3:10" ht="14.25" customHeight="1" x14ac:dyDescent="0.2">
      <c r="C928" s="25"/>
      <c r="D928" s="1"/>
      <c r="G928" s="1"/>
      <c r="H928" s="1"/>
      <c r="I928" s="25"/>
      <c r="J928" s="25"/>
    </row>
    <row r="929" spans="3:10" ht="14.25" customHeight="1" x14ac:dyDescent="0.2">
      <c r="C929" s="25"/>
      <c r="D929" s="1"/>
      <c r="G929" s="1"/>
      <c r="H929" s="1"/>
      <c r="I929" s="25"/>
      <c r="J929" s="25"/>
    </row>
    <row r="930" spans="3:10" ht="14.25" customHeight="1" x14ac:dyDescent="0.2">
      <c r="C930" s="25"/>
      <c r="D930" s="1"/>
      <c r="G930" s="1"/>
      <c r="H930" s="1"/>
      <c r="I930" s="25"/>
      <c r="J930" s="25"/>
    </row>
    <row r="931" spans="3:10" ht="14.25" customHeight="1" x14ac:dyDescent="0.2">
      <c r="C931" s="25"/>
      <c r="D931" s="1"/>
      <c r="G931" s="1"/>
      <c r="H931" s="1"/>
      <c r="I931" s="25"/>
      <c r="J931" s="25"/>
    </row>
    <row r="932" spans="3:10" ht="14.25" customHeight="1" x14ac:dyDescent="0.2">
      <c r="C932" s="25"/>
      <c r="D932" s="1"/>
      <c r="G932" s="1"/>
      <c r="H932" s="1"/>
      <c r="I932" s="25"/>
      <c r="J932" s="25"/>
    </row>
    <row r="933" spans="3:10" ht="14.25" customHeight="1" x14ac:dyDescent="0.2">
      <c r="C933" s="25"/>
      <c r="D933" s="1"/>
      <c r="G933" s="1"/>
      <c r="H933" s="1"/>
      <c r="I933" s="25"/>
      <c r="J933" s="25"/>
    </row>
    <row r="934" spans="3:10" ht="14.25" customHeight="1" x14ac:dyDescent="0.2">
      <c r="C934" s="25"/>
      <c r="D934" s="1"/>
      <c r="G934" s="1"/>
      <c r="H934" s="1"/>
      <c r="I934" s="25"/>
      <c r="J934" s="25"/>
    </row>
    <row r="935" spans="3:10" ht="14.25" customHeight="1" x14ac:dyDescent="0.2">
      <c r="C935" s="25"/>
      <c r="D935" s="1"/>
      <c r="G935" s="1"/>
      <c r="H935" s="1"/>
      <c r="I935" s="25"/>
      <c r="J935" s="25"/>
    </row>
    <row r="936" spans="3:10" ht="14.25" customHeight="1" x14ac:dyDescent="0.2">
      <c r="C936" s="25"/>
      <c r="D936" s="1"/>
      <c r="G936" s="1"/>
      <c r="H936" s="1"/>
      <c r="I936" s="25"/>
      <c r="J936" s="25"/>
    </row>
    <row r="937" spans="3:10" ht="14.25" customHeight="1" x14ac:dyDescent="0.2">
      <c r="C937" s="25"/>
      <c r="D937" s="1"/>
      <c r="G937" s="1"/>
      <c r="H937" s="1"/>
      <c r="I937" s="25"/>
      <c r="J937" s="25"/>
    </row>
    <row r="938" spans="3:10" ht="14.25" customHeight="1" x14ac:dyDescent="0.2">
      <c r="C938" s="25"/>
      <c r="D938" s="1"/>
      <c r="G938" s="1"/>
      <c r="H938" s="1"/>
      <c r="I938" s="25"/>
      <c r="J938" s="25"/>
    </row>
    <row r="939" spans="3:10" ht="14.25" customHeight="1" x14ac:dyDescent="0.2">
      <c r="C939" s="25"/>
      <c r="D939" s="1"/>
      <c r="G939" s="1"/>
      <c r="H939" s="1"/>
      <c r="I939" s="25"/>
      <c r="J939" s="25"/>
    </row>
    <row r="940" spans="3:10" ht="14.25" customHeight="1" x14ac:dyDescent="0.2">
      <c r="C940" s="25"/>
      <c r="D940" s="1"/>
      <c r="G940" s="1"/>
      <c r="H940" s="1"/>
      <c r="I940" s="25"/>
      <c r="J940" s="25"/>
    </row>
    <row r="941" spans="3:10" ht="14.25" customHeight="1" x14ac:dyDescent="0.2">
      <c r="C941" s="25"/>
      <c r="D941" s="1"/>
      <c r="G941" s="1"/>
      <c r="H941" s="1"/>
      <c r="I941" s="25"/>
      <c r="J941" s="25"/>
    </row>
    <row r="942" spans="3:10" ht="14.25" customHeight="1" x14ac:dyDescent="0.2">
      <c r="C942" s="25"/>
      <c r="D942" s="1"/>
      <c r="G942" s="1"/>
      <c r="H942" s="1"/>
      <c r="I942" s="25"/>
      <c r="J942" s="25"/>
    </row>
    <row r="943" spans="3:10" ht="14.25" customHeight="1" x14ac:dyDescent="0.2">
      <c r="C943" s="25"/>
      <c r="D943" s="1"/>
      <c r="G943" s="1"/>
      <c r="H943" s="1"/>
      <c r="I943" s="25"/>
      <c r="J943" s="25"/>
    </row>
    <row r="944" spans="3:10" ht="14.25" customHeight="1" x14ac:dyDescent="0.2">
      <c r="C944" s="25"/>
      <c r="D944" s="1"/>
      <c r="G944" s="1"/>
      <c r="H944" s="1"/>
      <c r="I944" s="25"/>
      <c r="J944" s="25"/>
    </row>
    <row r="945" spans="3:10" ht="14.25" customHeight="1" x14ac:dyDescent="0.2">
      <c r="C945" s="25"/>
      <c r="D945" s="1"/>
      <c r="G945" s="1"/>
      <c r="H945" s="1"/>
      <c r="I945" s="25"/>
      <c r="J945" s="25"/>
    </row>
    <row r="946" spans="3:10" ht="14.25" customHeight="1" x14ac:dyDescent="0.2">
      <c r="C946" s="25"/>
      <c r="D946" s="1"/>
      <c r="G946" s="1"/>
      <c r="H946" s="1"/>
      <c r="I946" s="25"/>
      <c r="J946" s="25"/>
    </row>
    <row r="947" spans="3:10" ht="14.25" customHeight="1" x14ac:dyDescent="0.2">
      <c r="C947" s="25"/>
      <c r="D947" s="1"/>
      <c r="G947" s="1"/>
      <c r="H947" s="1"/>
      <c r="I947" s="25"/>
      <c r="J947" s="25"/>
    </row>
    <row r="948" spans="3:10" ht="14.25" customHeight="1" x14ac:dyDescent="0.2">
      <c r="C948" s="25"/>
      <c r="D948" s="1"/>
      <c r="G948" s="1"/>
      <c r="H948" s="1"/>
      <c r="I948" s="25"/>
      <c r="J948" s="25"/>
    </row>
    <row r="949" spans="3:10" ht="14.25" customHeight="1" x14ac:dyDescent="0.2">
      <c r="C949" s="25"/>
      <c r="D949" s="1"/>
      <c r="G949" s="1"/>
      <c r="H949" s="1"/>
      <c r="I949" s="25"/>
      <c r="J949" s="25"/>
    </row>
    <row r="950" spans="3:10" ht="14.25" customHeight="1" x14ac:dyDescent="0.2">
      <c r="C950" s="25"/>
      <c r="D950" s="1"/>
      <c r="G950" s="1"/>
      <c r="H950" s="1"/>
      <c r="I950" s="25"/>
      <c r="J950" s="25"/>
    </row>
    <row r="951" spans="3:10" ht="14.25" customHeight="1" x14ac:dyDescent="0.2">
      <c r="C951" s="25"/>
      <c r="D951" s="1"/>
      <c r="G951" s="1"/>
      <c r="H951" s="1"/>
      <c r="I951" s="25"/>
      <c r="J951" s="25"/>
    </row>
    <row r="952" spans="3:10" ht="14.25" customHeight="1" x14ac:dyDescent="0.2">
      <c r="C952" s="25"/>
      <c r="D952" s="1"/>
      <c r="G952" s="1"/>
      <c r="H952" s="1"/>
      <c r="I952" s="25"/>
      <c r="J952" s="25"/>
    </row>
    <row r="953" spans="3:10" ht="14.25" customHeight="1" x14ac:dyDescent="0.2">
      <c r="C953" s="25"/>
      <c r="D953" s="1"/>
      <c r="G953" s="1"/>
      <c r="H953" s="1"/>
      <c r="I953" s="25"/>
      <c r="J953" s="25"/>
    </row>
    <row r="954" spans="3:10" ht="14.25" customHeight="1" x14ac:dyDescent="0.2">
      <c r="C954" s="25"/>
      <c r="D954" s="1"/>
      <c r="G954" s="1"/>
      <c r="H954" s="1"/>
      <c r="I954" s="25"/>
      <c r="J954" s="25"/>
    </row>
    <row r="955" spans="3:10" ht="14.25" customHeight="1" x14ac:dyDescent="0.2">
      <c r="C955" s="25"/>
      <c r="D955" s="1"/>
      <c r="G955" s="1"/>
      <c r="H955" s="1"/>
      <c r="I955" s="25"/>
      <c r="J955" s="25"/>
    </row>
    <row r="956" spans="3:10" ht="14.25" customHeight="1" x14ac:dyDescent="0.2">
      <c r="C956" s="25"/>
      <c r="D956" s="1"/>
      <c r="G956" s="1"/>
      <c r="H956" s="1"/>
      <c r="I956" s="25"/>
      <c r="J956" s="25"/>
    </row>
    <row r="957" spans="3:10" ht="14.25" customHeight="1" x14ac:dyDescent="0.2">
      <c r="C957" s="25"/>
      <c r="D957" s="1"/>
      <c r="G957" s="1"/>
      <c r="H957" s="1"/>
      <c r="I957" s="25"/>
      <c r="J957" s="25"/>
    </row>
    <row r="958" spans="3:10" ht="14.25" customHeight="1" x14ac:dyDescent="0.2">
      <c r="C958" s="25"/>
      <c r="D958" s="1"/>
      <c r="G958" s="1"/>
      <c r="H958" s="1"/>
      <c r="I958" s="25"/>
      <c r="J958" s="25"/>
    </row>
    <row r="959" spans="3:10" ht="14.25" customHeight="1" x14ac:dyDescent="0.2">
      <c r="C959" s="25"/>
      <c r="D959" s="1"/>
      <c r="G959" s="1"/>
      <c r="H959" s="1"/>
      <c r="I959" s="25"/>
      <c r="J959" s="25"/>
    </row>
    <row r="960" spans="3:10" ht="14.25" customHeight="1" x14ac:dyDescent="0.2">
      <c r="C960" s="25"/>
      <c r="D960" s="1"/>
      <c r="G960" s="1"/>
      <c r="H960" s="1"/>
      <c r="I960" s="25"/>
      <c r="J960" s="25"/>
    </row>
    <row r="961" spans="3:10" ht="14.25" customHeight="1" x14ac:dyDescent="0.2">
      <c r="C961" s="25"/>
      <c r="D961" s="1"/>
      <c r="G961" s="1"/>
      <c r="H961" s="1"/>
      <c r="I961" s="25"/>
      <c r="J961" s="25"/>
    </row>
    <row r="962" spans="3:10" ht="14.25" customHeight="1" x14ac:dyDescent="0.2">
      <c r="C962" s="25"/>
      <c r="D962" s="1"/>
      <c r="G962" s="1"/>
      <c r="H962" s="1"/>
      <c r="I962" s="25"/>
      <c r="J962" s="25"/>
    </row>
    <row r="963" spans="3:10" ht="14.25" customHeight="1" x14ac:dyDescent="0.2">
      <c r="C963" s="25"/>
      <c r="D963" s="1"/>
      <c r="G963" s="1"/>
      <c r="H963" s="1"/>
      <c r="I963" s="25"/>
      <c r="J963" s="25"/>
    </row>
    <row r="964" spans="3:10" ht="14.25" customHeight="1" x14ac:dyDescent="0.2">
      <c r="C964" s="25"/>
      <c r="D964" s="1"/>
      <c r="G964" s="1"/>
      <c r="H964" s="1"/>
      <c r="I964" s="25"/>
      <c r="J964" s="25"/>
    </row>
    <row r="965" spans="3:10" ht="14.25" customHeight="1" x14ac:dyDescent="0.2">
      <c r="C965" s="25"/>
      <c r="D965" s="1"/>
      <c r="G965" s="1"/>
      <c r="H965" s="1"/>
      <c r="I965" s="25"/>
      <c r="J965" s="25"/>
    </row>
    <row r="966" spans="3:10" ht="14.25" customHeight="1" x14ac:dyDescent="0.2">
      <c r="C966" s="25"/>
      <c r="D966" s="1"/>
      <c r="G966" s="1"/>
      <c r="H966" s="1"/>
      <c r="I966" s="25"/>
      <c r="J966" s="25"/>
    </row>
    <row r="967" spans="3:10" ht="14.25" customHeight="1" x14ac:dyDescent="0.2">
      <c r="C967" s="25"/>
      <c r="D967" s="1"/>
      <c r="G967" s="1"/>
      <c r="H967" s="1"/>
      <c r="I967" s="25"/>
      <c r="J967" s="25"/>
    </row>
    <row r="968" spans="3:10" ht="14.25" customHeight="1" x14ac:dyDescent="0.2">
      <c r="C968" s="25"/>
      <c r="D968" s="1"/>
      <c r="G968" s="1"/>
      <c r="H968" s="1"/>
      <c r="I968" s="25"/>
      <c r="J968" s="25"/>
    </row>
    <row r="969" spans="3:10" ht="14.25" customHeight="1" x14ac:dyDescent="0.2">
      <c r="C969" s="25"/>
      <c r="D969" s="1"/>
      <c r="G969" s="1"/>
      <c r="H969" s="1"/>
      <c r="I969" s="25"/>
      <c r="J969" s="25"/>
    </row>
    <row r="970" spans="3:10" ht="14.25" customHeight="1" x14ac:dyDescent="0.2">
      <c r="C970" s="25"/>
      <c r="D970" s="1"/>
      <c r="G970" s="1"/>
      <c r="H970" s="1"/>
      <c r="I970" s="25"/>
      <c r="J970" s="25"/>
    </row>
    <row r="971" spans="3:10" ht="14.25" customHeight="1" x14ac:dyDescent="0.2">
      <c r="C971" s="25"/>
      <c r="D971" s="1"/>
      <c r="G971" s="1"/>
      <c r="H971" s="1"/>
      <c r="I971" s="25"/>
      <c r="J971" s="25"/>
    </row>
    <row r="972" spans="3:10" ht="14.25" customHeight="1" x14ac:dyDescent="0.2">
      <c r="C972" s="25"/>
      <c r="D972" s="1"/>
      <c r="G972" s="1"/>
      <c r="H972" s="1"/>
      <c r="I972" s="25"/>
      <c r="J972" s="25"/>
    </row>
    <row r="973" spans="3:10" ht="14.25" customHeight="1" x14ac:dyDescent="0.2">
      <c r="C973" s="25"/>
      <c r="D973" s="1"/>
      <c r="G973" s="1"/>
      <c r="H973" s="1"/>
      <c r="I973" s="25"/>
      <c r="J973" s="25"/>
    </row>
    <row r="974" spans="3:10" ht="14.25" customHeight="1" x14ac:dyDescent="0.2">
      <c r="C974" s="25"/>
      <c r="D974" s="1"/>
      <c r="G974" s="1"/>
      <c r="H974" s="1"/>
      <c r="I974" s="25"/>
      <c r="J974" s="25"/>
    </row>
    <row r="975" spans="3:10" ht="14.25" customHeight="1" x14ac:dyDescent="0.2">
      <c r="C975" s="25"/>
      <c r="D975" s="1"/>
      <c r="G975" s="1"/>
      <c r="H975" s="1"/>
      <c r="I975" s="25"/>
      <c r="J975" s="25"/>
    </row>
    <row r="976" spans="3:10" ht="14.25" customHeight="1" x14ac:dyDescent="0.2">
      <c r="C976" s="25"/>
      <c r="D976" s="1"/>
      <c r="G976" s="1"/>
      <c r="H976" s="1"/>
      <c r="I976" s="25"/>
      <c r="J976" s="25"/>
    </row>
    <row r="977" spans="3:10" ht="14.25" customHeight="1" x14ac:dyDescent="0.2">
      <c r="C977" s="25"/>
      <c r="D977" s="1"/>
      <c r="G977" s="1"/>
      <c r="H977" s="1"/>
      <c r="I977" s="25"/>
      <c r="J977" s="25"/>
    </row>
    <row r="978" spans="3:10" ht="14.25" customHeight="1" x14ac:dyDescent="0.2">
      <c r="C978" s="25"/>
      <c r="D978" s="1"/>
      <c r="G978" s="1"/>
      <c r="H978" s="1"/>
      <c r="I978" s="25"/>
      <c r="J978" s="25"/>
    </row>
    <row r="979" spans="3:10" ht="14.25" customHeight="1" x14ac:dyDescent="0.2">
      <c r="C979" s="25"/>
      <c r="D979" s="1"/>
      <c r="G979" s="1"/>
      <c r="H979" s="1"/>
      <c r="I979" s="25"/>
      <c r="J979" s="25"/>
    </row>
    <row r="980" spans="3:10" ht="14.25" customHeight="1" x14ac:dyDescent="0.2">
      <c r="C980" s="25"/>
      <c r="D980" s="1"/>
      <c r="G980" s="1"/>
      <c r="H980" s="1"/>
      <c r="I980" s="25"/>
      <c r="J980" s="25"/>
    </row>
    <row r="981" spans="3:10" ht="14.25" customHeight="1" x14ac:dyDescent="0.2">
      <c r="C981" s="25"/>
      <c r="D981" s="1"/>
      <c r="G981" s="1"/>
      <c r="H981" s="1"/>
      <c r="I981" s="25"/>
      <c r="J981" s="25"/>
    </row>
    <row r="982" spans="3:10" ht="14.25" customHeight="1" x14ac:dyDescent="0.2">
      <c r="C982" s="25"/>
      <c r="D982" s="1"/>
      <c r="G982" s="1"/>
      <c r="H982" s="1"/>
      <c r="I982" s="25"/>
      <c r="J982" s="25"/>
    </row>
    <row r="983" spans="3:10" ht="14.25" customHeight="1" x14ac:dyDescent="0.2">
      <c r="C983" s="25"/>
      <c r="D983" s="1"/>
      <c r="G983" s="1"/>
      <c r="H983" s="1"/>
      <c r="I983" s="25"/>
      <c r="J983" s="25"/>
    </row>
    <row r="984" spans="3:10" ht="14.25" customHeight="1" x14ac:dyDescent="0.2">
      <c r="C984" s="25"/>
      <c r="D984" s="1"/>
      <c r="G984" s="1"/>
      <c r="H984" s="1"/>
      <c r="I984" s="25"/>
      <c r="J984" s="25"/>
    </row>
    <row r="985" spans="3:10" ht="14.25" customHeight="1" x14ac:dyDescent="0.2">
      <c r="C985" s="25"/>
      <c r="D985" s="1"/>
      <c r="G985" s="1"/>
      <c r="H985" s="1"/>
      <c r="I985" s="25"/>
      <c r="J985" s="25"/>
    </row>
    <row r="986" spans="3:10" ht="14.25" customHeight="1" x14ac:dyDescent="0.2">
      <c r="C986" s="25"/>
      <c r="D986" s="1"/>
      <c r="G986" s="1"/>
      <c r="H986" s="1"/>
      <c r="I986" s="25"/>
      <c r="J986" s="25"/>
    </row>
    <row r="987" spans="3:10" ht="14.25" customHeight="1" x14ac:dyDescent="0.2">
      <c r="C987" s="25"/>
      <c r="D987" s="1"/>
      <c r="G987" s="1"/>
      <c r="H987" s="1"/>
      <c r="I987" s="25"/>
      <c r="J987" s="25"/>
    </row>
    <row r="988" spans="3:10" ht="14.25" customHeight="1" x14ac:dyDescent="0.2">
      <c r="C988" s="25"/>
      <c r="D988" s="1"/>
      <c r="G988" s="1"/>
      <c r="H988" s="1"/>
      <c r="I988" s="25"/>
      <c r="J988" s="25"/>
    </row>
    <row r="989" spans="3:10" ht="14.25" customHeight="1" x14ac:dyDescent="0.2">
      <c r="C989" s="25"/>
      <c r="D989" s="1"/>
      <c r="G989" s="1"/>
      <c r="H989" s="1"/>
      <c r="I989" s="25"/>
      <c r="J989" s="25"/>
    </row>
    <row r="990" spans="3:10" ht="14.25" customHeight="1" x14ac:dyDescent="0.2">
      <c r="C990" s="25"/>
      <c r="D990" s="1"/>
      <c r="G990" s="1"/>
      <c r="H990" s="1"/>
      <c r="I990" s="25"/>
      <c r="J990" s="25"/>
    </row>
    <row r="991" spans="3:10" ht="14.25" customHeight="1" x14ac:dyDescent="0.2">
      <c r="C991" s="25"/>
      <c r="D991" s="1"/>
      <c r="G991" s="1"/>
      <c r="H991" s="1"/>
      <c r="I991" s="25"/>
      <c r="J991" s="25"/>
    </row>
    <row r="992" spans="3:10" ht="14.25" customHeight="1" x14ac:dyDescent="0.2">
      <c r="C992" s="25"/>
      <c r="D992" s="1"/>
      <c r="G992" s="1"/>
      <c r="H992" s="1"/>
      <c r="I992" s="25"/>
      <c r="J992" s="25"/>
    </row>
    <row r="993" spans="3:10" ht="14.25" customHeight="1" x14ac:dyDescent="0.2">
      <c r="C993" s="25"/>
      <c r="D993" s="1"/>
      <c r="G993" s="1"/>
      <c r="H993" s="1"/>
      <c r="I993" s="25"/>
      <c r="J993" s="25"/>
    </row>
    <row r="994" spans="3:10" ht="14.25" customHeight="1" x14ac:dyDescent="0.2">
      <c r="C994" s="25"/>
      <c r="D994" s="1"/>
      <c r="G994" s="1"/>
      <c r="H994" s="1"/>
      <c r="I994" s="25"/>
      <c r="J994" s="25"/>
    </row>
    <row r="995" spans="3:10" ht="14.25" customHeight="1" x14ac:dyDescent="0.2">
      <c r="C995" s="25"/>
      <c r="D995" s="1"/>
      <c r="G995" s="1"/>
      <c r="H995" s="1"/>
      <c r="I995" s="25"/>
      <c r="J995" s="25"/>
    </row>
    <row r="996" spans="3:10" ht="14.25" customHeight="1" x14ac:dyDescent="0.2">
      <c r="C996" s="25"/>
      <c r="D996" s="1"/>
      <c r="G996" s="1"/>
      <c r="H996" s="1"/>
      <c r="I996" s="25"/>
      <c r="J996" s="25"/>
    </row>
    <row r="997" spans="3:10" ht="14.25" customHeight="1" x14ac:dyDescent="0.2">
      <c r="C997" s="25"/>
      <c r="D997" s="1"/>
      <c r="G997" s="1"/>
      <c r="H997" s="1"/>
      <c r="I997" s="25"/>
      <c r="J997" s="25"/>
    </row>
    <row r="998" spans="3:10" ht="14.25" customHeight="1" x14ac:dyDescent="0.2">
      <c r="C998" s="25"/>
      <c r="D998" s="1"/>
      <c r="G998" s="1"/>
      <c r="H998" s="1"/>
      <c r="I998" s="25"/>
      <c r="J998" s="25"/>
    </row>
    <row r="999" spans="3:10" ht="14.25" customHeight="1" x14ac:dyDescent="0.2">
      <c r="C999" s="25"/>
      <c r="D999" s="1"/>
      <c r="G999" s="1"/>
      <c r="H999" s="1"/>
      <c r="I999" s="25"/>
      <c r="J999" s="25"/>
    </row>
    <row r="1000" spans="3:10" ht="14.25" customHeight="1" x14ac:dyDescent="0.2">
      <c r="C1000" s="25"/>
      <c r="D1000" s="1"/>
      <c r="G1000" s="1"/>
      <c r="H1000" s="1"/>
      <c r="I1000" s="25"/>
      <c r="J1000" s="2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80" sqref="A80"/>
    </sheetView>
  </sheetViews>
  <sheetFormatPr baseColWidth="10" defaultColWidth="12.625" defaultRowHeight="15" customHeight="1" x14ac:dyDescent="0.2"/>
  <cols>
    <col min="1" max="1" width="20" customWidth="1"/>
    <col min="2" max="2" width="16.375" customWidth="1"/>
    <col min="3" max="3" width="8.375" customWidth="1"/>
    <col min="4" max="4" width="15.875" customWidth="1"/>
    <col min="5" max="5" width="8.75" customWidth="1"/>
    <col min="6" max="6" width="17" customWidth="1"/>
    <col min="7" max="26" width="10.625" customWidth="1"/>
  </cols>
  <sheetData>
    <row r="1" spans="1:7" ht="14.25" customHeight="1" x14ac:dyDescent="0.2">
      <c r="A1" s="29" t="s">
        <v>65</v>
      </c>
      <c r="B1" s="30" t="s">
        <v>273</v>
      </c>
      <c r="C1" s="31" t="s">
        <v>274</v>
      </c>
      <c r="D1" s="29" t="s">
        <v>275</v>
      </c>
      <c r="E1" s="31" t="s">
        <v>274</v>
      </c>
      <c r="F1" s="29" t="s">
        <v>270</v>
      </c>
      <c r="G1" s="31" t="s">
        <v>274</v>
      </c>
    </row>
    <row r="2" spans="1:7" ht="14.25" customHeight="1" x14ac:dyDescent="0.2">
      <c r="A2" s="13" t="s">
        <v>82</v>
      </c>
      <c r="B2" s="32">
        <f>+SUMIFS(Resumenes!$C$2:$C$75,Resumenes!$H$2:$H$75,Otros!A2)</f>
        <v>31929.85</v>
      </c>
      <c r="C2" s="33">
        <f t="shared" ref="C2:C12" si="0">+B2/$B$13</f>
        <v>2.8818064706034086E-2</v>
      </c>
      <c r="D2" s="34">
        <f>+SUMIFS(Resumenes!$I$2:$I$75,Resumenes!$H$2:$H$75,Otros!A2)</f>
        <v>13508.8</v>
      </c>
      <c r="E2" s="33">
        <f t="shared" ref="E2:E12" si="1">+D2/$D$13</f>
        <v>3.2747622720942768E-2</v>
      </c>
      <c r="F2" s="34">
        <f>+SUMIFS(Resumenes!$J$2:$J$75,Resumenes!$H$2:$H$75,Otros!A2)</f>
        <v>18421.05</v>
      </c>
      <c r="G2" s="33">
        <f t="shared" ref="G2:G12" si="2">+F2/$F$13</f>
        <v>2.6487272501975564E-2</v>
      </c>
    </row>
    <row r="3" spans="1:7" ht="14.25" customHeight="1" x14ac:dyDescent="0.2">
      <c r="A3" s="16" t="s">
        <v>232</v>
      </c>
      <c r="B3" s="25">
        <f>+SUMIFS(Resumenes!$C$2:$C$75,Resumenes!$H$2:$H$75,Otros!A3)</f>
        <v>132881.36765005899</v>
      </c>
      <c r="C3" s="33">
        <f t="shared" si="0"/>
        <v>0.11993115693201518</v>
      </c>
      <c r="D3" s="34">
        <f>+SUMIFS(Resumenes!$I$2:$I$75,Resumenes!$H$2:$H$75,Otros!A3)</f>
        <v>66440.683825029497</v>
      </c>
      <c r="E3" s="33">
        <f t="shared" si="1"/>
        <v>0.16106348803916787</v>
      </c>
      <c r="F3" s="34">
        <f>+SUMIFS(Resumenes!$J$2:$J$75,Resumenes!$H$2:$H$75,Otros!A3)</f>
        <v>66440.683825029497</v>
      </c>
      <c r="G3" s="33">
        <f t="shared" si="2"/>
        <v>9.5533777808059619E-2</v>
      </c>
    </row>
    <row r="4" spans="1:7" ht="14.25" customHeight="1" x14ac:dyDescent="0.2">
      <c r="A4" s="16" t="s">
        <v>138</v>
      </c>
      <c r="B4" s="25">
        <f>+SUMIFS(Resumenes!$C$2:$C$75,Resumenes!$H$2:$H$75,Otros!A4)</f>
        <v>10850</v>
      </c>
      <c r="C4" s="33">
        <f t="shared" si="0"/>
        <v>9.7925922627406601E-3</v>
      </c>
      <c r="D4" s="34">
        <f>+SUMIFS(Resumenes!$I$2:$I$75,Resumenes!$H$2:$H$75,Otros!A4)</f>
        <v>5425</v>
      </c>
      <c r="E4" s="33">
        <f t="shared" si="1"/>
        <v>1.3151120252066396E-2</v>
      </c>
      <c r="F4" s="34">
        <f>+SUMIFS(Resumenes!$J$2:$J$75,Resumenes!$H$2:$H$75,Otros!A4)</f>
        <v>5425</v>
      </c>
      <c r="G4" s="33">
        <f t="shared" si="2"/>
        <v>7.8005028661893563E-3</v>
      </c>
    </row>
    <row r="5" spans="1:7" ht="14.25" customHeight="1" x14ac:dyDescent="0.2">
      <c r="A5" s="16" t="s">
        <v>78</v>
      </c>
      <c r="B5" s="25">
        <f>+SUMIFS(Resumenes!$C$2:$C$75,Resumenes!$H$2:$H$75,Otros!A5)</f>
        <v>15406.2</v>
      </c>
      <c r="C5" s="33">
        <f t="shared" si="0"/>
        <v>1.3904758978639185E-2</v>
      </c>
      <c r="D5" s="34">
        <f>+SUMIFS(Resumenes!$I$2:$I$75,Resumenes!$H$2:$H$75,Otros!A5)</f>
        <v>7703.1</v>
      </c>
      <c r="E5" s="33">
        <f t="shared" si="1"/>
        <v>1.8673621090081596E-2</v>
      </c>
      <c r="F5" s="34">
        <f>+SUMIFS(Resumenes!$J$2:$J$75,Resumenes!$H$2:$H$75,Otros!A5)</f>
        <v>7703.1</v>
      </c>
      <c r="G5" s="33">
        <f t="shared" si="2"/>
        <v>1.1076138917703822E-2</v>
      </c>
    </row>
    <row r="6" spans="1:7" ht="14.25" customHeight="1" x14ac:dyDescent="0.2">
      <c r="A6" s="16" t="s">
        <v>92</v>
      </c>
      <c r="B6" s="25">
        <f>+SUMIFS(Resumenes!$C$2:$C$75,Resumenes!$H$2:$H$75,Otros!A6)</f>
        <v>169159</v>
      </c>
      <c r="C6" s="33">
        <f t="shared" si="0"/>
        <v>0.15267328244911957</v>
      </c>
      <c r="D6" s="34">
        <f>+SUMIFS(Resumenes!$I$2:$I$75,Resumenes!$H$2:$H$75,Otros!A6)</f>
        <v>45900</v>
      </c>
      <c r="E6" s="33">
        <f t="shared" si="1"/>
        <v>0.11126938609582444</v>
      </c>
      <c r="F6" s="34">
        <f>+SUMIFS(Resumenes!$J$2:$J$75,Resumenes!$H$2:$H$75,Otros!A6)</f>
        <v>123259</v>
      </c>
      <c r="G6" s="33">
        <f t="shared" si="2"/>
        <v>0.17723173876196016</v>
      </c>
    </row>
    <row r="7" spans="1:7" ht="14.25" customHeight="1" x14ac:dyDescent="0.2">
      <c r="A7" s="16" t="s">
        <v>85</v>
      </c>
      <c r="B7" s="25">
        <f>+SUMIFS(Resumenes!$C$2:$C$75,Resumenes!$H$2:$H$75,Otros!A7)</f>
        <v>401852.35249999998</v>
      </c>
      <c r="C7" s="33">
        <f t="shared" si="0"/>
        <v>0.36268905418024261</v>
      </c>
      <c r="D7" s="34">
        <f>+SUMIFS(Resumenes!$I$2:$I$75,Resumenes!$H$2:$H$75,Otros!A7)</f>
        <v>206465.97624999998</v>
      </c>
      <c r="E7" s="33">
        <f t="shared" si="1"/>
        <v>0.50050854960811686</v>
      </c>
      <c r="F7" s="34">
        <f>+SUMIFS(Resumenes!$J$2:$J$75,Resumenes!$H$2:$H$75,Otros!A7)</f>
        <v>195386.37624999997</v>
      </c>
      <c r="G7" s="33">
        <f t="shared" si="2"/>
        <v>0.28094230192672381</v>
      </c>
    </row>
    <row r="8" spans="1:7" ht="14.25" customHeight="1" x14ac:dyDescent="0.2">
      <c r="A8" s="16" t="s">
        <v>131</v>
      </c>
      <c r="B8" s="25">
        <f>+SUMIFS(Resumenes!$C$2:$C$75,Resumenes!$H$2:$H$75,Otros!A8)</f>
        <v>6474</v>
      </c>
      <c r="C8" s="33">
        <f t="shared" si="0"/>
        <v>5.8430638072795417E-3</v>
      </c>
      <c r="D8" s="34">
        <f>+SUMIFS(Resumenes!$I$2:$I$75,Resumenes!$H$2:$H$75,Otros!A8)</f>
        <v>6474</v>
      </c>
      <c r="E8" s="33">
        <f t="shared" si="1"/>
        <v>1.5694074195737852E-2</v>
      </c>
      <c r="F8" s="34">
        <f>+SUMIFS(Resumenes!$J$2:$J$75,Resumenes!$H$2:$H$75,Otros!A8)</f>
        <v>0</v>
      </c>
      <c r="G8" s="33">
        <f t="shared" si="2"/>
        <v>0</v>
      </c>
    </row>
    <row r="9" spans="1:7" ht="14.25" customHeight="1" x14ac:dyDescent="0.2">
      <c r="A9" s="16" t="s">
        <v>99</v>
      </c>
      <c r="B9" s="25">
        <f>+SUMIFS(Resumenes!$C$2:$C$75,Resumenes!$H$2:$H$75,Otros!A9)</f>
        <v>18237.03</v>
      </c>
      <c r="C9" s="33">
        <f t="shared" si="0"/>
        <v>1.6459704965287491E-2</v>
      </c>
      <c r="D9" s="34">
        <f>+SUMIFS(Resumenes!$I$2:$I$75,Resumenes!$H$2:$H$75,Otros!A9)</f>
        <v>13706.47</v>
      </c>
      <c r="E9" s="33">
        <f t="shared" si="1"/>
        <v>3.3226808332044326E-2</v>
      </c>
      <c r="F9" s="34">
        <f>+SUMIFS(Resumenes!$J$2:$J$75,Resumenes!$H$2:$H$75,Otros!A9)</f>
        <v>4530.5599999999995</v>
      </c>
      <c r="G9" s="33">
        <f t="shared" si="2"/>
        <v>6.5144048415562853E-3</v>
      </c>
    </row>
    <row r="10" spans="1:7" ht="14.25" customHeight="1" x14ac:dyDescent="0.2">
      <c r="A10" s="16" t="s">
        <v>141</v>
      </c>
      <c r="B10" s="25">
        <f>+SUMIFS(Resumenes!$C$2:$C$75,Resumenes!$H$2:$H$75,Otros!A10)</f>
        <v>450</v>
      </c>
      <c r="C10" s="33">
        <f t="shared" si="0"/>
        <v>4.0614437956067254E-4</v>
      </c>
      <c r="D10" s="34">
        <f>+SUMIFS(Resumenes!$I$2:$I$75,Resumenes!$H$2:$H$75,Otros!A10)</f>
        <v>225</v>
      </c>
      <c r="E10" s="33">
        <f t="shared" si="1"/>
        <v>5.4543816713639433E-4</v>
      </c>
      <c r="F10" s="34">
        <f>+SUMIFS(Resumenes!$J$2:$J$75,Resumenes!$H$2:$H$75,Otros!A10)</f>
        <v>225</v>
      </c>
      <c r="G10" s="33">
        <f t="shared" si="2"/>
        <v>3.2352316034886731E-4</v>
      </c>
    </row>
    <row r="11" spans="1:7" ht="14.25" customHeight="1" x14ac:dyDescent="0.2">
      <c r="A11" s="16" t="s">
        <v>72</v>
      </c>
      <c r="B11" s="25">
        <f>+SUMIFS(Resumenes!$C$2:$C$75,Resumenes!$H$2:$H$75,Otros!A11)</f>
        <v>93326.712800000008</v>
      </c>
      <c r="C11" s="33">
        <f t="shared" si="0"/>
        <v>8.4231377481317954E-2</v>
      </c>
      <c r="D11" s="34">
        <f>+SUMIFS(Resumenes!$I$2:$I$75,Resumenes!$H$2:$H$75,Otros!A11)</f>
        <v>46663.356400000004</v>
      </c>
      <c r="E11" s="33">
        <f t="shared" si="1"/>
        <v>0.11311989149888149</v>
      </c>
      <c r="F11" s="34">
        <f>+SUMIFS(Resumenes!$J$2:$J$75,Resumenes!$H$2:$H$75,Otros!A11)</f>
        <v>46663.356400000004</v>
      </c>
      <c r="G11" s="33">
        <f t="shared" si="2"/>
        <v>6.7096340155615761E-2</v>
      </c>
    </row>
    <row r="12" spans="1:7" ht="14.25" customHeight="1" x14ac:dyDescent="0.2">
      <c r="A12" s="18" t="s">
        <v>195</v>
      </c>
      <c r="B12" s="35">
        <f>+SUMIFS(Resumenes!$C$2:$C$75,Resumenes!$H$2:$H$75,Otros!A12)</f>
        <v>227413.8572</v>
      </c>
      <c r="C12" s="36">
        <f t="shared" si="0"/>
        <v>0.20525079985776307</v>
      </c>
      <c r="D12" s="37">
        <f>+SUMIFS(Resumenes!$I$2:$I$75,Resumenes!$H$2:$H$75,Otros!A12)</f>
        <v>0</v>
      </c>
      <c r="E12" s="36">
        <f t="shared" si="1"/>
        <v>0</v>
      </c>
      <c r="F12" s="37">
        <f>+SUMIFS(Resumenes!$J$2:$J$75,Resumenes!$H$2:$H$75,Otros!A12)</f>
        <v>227413.8572</v>
      </c>
      <c r="G12" s="36">
        <f t="shared" si="2"/>
        <v>0.3269939990598667</v>
      </c>
    </row>
    <row r="13" spans="1:7" ht="14.25" customHeight="1" x14ac:dyDescent="0.25">
      <c r="A13" s="38" t="s">
        <v>272</v>
      </c>
      <c r="B13" s="39">
        <f>+SUM(B2:B12)</f>
        <v>1107980.370150059</v>
      </c>
      <c r="C13" s="39"/>
      <c r="D13" s="40">
        <f>+SUM(D2:D12)</f>
        <v>412512.38647502946</v>
      </c>
      <c r="E13" s="41"/>
      <c r="F13" s="40">
        <f>+SUM(F2:F12)</f>
        <v>695467.98367502948</v>
      </c>
      <c r="G13" s="41"/>
    </row>
    <row r="14" spans="1:7" ht="14.25" customHeight="1" x14ac:dyDescent="0.2">
      <c r="D14" s="42">
        <f>+D13/$B$13</f>
        <v>0.37231019392442932</v>
      </c>
      <c r="E14" s="41"/>
      <c r="F14" s="42">
        <f>+F13/$B$13</f>
        <v>0.62768980607557057</v>
      </c>
      <c r="G14" s="43"/>
    </row>
    <row r="15" spans="1:7" ht="14.25" customHeight="1" x14ac:dyDescent="0.2"/>
    <row r="16" spans="1:7" ht="14.25" customHeight="1" x14ac:dyDescent="0.2"/>
    <row r="17" spans="1:3" ht="14.25" customHeight="1" x14ac:dyDescent="0.2">
      <c r="A17" s="1"/>
      <c r="B17" s="1"/>
      <c r="C17" s="1"/>
    </row>
    <row r="18" spans="1:3" ht="14.25" customHeight="1" x14ac:dyDescent="0.2">
      <c r="A18" s="1"/>
      <c r="B18" s="1"/>
      <c r="C18" s="1"/>
    </row>
    <row r="19" spans="1:3" ht="14.25" customHeight="1" x14ac:dyDescent="0.2">
      <c r="A19" s="1"/>
      <c r="B19" s="1"/>
      <c r="C19" s="1"/>
    </row>
    <row r="20" spans="1:3" ht="14.25" customHeight="1" x14ac:dyDescent="0.2">
      <c r="A20" s="24"/>
      <c r="B20" s="1"/>
      <c r="C20" s="1"/>
    </row>
    <row r="21" spans="1:3" ht="14.25" customHeight="1" x14ac:dyDescent="0.2">
      <c r="A21" s="24"/>
      <c r="B21" s="1"/>
      <c r="C21" s="1"/>
    </row>
    <row r="22" spans="1:3" ht="14.25" customHeight="1" x14ac:dyDescent="0.2">
      <c r="A22" s="24"/>
      <c r="B22" s="1"/>
      <c r="C22" s="1"/>
    </row>
    <row r="23" spans="1:3" ht="14.25" customHeight="1" x14ac:dyDescent="0.2">
      <c r="A23" s="24"/>
      <c r="B23" s="1"/>
      <c r="C23" s="1"/>
    </row>
    <row r="24" spans="1:3" ht="14.25" customHeight="1" x14ac:dyDescent="0.2">
      <c r="A24" s="24"/>
      <c r="B24" s="1"/>
      <c r="C24" s="1"/>
    </row>
    <row r="25" spans="1:3" ht="14.25" customHeight="1" x14ac:dyDescent="0.2">
      <c r="A25" s="24"/>
      <c r="B25" s="1"/>
      <c r="C25" s="1"/>
    </row>
    <row r="26" spans="1:3" ht="14.25" customHeight="1" x14ac:dyDescent="0.2">
      <c r="A26" s="24"/>
      <c r="B26" s="1"/>
      <c r="C26" s="1"/>
    </row>
    <row r="27" spans="1:3" ht="14.25" customHeight="1" x14ac:dyDescent="0.2">
      <c r="A27" s="24"/>
      <c r="B27" s="1"/>
      <c r="C27" s="1"/>
    </row>
    <row r="28" spans="1:3" ht="14.25" customHeight="1" x14ac:dyDescent="0.2">
      <c r="A28" s="24"/>
      <c r="B28" s="1"/>
      <c r="C28" s="1"/>
    </row>
    <row r="29" spans="1:3" ht="14.25" customHeight="1" x14ac:dyDescent="0.2">
      <c r="A29" s="24"/>
      <c r="B29" s="1"/>
      <c r="C29" s="1"/>
    </row>
    <row r="30" spans="1:3" ht="14.25" customHeight="1" x14ac:dyDescent="0.2">
      <c r="A30" s="24"/>
      <c r="B30" s="1"/>
      <c r="C30" s="1"/>
    </row>
    <row r="31" spans="1:3" ht="14.25" customHeight="1" x14ac:dyDescent="0.2">
      <c r="A31" s="24"/>
      <c r="B31" s="1"/>
      <c r="C31" s="1"/>
    </row>
    <row r="32" spans="1:3" ht="14.25" customHeight="1" x14ac:dyDescent="0.2">
      <c r="A32" s="24"/>
      <c r="B32" s="1"/>
      <c r="C32" s="1"/>
    </row>
    <row r="33" spans="1:3" ht="14.25" customHeight="1" x14ac:dyDescent="0.2">
      <c r="A33" s="24"/>
      <c r="B33" s="1"/>
      <c r="C33" s="1"/>
    </row>
    <row r="34" spans="1:3" ht="14.25" customHeight="1" x14ac:dyDescent="0.2">
      <c r="A34" s="24"/>
      <c r="B34" s="1"/>
      <c r="C34" s="1"/>
    </row>
    <row r="35" spans="1:3" ht="14.25" customHeight="1" x14ac:dyDescent="0.2">
      <c r="A35" s="24"/>
      <c r="B35" s="1"/>
      <c r="C35" s="1"/>
    </row>
    <row r="36" spans="1:3" ht="14.25" customHeight="1" x14ac:dyDescent="0.2">
      <c r="A36" s="24"/>
      <c r="B36" s="1"/>
      <c r="C36" s="1"/>
    </row>
    <row r="37" spans="1:3" ht="14.25" customHeight="1" x14ac:dyDescent="0.2">
      <c r="A37" s="24"/>
      <c r="B37" s="1"/>
      <c r="C37" s="1"/>
    </row>
    <row r="38" spans="1:3" ht="14.25" customHeight="1" x14ac:dyDescent="0.2">
      <c r="A38" s="24"/>
      <c r="B38" s="1"/>
      <c r="C38" s="1"/>
    </row>
    <row r="39" spans="1:3" ht="14.25" customHeight="1" x14ac:dyDescent="0.2">
      <c r="A39" s="24"/>
      <c r="B39" s="1"/>
      <c r="C39" s="1"/>
    </row>
    <row r="40" spans="1:3" ht="14.25" customHeight="1" x14ac:dyDescent="0.2">
      <c r="A40" s="24"/>
      <c r="B40" s="1"/>
      <c r="C40" s="1"/>
    </row>
    <row r="41" spans="1:3" ht="14.25" customHeight="1" x14ac:dyDescent="0.2">
      <c r="A41" s="24"/>
      <c r="B41" s="1"/>
      <c r="C41" s="1"/>
    </row>
    <row r="42" spans="1:3" ht="14.25" customHeight="1" x14ac:dyDescent="0.2">
      <c r="A42" s="24"/>
      <c r="B42" s="1"/>
      <c r="C42" s="1"/>
    </row>
    <row r="43" spans="1:3" ht="14.25" customHeight="1" x14ac:dyDescent="0.2">
      <c r="A43" s="24"/>
      <c r="B43" s="1"/>
      <c r="C43" s="1"/>
    </row>
    <row r="44" spans="1:3" ht="14.25" customHeight="1" x14ac:dyDescent="0.2">
      <c r="A44" s="24"/>
      <c r="B44" s="1"/>
      <c r="C44" s="1"/>
    </row>
    <row r="45" spans="1:3" ht="14.25" customHeight="1" x14ac:dyDescent="0.2">
      <c r="A45" s="24"/>
      <c r="B45" s="1"/>
      <c r="C45" s="1"/>
    </row>
    <row r="46" spans="1:3" ht="14.25" customHeight="1" x14ac:dyDescent="0.2">
      <c r="A46" s="24"/>
      <c r="B46" s="1"/>
      <c r="C46" s="1"/>
    </row>
    <row r="47" spans="1:3" ht="14.25" customHeight="1" x14ac:dyDescent="0.2">
      <c r="A47" s="24"/>
      <c r="B47" s="1"/>
      <c r="C47" s="1"/>
    </row>
    <row r="48" spans="1:3" ht="14.25" customHeight="1" x14ac:dyDescent="0.2">
      <c r="A48" s="24"/>
      <c r="B48" s="1"/>
      <c r="C48" s="1"/>
    </row>
    <row r="49" spans="1:3" ht="14.25" customHeight="1" x14ac:dyDescent="0.2">
      <c r="A49" s="24"/>
      <c r="B49" s="1"/>
      <c r="C49" s="1"/>
    </row>
    <row r="50" spans="1:3" ht="14.25" customHeight="1" x14ac:dyDescent="0.2">
      <c r="A50" s="24"/>
      <c r="B50" s="1"/>
      <c r="C50" s="1"/>
    </row>
    <row r="51" spans="1:3" ht="14.25" customHeight="1" x14ac:dyDescent="0.2">
      <c r="A51" s="24"/>
      <c r="B51" s="1"/>
      <c r="C51" s="1"/>
    </row>
    <row r="52" spans="1:3" ht="14.25" customHeight="1" x14ac:dyDescent="0.2">
      <c r="A52" s="24"/>
      <c r="B52" s="1"/>
      <c r="C52" s="1"/>
    </row>
    <row r="53" spans="1:3" ht="14.25" customHeight="1" x14ac:dyDescent="0.2">
      <c r="A53" s="24"/>
      <c r="B53" s="1"/>
      <c r="C53" s="1"/>
    </row>
    <row r="54" spans="1:3" ht="14.25" customHeight="1" x14ac:dyDescent="0.2">
      <c r="A54" s="24"/>
      <c r="B54" s="1"/>
      <c r="C54" s="1"/>
    </row>
    <row r="55" spans="1:3" ht="14.25" customHeight="1" x14ac:dyDescent="0.2">
      <c r="A55" s="24"/>
      <c r="B55" s="1"/>
      <c r="C55" s="1"/>
    </row>
    <row r="56" spans="1:3" ht="14.25" customHeight="1" x14ac:dyDescent="0.2">
      <c r="A56" s="24"/>
      <c r="B56" s="1"/>
      <c r="C56" s="1"/>
    </row>
    <row r="57" spans="1:3" ht="14.25" customHeight="1" x14ac:dyDescent="0.2">
      <c r="A57" s="24"/>
      <c r="B57" s="1"/>
      <c r="C57" s="1"/>
    </row>
    <row r="58" spans="1:3" ht="14.25" customHeight="1" x14ac:dyDescent="0.2">
      <c r="A58" s="24"/>
      <c r="B58" s="1"/>
      <c r="C58" s="1"/>
    </row>
    <row r="59" spans="1:3" ht="14.25" customHeight="1" x14ac:dyDescent="0.2">
      <c r="A59" s="24"/>
      <c r="B59" s="1"/>
      <c r="C59" s="1"/>
    </row>
    <row r="60" spans="1:3" ht="14.25" customHeight="1" x14ac:dyDescent="0.2">
      <c r="A60" s="24"/>
      <c r="B60" s="1"/>
      <c r="C60" s="1"/>
    </row>
    <row r="61" spans="1:3" ht="14.25" customHeight="1" x14ac:dyDescent="0.2">
      <c r="A61" s="24"/>
      <c r="B61" s="1"/>
      <c r="C61" s="1"/>
    </row>
    <row r="62" spans="1:3" ht="14.25" customHeight="1" x14ac:dyDescent="0.2">
      <c r="A62" s="24"/>
      <c r="B62" s="1"/>
      <c r="C62" s="1"/>
    </row>
    <row r="63" spans="1:3" ht="14.25" customHeight="1" x14ac:dyDescent="0.2">
      <c r="A63" s="24"/>
      <c r="B63" s="1"/>
      <c r="C63" s="1"/>
    </row>
    <row r="64" spans="1:3" ht="14.25" customHeight="1" x14ac:dyDescent="0.2">
      <c r="A64" s="24"/>
      <c r="B64" s="1"/>
      <c r="C64" s="1"/>
    </row>
    <row r="65" spans="1:3" ht="14.25" customHeight="1" x14ac:dyDescent="0.2">
      <c r="A65" s="24"/>
      <c r="B65" s="1"/>
      <c r="C65" s="1"/>
    </row>
    <row r="66" spans="1:3" ht="14.25" customHeight="1" x14ac:dyDescent="0.2">
      <c r="A66" s="24"/>
      <c r="B66" s="1"/>
      <c r="C66" s="1"/>
    </row>
    <row r="67" spans="1:3" ht="14.25" customHeight="1" x14ac:dyDescent="0.2">
      <c r="A67" s="24"/>
      <c r="B67" s="1"/>
      <c r="C67" s="1"/>
    </row>
    <row r="68" spans="1:3" ht="14.25" customHeight="1" x14ac:dyDescent="0.2">
      <c r="A68" s="24"/>
      <c r="B68" s="1"/>
      <c r="C68" s="1"/>
    </row>
    <row r="69" spans="1:3" ht="14.25" customHeight="1" x14ac:dyDescent="0.2">
      <c r="A69" s="24"/>
      <c r="B69" s="1"/>
      <c r="C69" s="1"/>
    </row>
    <row r="70" spans="1:3" ht="14.25" customHeight="1" x14ac:dyDescent="0.2">
      <c r="A70" s="24"/>
      <c r="B70" s="1"/>
      <c r="C70" s="1"/>
    </row>
    <row r="71" spans="1:3" ht="14.25" customHeight="1" x14ac:dyDescent="0.2">
      <c r="A71" s="24"/>
      <c r="B71" s="1"/>
      <c r="C71" s="1"/>
    </row>
    <row r="72" spans="1:3" ht="14.25" customHeight="1" x14ac:dyDescent="0.2">
      <c r="A72" s="24"/>
      <c r="B72" s="1"/>
      <c r="C72" s="1"/>
    </row>
    <row r="73" spans="1:3" ht="14.25" customHeight="1" x14ac:dyDescent="0.2">
      <c r="A73" s="24"/>
      <c r="B73" s="1"/>
      <c r="C73" s="1"/>
    </row>
    <row r="74" spans="1:3" ht="14.25" customHeight="1" x14ac:dyDescent="0.2">
      <c r="A74" s="24"/>
      <c r="B74" s="1"/>
      <c r="C74" s="1"/>
    </row>
    <row r="75" spans="1:3" ht="14.25" customHeight="1" x14ac:dyDescent="0.2">
      <c r="A75" s="24"/>
      <c r="B75" s="1"/>
      <c r="C75" s="1"/>
    </row>
    <row r="76" spans="1:3" ht="14.25" customHeight="1" x14ac:dyDescent="0.2">
      <c r="A76" s="24"/>
      <c r="B76" s="1"/>
      <c r="C76" s="1"/>
    </row>
    <row r="77" spans="1:3" ht="14.25" customHeight="1" x14ac:dyDescent="0.2">
      <c r="A77" s="24"/>
      <c r="B77" s="1"/>
      <c r="C77" s="1"/>
    </row>
    <row r="78" spans="1:3" ht="14.25" customHeight="1" x14ac:dyDescent="0.2">
      <c r="A78" s="24"/>
      <c r="B78" s="1"/>
      <c r="C78" s="1"/>
    </row>
    <row r="79" spans="1:3" ht="14.25" customHeight="1" x14ac:dyDescent="0.2">
      <c r="A79" s="24"/>
      <c r="B79" s="1"/>
      <c r="C79" s="1"/>
    </row>
    <row r="80" spans="1:3" ht="14.25" customHeight="1" x14ac:dyDescent="0.2">
      <c r="A80" s="24"/>
      <c r="B80" s="1"/>
      <c r="C80" s="1"/>
    </row>
    <row r="81" spans="1:3" ht="14.25" customHeight="1" x14ac:dyDescent="0.2">
      <c r="A81" s="24"/>
      <c r="B81" s="1"/>
      <c r="C81" s="1"/>
    </row>
    <row r="82" spans="1:3" ht="14.25" customHeight="1" x14ac:dyDescent="0.2">
      <c r="A82" s="24"/>
      <c r="B82" s="1"/>
      <c r="C82" s="1"/>
    </row>
    <row r="83" spans="1:3" ht="14.25" customHeight="1" x14ac:dyDescent="0.2">
      <c r="A83" s="24"/>
      <c r="B83" s="1"/>
      <c r="C83" s="1"/>
    </row>
    <row r="84" spans="1:3" ht="14.25" customHeight="1" x14ac:dyDescent="0.2">
      <c r="A84" s="24"/>
      <c r="B84" s="1"/>
      <c r="C84" s="1"/>
    </row>
    <row r="85" spans="1:3" ht="14.25" customHeight="1" x14ac:dyDescent="0.2">
      <c r="A85" s="24"/>
      <c r="B85" s="1"/>
      <c r="C85" s="1"/>
    </row>
    <row r="86" spans="1:3" ht="14.25" customHeight="1" x14ac:dyDescent="0.2">
      <c r="A86" s="24"/>
      <c r="B86" s="1"/>
      <c r="C86" s="1"/>
    </row>
    <row r="87" spans="1:3" ht="14.25" customHeight="1" x14ac:dyDescent="0.2">
      <c r="A87" s="24"/>
      <c r="B87" s="1"/>
      <c r="C87" s="1"/>
    </row>
    <row r="88" spans="1:3" ht="14.25" customHeight="1" x14ac:dyDescent="0.2">
      <c r="A88" s="24"/>
      <c r="B88" s="1"/>
      <c r="C88" s="1"/>
    </row>
    <row r="89" spans="1:3" ht="14.25" customHeight="1" x14ac:dyDescent="0.2">
      <c r="A89" s="24"/>
      <c r="B89" s="1"/>
      <c r="C89" s="1"/>
    </row>
    <row r="90" spans="1:3" ht="14.25" customHeight="1" x14ac:dyDescent="0.2">
      <c r="A90" s="24"/>
      <c r="B90" s="1"/>
      <c r="C90" s="1"/>
    </row>
    <row r="91" spans="1:3" ht="14.25" customHeight="1" x14ac:dyDescent="0.2">
      <c r="A91" s="24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Compras</vt:lpstr>
      <vt:lpstr>Insumos</vt:lpstr>
      <vt:lpstr>Categoria</vt:lpstr>
      <vt:lpstr>Proveedor</vt:lpstr>
      <vt:lpstr>Lotes</vt:lpstr>
      <vt:lpstr>Campos</vt:lpstr>
      <vt:lpstr>Resumenes</vt:lpstr>
      <vt:lpstr>Otros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 Martinez</cp:lastModifiedBy>
  <cp:lastPrinted>2025-03-12T15:30:13Z</cp:lastPrinted>
  <dcterms:created xsi:type="dcterms:W3CDTF">2025-01-21T20:11:48Z</dcterms:created>
  <dcterms:modified xsi:type="dcterms:W3CDTF">2025-03-14T00:06:59Z</dcterms:modified>
</cp:coreProperties>
</file>