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aquingarcia/Downloads/"/>
    </mc:Choice>
  </mc:AlternateContent>
  <xr:revisionPtr revIDLastSave="0" documentId="13_ncr:1_{5A3F0FB3-FBC2-3744-AF66-3F822B75C449}" xr6:coauthVersionLast="47" xr6:coauthVersionMax="47" xr10:uidLastSave="{00000000-0000-0000-0000-000000000000}"/>
  <bookViews>
    <workbookView xWindow="0" yWindow="580" windowWidth="20740" windowHeight="11160" firstSheet="7" activeTab="16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J301" i="570"/>
  <c r="K301" i="570" s="1"/>
  <c r="J300" i="570"/>
  <c r="K300" i="570" s="1"/>
  <c r="J299" i="570"/>
  <c r="K299" i="570" s="1"/>
  <c r="J298" i="570"/>
  <c r="K298" i="570" s="1"/>
  <c r="K297" i="570"/>
  <c r="J297" i="570"/>
  <c r="K296" i="570"/>
  <c r="J296" i="570"/>
  <c r="J295" i="570"/>
  <c r="K295" i="570" s="1"/>
  <c r="J294" i="570"/>
  <c r="K294" i="570" s="1"/>
  <c r="J293" i="570"/>
  <c r="K293" i="570" s="1"/>
  <c r="J292" i="570"/>
  <c r="K292" i="570" s="1"/>
  <c r="J291" i="570"/>
  <c r="K291" i="570" s="1"/>
  <c r="J290" i="570"/>
  <c r="K290" i="570" s="1"/>
  <c r="K289" i="570"/>
  <c r="J289" i="570"/>
  <c r="J288" i="570"/>
  <c r="K288" i="570" s="1"/>
  <c r="J287" i="570"/>
  <c r="K287" i="570" s="1"/>
  <c r="J286" i="570"/>
  <c r="K286" i="570" s="1"/>
  <c r="K285" i="570"/>
  <c r="J285" i="570"/>
  <c r="K284" i="570"/>
  <c r="J284" i="570"/>
  <c r="J283" i="570"/>
  <c r="K283" i="570" s="1"/>
  <c r="J282" i="570"/>
  <c r="K282" i="570" s="1"/>
  <c r="D280" i="570"/>
  <c r="D279" i="570"/>
  <c r="D278" i="570"/>
  <c r="I274" i="570"/>
  <c r="J273" i="570"/>
  <c r="K273" i="570" s="1"/>
  <c r="J272" i="570"/>
  <c r="K272" i="570" s="1"/>
  <c r="J271" i="570"/>
  <c r="K271" i="570" s="1"/>
  <c r="J270" i="570"/>
  <c r="K270" i="570" s="1"/>
  <c r="J269" i="570"/>
  <c r="K269" i="570" s="1"/>
  <c r="K268" i="570"/>
  <c r="J268" i="570"/>
  <c r="K267" i="570"/>
  <c r="J267" i="570"/>
  <c r="J266" i="570"/>
  <c r="K266" i="570" s="1"/>
  <c r="J265" i="570"/>
  <c r="K265" i="570" s="1"/>
  <c r="J264" i="570"/>
  <c r="K264" i="570" s="1"/>
  <c r="K263" i="570"/>
  <c r="J263" i="570"/>
  <c r="J262" i="570"/>
  <c r="K262" i="570" s="1"/>
  <c r="J261" i="570"/>
  <c r="K261" i="570" s="1"/>
  <c r="K260" i="570"/>
  <c r="J260" i="570"/>
  <c r="J259" i="570"/>
  <c r="K259" i="570" s="1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J243" i="570"/>
  <c r="K243" i="570" s="1"/>
  <c r="J242" i="570"/>
  <c r="K242" i="570" s="1"/>
  <c r="J241" i="570"/>
  <c r="K241" i="570" s="1"/>
  <c r="J240" i="570"/>
  <c r="K240" i="570" s="1"/>
  <c r="J239" i="570"/>
  <c r="K239" i="570" s="1"/>
  <c r="J238" i="570"/>
  <c r="K238" i="570" s="1"/>
  <c r="J237" i="570"/>
  <c r="K237" i="570" s="1"/>
  <c r="J236" i="570"/>
  <c r="K236" i="570" s="1"/>
  <c r="J235" i="570"/>
  <c r="K235" i="570" s="1"/>
  <c r="J234" i="570"/>
  <c r="K234" i="570" s="1"/>
  <c r="J233" i="570"/>
  <c r="K233" i="570" s="1"/>
  <c r="J232" i="570"/>
  <c r="K232" i="570" s="1"/>
  <c r="J231" i="570"/>
  <c r="K231" i="570" s="1"/>
  <c r="J230" i="570"/>
  <c r="K230" i="570" s="1"/>
  <c r="J229" i="570"/>
  <c r="K229" i="570" s="1"/>
  <c r="J228" i="570"/>
  <c r="K228" i="570" s="1"/>
  <c r="J227" i="570"/>
  <c r="K227" i="570" s="1"/>
  <c r="J226" i="570"/>
  <c r="K226" i="570" s="1"/>
  <c r="D224" i="570"/>
  <c r="D223" i="570"/>
  <c r="D222" i="570"/>
  <c r="I218" i="570"/>
  <c r="J217" i="570"/>
  <c r="K217" i="570" s="1"/>
  <c r="K216" i="570"/>
  <c r="J216" i="570"/>
  <c r="J215" i="570"/>
  <c r="K215" i="570" s="1"/>
  <c r="J214" i="570"/>
  <c r="K214" i="570" s="1"/>
  <c r="K213" i="570"/>
  <c r="J213" i="570"/>
  <c r="J212" i="570"/>
  <c r="K212" i="570" s="1"/>
  <c r="J211" i="570"/>
  <c r="K211" i="570" s="1"/>
  <c r="K210" i="570"/>
  <c r="J210" i="570"/>
  <c r="K209" i="570"/>
  <c r="J209" i="570"/>
  <c r="K208" i="570"/>
  <c r="J208" i="570"/>
  <c r="J207" i="570"/>
  <c r="K207" i="570" s="1"/>
  <c r="J206" i="570"/>
  <c r="K206" i="570" s="1"/>
  <c r="J205" i="570"/>
  <c r="K205" i="570" s="1"/>
  <c r="J204" i="570"/>
  <c r="K204" i="570" s="1"/>
  <c r="J203" i="570"/>
  <c r="K203" i="570" s="1"/>
  <c r="K202" i="570"/>
  <c r="J202" i="570"/>
  <c r="K201" i="570"/>
  <c r="J201" i="570"/>
  <c r="J200" i="570"/>
  <c r="K200" i="570" s="1"/>
  <c r="J199" i="570"/>
  <c r="K199" i="570" s="1"/>
  <c r="J198" i="570"/>
  <c r="K198" i="570" s="1"/>
  <c r="D196" i="570"/>
  <c r="D195" i="570"/>
  <c r="D194" i="570"/>
  <c r="I190" i="570"/>
  <c r="J189" i="570"/>
  <c r="K189" i="570" s="1"/>
  <c r="J188" i="570"/>
  <c r="K188" i="570" s="1"/>
  <c r="J187" i="570"/>
  <c r="K187" i="570" s="1"/>
  <c r="J186" i="570"/>
  <c r="K186" i="570" s="1"/>
  <c r="K185" i="570"/>
  <c r="J185" i="570"/>
  <c r="K184" i="570"/>
  <c r="J184" i="570"/>
  <c r="J183" i="570"/>
  <c r="K183" i="570" s="1"/>
  <c r="J182" i="570"/>
  <c r="K182" i="570" s="1"/>
  <c r="K181" i="570"/>
  <c r="J181" i="570"/>
  <c r="J180" i="570"/>
  <c r="K180" i="570" s="1"/>
  <c r="J179" i="570"/>
  <c r="K179" i="570" s="1"/>
  <c r="J178" i="570"/>
  <c r="K178" i="570" s="1"/>
  <c r="K177" i="570"/>
  <c r="J177" i="570"/>
  <c r="J176" i="570"/>
  <c r="K176" i="570" s="1"/>
  <c r="J175" i="570"/>
  <c r="K175" i="570" s="1"/>
  <c r="J174" i="570"/>
  <c r="K174" i="570" s="1"/>
  <c r="J173" i="570"/>
  <c r="K173" i="570" s="1"/>
  <c r="K172" i="570"/>
  <c r="J172" i="570"/>
  <c r="J171" i="570"/>
  <c r="K171" i="570" s="1"/>
  <c r="J170" i="570"/>
  <c r="K170" i="570" s="1"/>
  <c r="D168" i="570"/>
  <c r="D167" i="570"/>
  <c r="D166" i="570"/>
  <c r="I162" i="570"/>
  <c r="J161" i="570"/>
  <c r="K161" i="570" s="1"/>
  <c r="J160" i="570"/>
  <c r="K160" i="570" s="1"/>
  <c r="K159" i="570"/>
  <c r="J159" i="570"/>
  <c r="J158" i="570"/>
  <c r="K158" i="570" s="1"/>
  <c r="J157" i="570"/>
  <c r="K157" i="570" s="1"/>
  <c r="J156" i="570"/>
  <c r="K156" i="570" s="1"/>
  <c r="J155" i="570"/>
  <c r="K155" i="570" s="1"/>
  <c r="J154" i="570"/>
  <c r="K154" i="570" s="1"/>
  <c r="J153" i="570"/>
  <c r="K153" i="570" s="1"/>
  <c r="K152" i="570"/>
  <c r="J152" i="570"/>
  <c r="K151" i="570"/>
  <c r="J151" i="570"/>
  <c r="J150" i="570"/>
  <c r="K150" i="570" s="1"/>
  <c r="J149" i="570"/>
  <c r="K149" i="570" s="1"/>
  <c r="K148" i="570"/>
  <c r="J148" i="570"/>
  <c r="J147" i="570"/>
  <c r="K147" i="570" s="1"/>
  <c r="J146" i="570"/>
  <c r="K146" i="570" s="1"/>
  <c r="J145" i="570"/>
  <c r="K145" i="570" s="1"/>
  <c r="K144" i="570"/>
  <c r="J144" i="570"/>
  <c r="K143" i="570"/>
  <c r="J143" i="570"/>
  <c r="J142" i="570"/>
  <c r="K142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B49" i="570"/>
  <c r="O46" i="570"/>
  <c r="O45" i="570"/>
  <c r="O44" i="570"/>
  <c r="O43" i="570"/>
  <c r="O42" i="570"/>
  <c r="M41" i="570"/>
  <c r="K70" i="570" s="1"/>
  <c r="L70" i="570" s="1"/>
  <c r="C25" i="570"/>
  <c r="C24" i="570" s="1"/>
  <c r="D436" i="569"/>
  <c r="D420" i="569"/>
  <c r="L351" i="569"/>
  <c r="H350" i="569"/>
  <c r="F350" i="569"/>
  <c r="J343" i="569"/>
  <c r="D330" i="569"/>
  <c r="D343" i="569" s="1"/>
  <c r="J329" i="569"/>
  <c r="L315" i="569"/>
  <c r="I302" i="569"/>
  <c r="K301" i="569"/>
  <c r="J301" i="569"/>
  <c r="J300" i="569"/>
  <c r="K300" i="569" s="1"/>
  <c r="J299" i="569"/>
  <c r="K299" i="569" s="1"/>
  <c r="J298" i="569"/>
  <c r="K298" i="569" s="1"/>
  <c r="K297" i="569"/>
  <c r="J297" i="569"/>
  <c r="J296" i="569"/>
  <c r="K296" i="569" s="1"/>
  <c r="K295" i="569"/>
  <c r="J295" i="569"/>
  <c r="J294" i="569"/>
  <c r="K294" i="569" s="1"/>
  <c r="K293" i="569"/>
  <c r="J293" i="569"/>
  <c r="J292" i="569"/>
  <c r="K292" i="569" s="1"/>
  <c r="J291" i="569"/>
  <c r="K291" i="569" s="1"/>
  <c r="J290" i="569"/>
  <c r="K290" i="569" s="1"/>
  <c r="K289" i="569"/>
  <c r="J289" i="569"/>
  <c r="J288" i="569"/>
  <c r="K288" i="569" s="1"/>
  <c r="K287" i="569"/>
  <c r="J287" i="569"/>
  <c r="J286" i="569"/>
  <c r="K286" i="569" s="1"/>
  <c r="K285" i="569"/>
  <c r="J285" i="569"/>
  <c r="J284" i="569"/>
  <c r="K284" i="569" s="1"/>
  <c r="J283" i="569"/>
  <c r="K283" i="569" s="1"/>
  <c r="J282" i="569"/>
  <c r="K282" i="569" s="1"/>
  <c r="D280" i="569"/>
  <c r="D279" i="569"/>
  <c r="D278" i="569"/>
  <c r="I274" i="569"/>
  <c r="J273" i="569"/>
  <c r="K273" i="569" s="1"/>
  <c r="J272" i="569"/>
  <c r="K272" i="569" s="1"/>
  <c r="J271" i="569"/>
  <c r="K271" i="569" s="1"/>
  <c r="J270" i="569"/>
  <c r="K270" i="569" s="1"/>
  <c r="J269" i="569"/>
  <c r="K269" i="569" s="1"/>
  <c r="K268" i="569"/>
  <c r="J268" i="569"/>
  <c r="J267" i="569"/>
  <c r="K267" i="569" s="1"/>
  <c r="K266" i="569"/>
  <c r="J266" i="569"/>
  <c r="J265" i="569"/>
  <c r="K265" i="569" s="1"/>
  <c r="J264" i="569"/>
  <c r="K264" i="569" s="1"/>
  <c r="J263" i="569"/>
  <c r="K263" i="569" s="1"/>
  <c r="K262" i="569"/>
  <c r="J262" i="569"/>
  <c r="J261" i="569"/>
  <c r="K261" i="569" s="1"/>
  <c r="J260" i="569"/>
  <c r="K260" i="569" s="1"/>
  <c r="J259" i="569"/>
  <c r="K259" i="569" s="1"/>
  <c r="K258" i="569"/>
  <c r="J258" i="569"/>
  <c r="J257" i="569"/>
  <c r="K257" i="569" s="1"/>
  <c r="K256" i="569"/>
  <c r="J256" i="569"/>
  <c r="J255" i="569"/>
  <c r="K255" i="569" s="1"/>
  <c r="K254" i="569"/>
  <c r="J254" i="569"/>
  <c r="D252" i="569"/>
  <c r="D251" i="569"/>
  <c r="D250" i="569"/>
  <c r="I246" i="569"/>
  <c r="J245" i="569"/>
  <c r="K245" i="569" s="1"/>
  <c r="J244" i="569"/>
  <c r="K244" i="569" s="1"/>
  <c r="K243" i="569"/>
  <c r="J243" i="569"/>
  <c r="J242" i="569"/>
  <c r="K242" i="569" s="1"/>
  <c r="K241" i="569"/>
  <c r="J241" i="569"/>
  <c r="J240" i="569"/>
  <c r="K240" i="569" s="1"/>
  <c r="J239" i="569"/>
  <c r="K239" i="569" s="1"/>
  <c r="J238" i="569"/>
  <c r="K238" i="569" s="1"/>
  <c r="K237" i="569"/>
  <c r="J237" i="569"/>
  <c r="J236" i="569"/>
  <c r="K236" i="569" s="1"/>
  <c r="J235" i="569"/>
  <c r="K235" i="569" s="1"/>
  <c r="J234" i="569"/>
  <c r="K234" i="569" s="1"/>
  <c r="K233" i="569"/>
  <c r="J233" i="569"/>
  <c r="J232" i="569"/>
  <c r="K232" i="569" s="1"/>
  <c r="J231" i="569"/>
  <c r="K231" i="569" s="1"/>
  <c r="J230" i="569"/>
  <c r="K230" i="569" s="1"/>
  <c r="K229" i="569"/>
  <c r="J229" i="569"/>
  <c r="J228" i="569"/>
  <c r="K228" i="569" s="1"/>
  <c r="J227" i="569"/>
  <c r="K227" i="569" s="1"/>
  <c r="J226" i="569"/>
  <c r="K226" i="569" s="1"/>
  <c r="D224" i="569"/>
  <c r="D223" i="569"/>
  <c r="D222" i="569"/>
  <c r="I218" i="569"/>
  <c r="J217" i="569"/>
  <c r="K217" i="569" s="1"/>
  <c r="J216" i="569"/>
  <c r="K216" i="569" s="1"/>
  <c r="J215" i="569"/>
  <c r="K215" i="569" s="1"/>
  <c r="K214" i="569"/>
  <c r="J214" i="569"/>
  <c r="J213" i="569"/>
  <c r="K213" i="569" s="1"/>
  <c r="J212" i="569"/>
  <c r="K212" i="569" s="1"/>
  <c r="J211" i="569"/>
  <c r="K211" i="569" s="1"/>
  <c r="K210" i="569"/>
  <c r="J210" i="569"/>
  <c r="J209" i="569"/>
  <c r="K209" i="569" s="1"/>
  <c r="J208" i="569"/>
  <c r="K208" i="569" s="1"/>
  <c r="J207" i="569"/>
  <c r="K207" i="569" s="1"/>
  <c r="K206" i="569"/>
  <c r="J206" i="569"/>
  <c r="J205" i="569"/>
  <c r="K205" i="569" s="1"/>
  <c r="K204" i="569"/>
  <c r="J204" i="569"/>
  <c r="J203" i="569"/>
  <c r="K203" i="569" s="1"/>
  <c r="K202" i="569"/>
  <c r="J202" i="569"/>
  <c r="J201" i="569"/>
  <c r="K201" i="569" s="1"/>
  <c r="J200" i="569"/>
  <c r="K200" i="569" s="1"/>
  <c r="J199" i="569"/>
  <c r="K199" i="569" s="1"/>
  <c r="K198" i="569"/>
  <c r="J198" i="569"/>
  <c r="D196" i="569"/>
  <c r="D195" i="569"/>
  <c r="D194" i="569"/>
  <c r="I190" i="569"/>
  <c r="K189" i="569"/>
  <c r="J189" i="569"/>
  <c r="J188" i="569"/>
  <c r="K188" i="569" s="1"/>
  <c r="J187" i="569"/>
  <c r="K187" i="569" s="1"/>
  <c r="J186" i="569"/>
  <c r="K186" i="569" s="1"/>
  <c r="J185" i="569"/>
  <c r="K185" i="569" s="1"/>
  <c r="J184" i="569"/>
  <c r="K184" i="569" s="1"/>
  <c r="K183" i="569"/>
  <c r="J183" i="569"/>
  <c r="J182" i="569"/>
  <c r="K182" i="569" s="1"/>
  <c r="J181" i="569"/>
  <c r="K181" i="569" s="1"/>
  <c r="J180" i="569"/>
  <c r="K180" i="569" s="1"/>
  <c r="K179" i="569"/>
  <c r="J179" i="569"/>
  <c r="J178" i="569"/>
  <c r="K178" i="569" s="1"/>
  <c r="K177" i="569"/>
  <c r="J177" i="569"/>
  <c r="J176" i="569"/>
  <c r="K176" i="569" s="1"/>
  <c r="J175" i="569"/>
  <c r="K175" i="569" s="1"/>
  <c r="J174" i="569"/>
  <c r="K174" i="569" s="1"/>
  <c r="K173" i="569"/>
  <c r="J173" i="569"/>
  <c r="J172" i="569"/>
  <c r="K172" i="569" s="1"/>
  <c r="J171" i="569"/>
  <c r="K171" i="569" s="1"/>
  <c r="J170" i="569"/>
  <c r="K170" i="569" s="1"/>
  <c r="D168" i="569"/>
  <c r="D167" i="569"/>
  <c r="D166" i="569"/>
  <c r="I162" i="569"/>
  <c r="J161" i="569"/>
  <c r="K161" i="569" s="1"/>
  <c r="K160" i="569"/>
  <c r="J160" i="569"/>
  <c r="J159" i="569"/>
  <c r="K159" i="569" s="1"/>
  <c r="J158" i="569"/>
  <c r="K158" i="569" s="1"/>
  <c r="J157" i="569"/>
  <c r="K157" i="569" s="1"/>
  <c r="J156" i="569"/>
  <c r="K156" i="569" s="1"/>
  <c r="J155" i="569"/>
  <c r="K155" i="569" s="1"/>
  <c r="K154" i="569"/>
  <c r="J154" i="569"/>
  <c r="J153" i="569"/>
  <c r="K153" i="569" s="1"/>
  <c r="J152" i="569"/>
  <c r="K152" i="569" s="1"/>
  <c r="J151" i="569"/>
  <c r="K151" i="569" s="1"/>
  <c r="K150" i="569"/>
  <c r="J150" i="569"/>
  <c r="J149" i="569"/>
  <c r="K149" i="569" s="1"/>
  <c r="J148" i="569"/>
  <c r="K148" i="569" s="1"/>
  <c r="J147" i="569"/>
  <c r="K147" i="569" s="1"/>
  <c r="J146" i="569"/>
  <c r="K146" i="569" s="1"/>
  <c r="J145" i="569"/>
  <c r="K145" i="569" s="1"/>
  <c r="K144" i="569"/>
  <c r="J144" i="569"/>
  <c r="J143" i="569"/>
  <c r="K143" i="569" s="1"/>
  <c r="J142" i="569"/>
  <c r="K142" i="569" s="1"/>
  <c r="D140" i="569"/>
  <c r="D139" i="569"/>
  <c r="D138" i="569"/>
  <c r="C133" i="569"/>
  <c r="C129" i="569"/>
  <c r="G70" i="569" s="1"/>
  <c r="C62" i="569" s="1"/>
  <c r="H72" i="569" s="1"/>
  <c r="C115" i="569"/>
  <c r="C113" i="569"/>
  <c r="C109" i="569"/>
  <c r="L329" i="569" s="1"/>
  <c r="N329" i="569" s="1"/>
  <c r="B103" i="569"/>
  <c r="G72" i="569"/>
  <c r="G71" i="569"/>
  <c r="P70" i="569"/>
  <c r="C69" i="569"/>
  <c r="G67" i="569"/>
  <c r="G62" i="569"/>
  <c r="C54" i="569"/>
  <c r="B54" i="569"/>
  <c r="C53" i="569"/>
  <c r="B53" i="569"/>
  <c r="C52" i="569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G66" i="569" s="1"/>
  <c r="C25" i="569"/>
  <c r="C24" i="569" s="1"/>
  <c r="D436" i="568"/>
  <c r="D420" i="568"/>
  <c r="L351" i="568"/>
  <c r="H350" i="568"/>
  <c r="F350" i="568"/>
  <c r="J343" i="568"/>
  <c r="D330" i="568"/>
  <c r="D343" i="568" s="1"/>
  <c r="J329" i="568"/>
  <c r="L315" i="568"/>
  <c r="I302" i="568"/>
  <c r="K301" i="568"/>
  <c r="J301" i="568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K293" i="568"/>
  <c r="J293" i="568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K285" i="568"/>
  <c r="J285" i="568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K272" i="568"/>
  <c r="J272" i="568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K264" i="568"/>
  <c r="J264" i="568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K256" i="568"/>
  <c r="J256" i="568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K243" i="568"/>
  <c r="J243" i="568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K235" i="568"/>
  <c r="J235" i="568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K227" i="568"/>
  <c r="J227" i="568"/>
  <c r="J226" i="568"/>
  <c r="K226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K214" i="568"/>
  <c r="J214" i="568"/>
  <c r="J213" i="568"/>
  <c r="K213" i="568" s="1"/>
  <c r="J212" i="568"/>
  <c r="K212" i="568" s="1"/>
  <c r="J211" i="568"/>
  <c r="K211" i="568" s="1"/>
  <c r="K210" i="568"/>
  <c r="J210" i="568"/>
  <c r="J209" i="568"/>
  <c r="K209" i="568" s="1"/>
  <c r="K208" i="568"/>
  <c r="J208" i="568"/>
  <c r="J207" i="568"/>
  <c r="K207" i="568" s="1"/>
  <c r="J206" i="568"/>
  <c r="K206" i="568" s="1"/>
  <c r="J205" i="568"/>
  <c r="K205" i="568" s="1"/>
  <c r="J204" i="568"/>
  <c r="K204" i="568" s="1"/>
  <c r="J203" i="568"/>
  <c r="K203" i="568" s="1"/>
  <c r="K202" i="568"/>
  <c r="J202" i="568"/>
  <c r="J201" i="568"/>
  <c r="K201" i="568" s="1"/>
  <c r="J200" i="568"/>
  <c r="K200" i="568" s="1"/>
  <c r="J199" i="568"/>
  <c r="K199" i="568" s="1"/>
  <c r="J198" i="568"/>
  <c r="K198" i="568" s="1"/>
  <c r="D196" i="568"/>
  <c r="D195" i="568"/>
  <c r="D194" i="568"/>
  <c r="I190" i="568"/>
  <c r="J189" i="568"/>
  <c r="K189" i="568" s="1"/>
  <c r="J188" i="568"/>
  <c r="K188" i="568" s="1"/>
  <c r="J187" i="568"/>
  <c r="K187" i="568" s="1"/>
  <c r="J186" i="568"/>
  <c r="K186" i="568" s="1"/>
  <c r="J185" i="568"/>
  <c r="K185" i="568" s="1"/>
  <c r="J184" i="568"/>
  <c r="K184" i="568" s="1"/>
  <c r="J183" i="568"/>
  <c r="K183" i="568" s="1"/>
  <c r="J182" i="568"/>
  <c r="K182" i="568" s="1"/>
  <c r="J181" i="568"/>
  <c r="K181" i="568" s="1"/>
  <c r="J180" i="568"/>
  <c r="K180" i="568" s="1"/>
  <c r="J179" i="568"/>
  <c r="K179" i="568" s="1"/>
  <c r="J178" i="568"/>
  <c r="K178" i="568" s="1"/>
  <c r="K177" i="568"/>
  <c r="J177" i="568"/>
  <c r="K176" i="568"/>
  <c r="J176" i="568"/>
  <c r="K175" i="568"/>
  <c r="J175" i="568"/>
  <c r="K174" i="568"/>
  <c r="J174" i="568"/>
  <c r="J173" i="568"/>
  <c r="K173" i="568" s="1"/>
  <c r="K172" i="568"/>
  <c r="J172" i="568"/>
  <c r="K171" i="568"/>
  <c r="J171" i="568"/>
  <c r="K170" i="568"/>
  <c r="J170" i="568"/>
  <c r="D168" i="568"/>
  <c r="D167" i="568"/>
  <c r="D166" i="568"/>
  <c r="I162" i="568"/>
  <c r="K161" i="568"/>
  <c r="J161" i="568"/>
  <c r="K160" i="568"/>
  <c r="J160" i="568"/>
  <c r="J159" i="568"/>
  <c r="K159" i="568" s="1"/>
  <c r="J158" i="568"/>
  <c r="K158" i="568" s="1"/>
  <c r="J157" i="568"/>
  <c r="K157" i="568" s="1"/>
  <c r="J156" i="568"/>
  <c r="K156" i="568" s="1"/>
  <c r="J155" i="568"/>
  <c r="K155" i="568" s="1"/>
  <c r="J154" i="568"/>
  <c r="K154" i="568" s="1"/>
  <c r="J153" i="568"/>
  <c r="K153" i="568" s="1"/>
  <c r="K152" i="568"/>
  <c r="J152" i="568"/>
  <c r="J151" i="568"/>
  <c r="K151" i="568" s="1"/>
  <c r="J150" i="568"/>
  <c r="K150" i="568" s="1"/>
  <c r="J149" i="568"/>
  <c r="K149" i="568" s="1"/>
  <c r="J148" i="568"/>
  <c r="K148" i="568" s="1"/>
  <c r="J147" i="568"/>
  <c r="K147" i="568" s="1"/>
  <c r="J146" i="568"/>
  <c r="K146" i="568" s="1"/>
  <c r="J145" i="568"/>
  <c r="K145" i="568" s="1"/>
  <c r="K144" i="568"/>
  <c r="J144" i="568"/>
  <c r="J143" i="568"/>
  <c r="K143" i="568" s="1"/>
  <c r="J142" i="568"/>
  <c r="K142" i="568" s="1"/>
  <c r="D140" i="568"/>
  <c r="D139" i="568"/>
  <c r="D138" i="568"/>
  <c r="C133" i="568"/>
  <c r="C129" i="568"/>
  <c r="G70" i="568" s="1"/>
  <c r="C62" i="568" s="1"/>
  <c r="H72" i="568" s="1"/>
  <c r="C115" i="568"/>
  <c r="C113" i="568"/>
  <c r="C109" i="568"/>
  <c r="G72" i="568" s="1"/>
  <c r="B103" i="568"/>
  <c r="G71" i="568"/>
  <c r="P70" i="568"/>
  <c r="G69" i="568"/>
  <c r="C69" i="568"/>
  <c r="G67" i="568"/>
  <c r="G62" i="568"/>
  <c r="C54" i="568"/>
  <c r="B54" i="568"/>
  <c r="C53" i="568"/>
  <c r="B53" i="568"/>
  <c r="C52" i="568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 s="1"/>
  <c r="D436" i="567"/>
  <c r="D420" i="567"/>
  <c r="L351" i="567"/>
  <c r="H350" i="567"/>
  <c r="F350" i="567"/>
  <c r="J343" i="567"/>
  <c r="D330" i="567"/>
  <c r="N330" i="567" s="1"/>
  <c r="J329" i="567"/>
  <c r="L315" i="567"/>
  <c r="I302" i="567"/>
  <c r="J301" i="567"/>
  <c r="K301" i="567" s="1"/>
  <c r="J300" i="567"/>
  <c r="K300" i="567" s="1"/>
  <c r="J299" i="567"/>
  <c r="K299" i="567" s="1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J283" i="567"/>
  <c r="K283" i="567" s="1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J270" i="567"/>
  <c r="K270" i="567" s="1"/>
  <c r="J269" i="567"/>
  <c r="K269" i="567" s="1"/>
  <c r="J268" i="567"/>
  <c r="K268" i="567" s="1"/>
  <c r="J267" i="567"/>
  <c r="K267" i="567" s="1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K261" i="567"/>
  <c r="J261" i="567"/>
  <c r="J260" i="567"/>
  <c r="K260" i="567" s="1"/>
  <c r="J259" i="567"/>
  <c r="K259" i="567" s="1"/>
  <c r="J258" i="567"/>
  <c r="K258" i="567" s="1"/>
  <c r="J257" i="567"/>
  <c r="K257" i="567" s="1"/>
  <c r="J256" i="567"/>
  <c r="K256" i="567" s="1"/>
  <c r="J255" i="567"/>
  <c r="K255" i="567" s="1"/>
  <c r="K254" i="567"/>
  <c r="J254" i="567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K230" i="567"/>
  <c r="J230" i="567"/>
  <c r="K229" i="567"/>
  <c r="J229" i="567"/>
  <c r="J228" i="567"/>
  <c r="K228" i="567" s="1"/>
  <c r="J227" i="567"/>
  <c r="K227" i="567" s="1"/>
  <c r="J226" i="567"/>
  <c r="K226" i="567" s="1"/>
  <c r="D224" i="567"/>
  <c r="D223" i="567"/>
  <c r="D222" i="567"/>
  <c r="I218" i="567"/>
  <c r="J217" i="567"/>
  <c r="K217" i="567" s="1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J201" i="567"/>
  <c r="K201" i="567" s="1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J188" i="567"/>
  <c r="K188" i="567" s="1"/>
  <c r="J187" i="567"/>
  <c r="K187" i="567" s="1"/>
  <c r="J186" i="567"/>
  <c r="K186" i="567" s="1"/>
  <c r="J185" i="567"/>
  <c r="K185" i="567" s="1"/>
  <c r="J184" i="567"/>
  <c r="K184" i="567" s="1"/>
  <c r="J183" i="567"/>
  <c r="K183" i="567" s="1"/>
  <c r="J182" i="567"/>
  <c r="K182" i="567" s="1"/>
  <c r="J181" i="567"/>
  <c r="K181" i="567" s="1"/>
  <c r="J180" i="567"/>
  <c r="K180" i="567" s="1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J155" i="567"/>
  <c r="K155" i="567" s="1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J147" i="567"/>
  <c r="K147" i="567" s="1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C113" i="567"/>
  <c r="C115" i="567" s="1"/>
  <c r="C109" i="567"/>
  <c r="G67" i="567" s="1"/>
  <c r="B103" i="567"/>
  <c r="P70" i="567"/>
  <c r="H70" i="567"/>
  <c r="C69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K300" i="566"/>
  <c r="J300" i="566"/>
  <c r="J299" i="566"/>
  <c r="K299" i="566" s="1"/>
  <c r="J298" i="566"/>
  <c r="K298" i="566" s="1"/>
  <c r="J297" i="566"/>
  <c r="K297" i="566" s="1"/>
  <c r="J296" i="566"/>
  <c r="K296" i="566" s="1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J284" i="566"/>
  <c r="K284" i="566" s="1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J271" i="566"/>
  <c r="K271" i="566" s="1"/>
  <c r="J270" i="566"/>
  <c r="K270" i="566" s="1"/>
  <c r="J269" i="566"/>
  <c r="K269" i="566" s="1"/>
  <c r="J268" i="566"/>
  <c r="K268" i="566" s="1"/>
  <c r="K267" i="566"/>
  <c r="J267" i="566"/>
  <c r="J266" i="566"/>
  <c r="K266" i="566" s="1"/>
  <c r="J265" i="566"/>
  <c r="K265" i="566" s="1"/>
  <c r="J264" i="566"/>
  <c r="K264" i="566" s="1"/>
  <c r="J263" i="566"/>
  <c r="K263" i="566" s="1"/>
  <c r="J262" i="566"/>
  <c r="K262" i="566" s="1"/>
  <c r="J261" i="566"/>
  <c r="K261" i="566" s="1"/>
  <c r="J260" i="566"/>
  <c r="K260" i="566" s="1"/>
  <c r="K259" i="566"/>
  <c r="J259" i="566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K242" i="566"/>
  <c r="J242" i="566"/>
  <c r="J241" i="566"/>
  <c r="K241" i="566" s="1"/>
  <c r="J240" i="566"/>
  <c r="K240" i="566" s="1"/>
  <c r="J239" i="566"/>
  <c r="K239" i="566" s="1"/>
  <c r="K238" i="566"/>
  <c r="J238" i="566"/>
  <c r="J237" i="566"/>
  <c r="K237" i="566" s="1"/>
  <c r="J236" i="566"/>
  <c r="K236" i="566" s="1"/>
  <c r="J235" i="566"/>
  <c r="K235" i="566" s="1"/>
  <c r="J234" i="566"/>
  <c r="K234" i="566" s="1"/>
  <c r="J233" i="566"/>
  <c r="K233" i="566" s="1"/>
  <c r="J232" i="566"/>
  <c r="K232" i="566" s="1"/>
  <c r="J231" i="566"/>
  <c r="K231" i="566" s="1"/>
  <c r="K230" i="566"/>
  <c r="J230" i="566"/>
  <c r="J229" i="566"/>
  <c r="K229" i="566" s="1"/>
  <c r="K228" i="566"/>
  <c r="J228" i="566"/>
  <c r="J227" i="566"/>
  <c r="K227" i="566" s="1"/>
  <c r="J226" i="566"/>
  <c r="K226" i="566" s="1"/>
  <c r="D224" i="566"/>
  <c r="D223" i="566"/>
  <c r="D222" i="566"/>
  <c r="I218" i="566"/>
  <c r="J217" i="566"/>
  <c r="K217" i="566" s="1"/>
  <c r="J216" i="566"/>
  <c r="K216" i="566" s="1"/>
  <c r="J215" i="566"/>
  <c r="K215" i="566" s="1"/>
  <c r="J214" i="566"/>
  <c r="K214" i="566" s="1"/>
  <c r="J213" i="566"/>
  <c r="K213" i="566" s="1"/>
  <c r="J212" i="566"/>
  <c r="K212" i="566" s="1"/>
  <c r="J211" i="566"/>
  <c r="K211" i="566" s="1"/>
  <c r="J210" i="566"/>
  <c r="K210" i="566" s="1"/>
  <c r="J209" i="566"/>
  <c r="K209" i="566" s="1"/>
  <c r="J208" i="566"/>
  <c r="K208" i="566" s="1"/>
  <c r="J207" i="566"/>
  <c r="K207" i="566" s="1"/>
  <c r="J206" i="566"/>
  <c r="K206" i="566" s="1"/>
  <c r="J205" i="566"/>
  <c r="K205" i="566" s="1"/>
  <c r="J204" i="566"/>
  <c r="K204" i="566" s="1"/>
  <c r="J203" i="566"/>
  <c r="K203" i="566" s="1"/>
  <c r="J202" i="566"/>
  <c r="K202" i="566" s="1"/>
  <c r="J201" i="566"/>
  <c r="K201" i="566" s="1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J184" i="566"/>
  <c r="K184" i="566" s="1"/>
  <c r="J183" i="566"/>
  <c r="K183" i="566" s="1"/>
  <c r="J182" i="566"/>
  <c r="K182" i="566" s="1"/>
  <c r="J181" i="566"/>
  <c r="K181" i="566" s="1"/>
  <c r="J180" i="566"/>
  <c r="K180" i="566" s="1"/>
  <c r="J179" i="566"/>
  <c r="K179" i="566" s="1"/>
  <c r="J178" i="566"/>
  <c r="K178" i="566" s="1"/>
  <c r="J177" i="566"/>
  <c r="K177" i="566" s="1"/>
  <c r="J176" i="566"/>
  <c r="K176" i="566" s="1"/>
  <c r="J175" i="566"/>
  <c r="K175" i="566" s="1"/>
  <c r="J174" i="566"/>
  <c r="K174" i="566" s="1"/>
  <c r="J173" i="566"/>
  <c r="K173" i="566" s="1"/>
  <c r="J172" i="566"/>
  <c r="K172" i="566" s="1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J159" i="566"/>
  <c r="K159" i="566" s="1"/>
  <c r="J158" i="566"/>
  <c r="K158" i="566" s="1"/>
  <c r="J157" i="566"/>
  <c r="K157" i="566" s="1"/>
  <c r="J156" i="566"/>
  <c r="K156" i="566" s="1"/>
  <c r="J155" i="566"/>
  <c r="K155" i="566" s="1"/>
  <c r="J154" i="566"/>
  <c r="K154" i="566" s="1"/>
  <c r="J153" i="566"/>
  <c r="K153" i="566" s="1"/>
  <c r="J152" i="566"/>
  <c r="K152" i="566" s="1"/>
  <c r="J151" i="566"/>
  <c r="K151" i="566" s="1"/>
  <c r="J150" i="566"/>
  <c r="K150" i="566" s="1"/>
  <c r="J149" i="566"/>
  <c r="K149" i="566" s="1"/>
  <c r="J148" i="566"/>
  <c r="K148" i="566" s="1"/>
  <c r="J147" i="566"/>
  <c r="K147" i="566" s="1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C69" i="566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F350" i="565"/>
  <c r="J343" i="565"/>
  <c r="N330" i="565"/>
  <c r="D330" i="565"/>
  <c r="D343" i="565" s="1"/>
  <c r="N343" i="565" s="1"/>
  <c r="N346" i="565" s="1"/>
  <c r="F378" i="565" s="1"/>
  <c r="F379" i="565" s="1"/>
  <c r="J329" i="565"/>
  <c r="L315" i="565"/>
  <c r="I302" i="565"/>
  <c r="J301" i="565"/>
  <c r="K301" i="565" s="1"/>
  <c r="J300" i="565"/>
  <c r="K300" i="565" s="1"/>
  <c r="K299" i="565"/>
  <c r="J299" i="565"/>
  <c r="J298" i="565"/>
  <c r="K298" i="565" s="1"/>
  <c r="J297" i="565"/>
  <c r="K297" i="565" s="1"/>
  <c r="J296" i="565"/>
  <c r="K296" i="565" s="1"/>
  <c r="J295" i="565"/>
  <c r="K295" i="565" s="1"/>
  <c r="J294" i="565"/>
  <c r="K294" i="565" s="1"/>
  <c r="J293" i="565"/>
  <c r="K293" i="565" s="1"/>
  <c r="J292" i="565"/>
  <c r="K292" i="565" s="1"/>
  <c r="J291" i="565"/>
  <c r="K291" i="565" s="1"/>
  <c r="K290" i="565"/>
  <c r="J290" i="565"/>
  <c r="J289" i="565"/>
  <c r="K289" i="565" s="1"/>
  <c r="J288" i="565"/>
  <c r="K288" i="565" s="1"/>
  <c r="J287" i="565"/>
  <c r="K287" i="565" s="1"/>
  <c r="K286" i="565"/>
  <c r="J286" i="565"/>
  <c r="J285" i="565"/>
  <c r="K285" i="565" s="1"/>
  <c r="J284" i="565"/>
  <c r="K284" i="565" s="1"/>
  <c r="J283" i="565"/>
  <c r="K283" i="565" s="1"/>
  <c r="J282" i="565"/>
  <c r="K282" i="565" s="1"/>
  <c r="D280" i="565"/>
  <c r="D279" i="565"/>
  <c r="D278" i="565"/>
  <c r="I274" i="565"/>
  <c r="J273" i="565"/>
  <c r="K273" i="565" s="1"/>
  <c r="J272" i="565"/>
  <c r="K272" i="565" s="1"/>
  <c r="J271" i="565"/>
  <c r="K271" i="565" s="1"/>
  <c r="J270" i="565"/>
  <c r="K270" i="565" s="1"/>
  <c r="K269" i="565"/>
  <c r="J269" i="565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J262" i="565"/>
  <c r="K262" i="565" s="1"/>
  <c r="J261" i="565"/>
  <c r="K261" i="565" s="1"/>
  <c r="J260" i="565"/>
  <c r="K260" i="565" s="1"/>
  <c r="J259" i="565"/>
  <c r="K259" i="565" s="1"/>
  <c r="J258" i="565"/>
  <c r="K258" i="565" s="1"/>
  <c r="J257" i="565"/>
  <c r="K257" i="565" s="1"/>
  <c r="J256" i="565"/>
  <c r="K256" i="565" s="1"/>
  <c r="K255" i="565"/>
  <c r="J255" i="565"/>
  <c r="J254" i="565"/>
  <c r="K254" i="565" s="1"/>
  <c r="D252" i="565"/>
  <c r="D251" i="565"/>
  <c r="D250" i="565"/>
  <c r="I246" i="565"/>
  <c r="J245" i="565"/>
  <c r="K245" i="565" s="1"/>
  <c r="J244" i="565"/>
  <c r="K244" i="565" s="1"/>
  <c r="J243" i="565"/>
  <c r="K243" i="565" s="1"/>
  <c r="J242" i="565"/>
  <c r="K242" i="565" s="1"/>
  <c r="J241" i="565"/>
  <c r="K241" i="565" s="1"/>
  <c r="J240" i="565"/>
  <c r="K240" i="565" s="1"/>
  <c r="J239" i="565"/>
  <c r="K239" i="565" s="1"/>
  <c r="J238" i="565"/>
  <c r="K238" i="565" s="1"/>
  <c r="J237" i="565"/>
  <c r="K237" i="565" s="1"/>
  <c r="J236" i="565"/>
  <c r="K236" i="565" s="1"/>
  <c r="J235" i="565"/>
  <c r="K235" i="565" s="1"/>
  <c r="J234" i="565"/>
  <c r="K234" i="565" s="1"/>
  <c r="J233" i="565"/>
  <c r="K233" i="565" s="1"/>
  <c r="J232" i="565"/>
  <c r="K232" i="565" s="1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J226" i="565"/>
  <c r="K226" i="565" s="1"/>
  <c r="D224" i="565"/>
  <c r="D223" i="565"/>
  <c r="D222" i="565"/>
  <c r="I218" i="565"/>
  <c r="K217" i="565"/>
  <c r="J217" i="565"/>
  <c r="K216" i="565"/>
  <c r="J216" i="565"/>
  <c r="J215" i="565"/>
  <c r="K215" i="565" s="1"/>
  <c r="J214" i="565"/>
  <c r="K214" i="565" s="1"/>
  <c r="J213" i="565"/>
  <c r="K213" i="565" s="1"/>
  <c r="J212" i="565"/>
  <c r="K212" i="565" s="1"/>
  <c r="K211" i="565"/>
  <c r="J211" i="565"/>
  <c r="J210" i="565"/>
  <c r="K210" i="565" s="1"/>
  <c r="J209" i="565"/>
  <c r="K209" i="565" s="1"/>
  <c r="K208" i="565"/>
  <c r="J208" i="565"/>
  <c r="J207" i="565"/>
  <c r="K207" i="565" s="1"/>
  <c r="J206" i="565"/>
  <c r="K206" i="565" s="1"/>
  <c r="J205" i="565"/>
  <c r="K205" i="565" s="1"/>
  <c r="K204" i="565"/>
  <c r="J204" i="565"/>
  <c r="J203" i="565"/>
  <c r="K203" i="565" s="1"/>
  <c r="J202" i="565"/>
  <c r="K202" i="565" s="1"/>
  <c r="J201" i="565"/>
  <c r="K201" i="565" s="1"/>
  <c r="J200" i="565"/>
  <c r="K200" i="565" s="1"/>
  <c r="J199" i="565"/>
  <c r="K199" i="565" s="1"/>
  <c r="J198" i="565"/>
  <c r="K198" i="565" s="1"/>
  <c r="D196" i="565"/>
  <c r="D195" i="565"/>
  <c r="D194" i="565"/>
  <c r="I190" i="565"/>
  <c r="J189" i="565"/>
  <c r="K189" i="565" s="1"/>
  <c r="J188" i="565"/>
  <c r="K188" i="565" s="1"/>
  <c r="J187" i="565"/>
  <c r="K187" i="565" s="1"/>
  <c r="J186" i="565"/>
  <c r="K186" i="565" s="1"/>
  <c r="J185" i="565"/>
  <c r="K185" i="565" s="1"/>
  <c r="K184" i="565"/>
  <c r="J184" i="565"/>
  <c r="J183" i="565"/>
  <c r="K183" i="565" s="1"/>
  <c r="K182" i="565"/>
  <c r="J182" i="565"/>
  <c r="J181" i="565"/>
  <c r="K181" i="565" s="1"/>
  <c r="J180" i="565"/>
  <c r="K180" i="565" s="1"/>
  <c r="J179" i="565"/>
  <c r="K179" i="565" s="1"/>
  <c r="J178" i="565"/>
  <c r="K178" i="565" s="1"/>
  <c r="J177" i="565"/>
  <c r="K177" i="565" s="1"/>
  <c r="K176" i="565"/>
  <c r="J176" i="565"/>
  <c r="J175" i="565"/>
  <c r="K175" i="565" s="1"/>
  <c r="K174" i="565"/>
  <c r="J174" i="565"/>
  <c r="J173" i="565"/>
  <c r="K173" i="565" s="1"/>
  <c r="K172" i="565"/>
  <c r="J172" i="565"/>
  <c r="J171" i="565"/>
  <c r="K171" i="565" s="1"/>
  <c r="J170" i="565"/>
  <c r="K170" i="565" s="1"/>
  <c r="D168" i="565"/>
  <c r="D167" i="565"/>
  <c r="D166" i="565"/>
  <c r="I162" i="565"/>
  <c r="J161" i="565"/>
  <c r="K161" i="565" s="1"/>
  <c r="K160" i="565"/>
  <c r="J160" i="565"/>
  <c r="J159" i="565"/>
  <c r="K159" i="565" s="1"/>
  <c r="J158" i="565"/>
  <c r="K158" i="565" s="1"/>
  <c r="K157" i="565"/>
  <c r="J157" i="565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K150" i="565"/>
  <c r="J150" i="565"/>
  <c r="J149" i="565"/>
  <c r="K149" i="565" s="1"/>
  <c r="J148" i="565"/>
  <c r="K148" i="565" s="1"/>
  <c r="J147" i="565"/>
  <c r="K147" i="565" s="1"/>
  <c r="J146" i="565"/>
  <c r="K146" i="565" s="1"/>
  <c r="J145" i="565"/>
  <c r="K145" i="565" s="1"/>
  <c r="J144" i="565"/>
  <c r="K144" i="565" s="1"/>
  <c r="J143" i="565"/>
  <c r="K143" i="565" s="1"/>
  <c r="K142" i="565"/>
  <c r="J142" i="565"/>
  <c r="D140" i="565"/>
  <c r="D139" i="565"/>
  <c r="D138" i="565"/>
  <c r="C133" i="565"/>
  <c r="C129" i="565"/>
  <c r="C115" i="565"/>
  <c r="C113" i="565"/>
  <c r="C109" i="565"/>
  <c r="L329" i="565" s="1"/>
  <c r="B103" i="565"/>
  <c r="G71" i="565"/>
  <c r="P70" i="565"/>
  <c r="C69" i="565"/>
  <c r="G67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L350" i="564" s="1"/>
  <c r="F350" i="564"/>
  <c r="J343" i="564"/>
  <c r="D330" i="564"/>
  <c r="J329" i="564"/>
  <c r="L315" i="564"/>
  <c r="I302" i="564"/>
  <c r="J301" i="564"/>
  <c r="K301" i="564" s="1"/>
  <c r="J300" i="564"/>
  <c r="K300" i="564" s="1"/>
  <c r="J299" i="564"/>
  <c r="K299" i="564" s="1"/>
  <c r="K298" i="564"/>
  <c r="J298" i="564"/>
  <c r="K297" i="564"/>
  <c r="J297" i="564"/>
  <c r="J296" i="564"/>
  <c r="K296" i="564" s="1"/>
  <c r="J295" i="564"/>
  <c r="K295" i="564" s="1"/>
  <c r="J294" i="564"/>
  <c r="K294" i="564" s="1"/>
  <c r="J293" i="564"/>
  <c r="K293" i="564" s="1"/>
  <c r="K292" i="564"/>
  <c r="J292" i="564"/>
  <c r="J291" i="564"/>
  <c r="K291" i="564" s="1"/>
  <c r="J290" i="564"/>
  <c r="K290" i="564" s="1"/>
  <c r="K289" i="564"/>
  <c r="J289" i="564"/>
  <c r="J288" i="564"/>
  <c r="K288" i="564" s="1"/>
  <c r="J287" i="564"/>
  <c r="K287" i="564" s="1"/>
  <c r="J286" i="564"/>
  <c r="K286" i="564" s="1"/>
  <c r="J285" i="564"/>
  <c r="K285" i="564" s="1"/>
  <c r="J284" i="564"/>
  <c r="K284" i="564" s="1"/>
  <c r="J283" i="564"/>
  <c r="K283" i="564" s="1"/>
  <c r="J282" i="564"/>
  <c r="K282" i="564" s="1"/>
  <c r="D280" i="564"/>
  <c r="D279" i="564"/>
  <c r="D278" i="564"/>
  <c r="I274" i="564"/>
  <c r="J273" i="564"/>
  <c r="K273" i="564" s="1"/>
  <c r="J272" i="564"/>
  <c r="K272" i="564" s="1"/>
  <c r="J271" i="564"/>
  <c r="K271" i="564" s="1"/>
  <c r="J270" i="564"/>
  <c r="K270" i="564" s="1"/>
  <c r="J269" i="564"/>
  <c r="K269" i="564" s="1"/>
  <c r="K268" i="564"/>
  <c r="J268" i="564"/>
  <c r="K267" i="564"/>
  <c r="J267" i="564"/>
  <c r="J266" i="564"/>
  <c r="K266" i="564" s="1"/>
  <c r="J265" i="564"/>
  <c r="K265" i="564" s="1"/>
  <c r="J264" i="564"/>
  <c r="K264" i="564" s="1"/>
  <c r="J263" i="564"/>
  <c r="K263" i="564" s="1"/>
  <c r="J262" i="564"/>
  <c r="K262" i="564" s="1"/>
  <c r="J261" i="564"/>
  <c r="K261" i="564" s="1"/>
  <c r="K260" i="564"/>
  <c r="J260" i="564"/>
  <c r="J259" i="564"/>
  <c r="K259" i="564" s="1"/>
  <c r="J258" i="564"/>
  <c r="K258" i="564" s="1"/>
  <c r="J257" i="564"/>
  <c r="K257" i="564" s="1"/>
  <c r="J256" i="564"/>
  <c r="K256" i="564" s="1"/>
  <c r="J255" i="564"/>
  <c r="K255" i="564" s="1"/>
  <c r="J254" i="564"/>
  <c r="K254" i="564" s="1"/>
  <c r="D252" i="564"/>
  <c r="D251" i="564"/>
  <c r="D250" i="564"/>
  <c r="I246" i="564"/>
  <c r="J245" i="564"/>
  <c r="K245" i="564" s="1"/>
  <c r="K244" i="564"/>
  <c r="J244" i="564"/>
  <c r="J243" i="564"/>
  <c r="K243" i="564" s="1"/>
  <c r="K242" i="564"/>
  <c r="J242" i="564"/>
  <c r="J241" i="564"/>
  <c r="K241" i="564" s="1"/>
  <c r="J240" i="564"/>
  <c r="K240" i="564" s="1"/>
  <c r="K239" i="564"/>
  <c r="J239" i="564"/>
  <c r="K238" i="564"/>
  <c r="J238" i="564"/>
  <c r="J237" i="564"/>
  <c r="K237" i="564" s="1"/>
  <c r="J236" i="564"/>
  <c r="K236" i="564" s="1"/>
  <c r="J235" i="564"/>
  <c r="K235" i="564" s="1"/>
  <c r="K234" i="564"/>
  <c r="J234" i="564"/>
  <c r="J233" i="564"/>
  <c r="K233" i="564" s="1"/>
  <c r="K232" i="564"/>
  <c r="J232" i="564"/>
  <c r="J231" i="564"/>
  <c r="K231" i="564" s="1"/>
  <c r="J230" i="564"/>
  <c r="K230" i="564" s="1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J217" i="564"/>
  <c r="K217" i="564" s="1"/>
  <c r="J216" i="564"/>
  <c r="K216" i="564" s="1"/>
  <c r="J215" i="564"/>
  <c r="K215" i="564" s="1"/>
  <c r="J214" i="564"/>
  <c r="K214" i="564" s="1"/>
  <c r="K213" i="564"/>
  <c r="J213" i="564"/>
  <c r="J212" i="564"/>
  <c r="K212" i="564" s="1"/>
  <c r="J211" i="564"/>
  <c r="K211" i="564" s="1"/>
  <c r="J210" i="564"/>
  <c r="K210" i="564" s="1"/>
  <c r="J209" i="564"/>
  <c r="K209" i="564" s="1"/>
  <c r="J208" i="564"/>
  <c r="K208" i="564" s="1"/>
  <c r="J207" i="564"/>
  <c r="K207" i="564" s="1"/>
  <c r="K206" i="564"/>
  <c r="J206" i="564"/>
  <c r="J205" i="564"/>
  <c r="K205" i="564" s="1"/>
  <c r="J204" i="564"/>
  <c r="K204" i="564" s="1"/>
  <c r="J203" i="564"/>
  <c r="K203" i="564" s="1"/>
  <c r="J202" i="564"/>
  <c r="K202" i="564" s="1"/>
  <c r="K201" i="564"/>
  <c r="J201" i="564"/>
  <c r="J200" i="564"/>
  <c r="K200" i="564" s="1"/>
  <c r="J199" i="564"/>
  <c r="K199" i="564" s="1"/>
  <c r="J198" i="564"/>
  <c r="K198" i="564" s="1"/>
  <c r="D196" i="564"/>
  <c r="D195" i="564"/>
  <c r="D194" i="564"/>
  <c r="I190" i="564"/>
  <c r="K189" i="564"/>
  <c r="J189" i="564"/>
  <c r="J188" i="564"/>
  <c r="K188" i="564" s="1"/>
  <c r="J187" i="564"/>
  <c r="K187" i="564" s="1"/>
  <c r="K186" i="564"/>
  <c r="J186" i="564"/>
  <c r="J185" i="564"/>
  <c r="K185" i="564" s="1"/>
  <c r="K184" i="564"/>
  <c r="J184" i="564"/>
  <c r="J183" i="564"/>
  <c r="K183" i="564" s="1"/>
  <c r="J182" i="564"/>
  <c r="K182" i="564" s="1"/>
  <c r="K181" i="564"/>
  <c r="J181" i="564"/>
  <c r="J180" i="564"/>
  <c r="K180" i="564" s="1"/>
  <c r="J179" i="564"/>
  <c r="K179" i="564" s="1"/>
  <c r="J178" i="564"/>
  <c r="K178" i="564" s="1"/>
  <c r="J177" i="564"/>
  <c r="K177" i="564" s="1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K160" i="564"/>
  <c r="J160" i="564"/>
  <c r="J159" i="564"/>
  <c r="K159" i="564" s="1"/>
  <c r="J158" i="564"/>
  <c r="K158" i="564" s="1"/>
  <c r="J157" i="564"/>
  <c r="K157" i="564" s="1"/>
  <c r="J156" i="564"/>
  <c r="K156" i="564" s="1"/>
  <c r="J155" i="564"/>
  <c r="K155" i="564" s="1"/>
  <c r="J154" i="564"/>
  <c r="K154" i="564" s="1"/>
  <c r="K153" i="564"/>
  <c r="J153" i="564"/>
  <c r="J152" i="564"/>
  <c r="K152" i="564" s="1"/>
  <c r="K151" i="564"/>
  <c r="J151" i="564"/>
  <c r="J150" i="564"/>
  <c r="K150" i="564" s="1"/>
  <c r="J149" i="564"/>
  <c r="K149" i="564" s="1"/>
  <c r="J148" i="564"/>
  <c r="K148" i="564" s="1"/>
  <c r="J147" i="564"/>
  <c r="K147" i="564" s="1"/>
  <c r="J146" i="564"/>
  <c r="K146" i="564" s="1"/>
  <c r="K145" i="564"/>
  <c r="J145" i="564"/>
  <c r="J144" i="564"/>
  <c r="K144" i="564" s="1"/>
  <c r="J143" i="564"/>
  <c r="K143" i="564" s="1"/>
  <c r="J142" i="564"/>
  <c r="K142" i="564" s="1"/>
  <c r="D140" i="564"/>
  <c r="D139" i="564"/>
  <c r="D138" i="564"/>
  <c r="C133" i="564"/>
  <c r="C129" i="564"/>
  <c r="G70" i="564" s="1"/>
  <c r="C62" i="564" s="1"/>
  <c r="C113" i="564"/>
  <c r="C115" i="564" s="1"/>
  <c r="C109" i="564"/>
  <c r="B103" i="564"/>
  <c r="P70" i="564"/>
  <c r="C69" i="564"/>
  <c r="G66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H350" i="563"/>
  <c r="L350" i="563" s="1"/>
  <c r="L354" i="563" s="1"/>
  <c r="F350" i="563"/>
  <c r="D329" i="563"/>
  <c r="F315" i="563"/>
  <c r="L315" i="563" s="1"/>
  <c r="L314" i="563"/>
  <c r="F313" i="563"/>
  <c r="L313" i="563" s="1"/>
  <c r="I302" i="563"/>
  <c r="J301" i="563"/>
  <c r="K301" i="563" s="1"/>
  <c r="J300" i="563"/>
  <c r="K300" i="563" s="1"/>
  <c r="J299" i="563"/>
  <c r="K299" i="563" s="1"/>
  <c r="K298" i="563"/>
  <c r="J298" i="563"/>
  <c r="K297" i="563"/>
  <c r="J297" i="563"/>
  <c r="J296" i="563"/>
  <c r="K296" i="563" s="1"/>
  <c r="J295" i="563"/>
  <c r="K295" i="563" s="1"/>
  <c r="J294" i="563"/>
  <c r="K294" i="563" s="1"/>
  <c r="J293" i="563"/>
  <c r="K293" i="563" s="1"/>
  <c r="K292" i="563"/>
  <c r="J292" i="563"/>
  <c r="J291" i="563"/>
  <c r="K291" i="563" s="1"/>
  <c r="J290" i="563"/>
  <c r="K290" i="563" s="1"/>
  <c r="J289" i="563"/>
  <c r="K289" i="563" s="1"/>
  <c r="K288" i="563"/>
  <c r="J288" i="563"/>
  <c r="J287" i="563"/>
  <c r="K287" i="563" s="1"/>
  <c r="J286" i="563"/>
  <c r="K286" i="563" s="1"/>
  <c r="K285" i="563"/>
  <c r="J285" i="563"/>
  <c r="K284" i="563"/>
  <c r="J284" i="563"/>
  <c r="J283" i="563"/>
  <c r="K283" i="563" s="1"/>
  <c r="J282" i="563"/>
  <c r="K282" i="563" s="1"/>
  <c r="D280" i="563"/>
  <c r="D279" i="563"/>
  <c r="D278" i="563"/>
  <c r="I274" i="563"/>
  <c r="J273" i="563"/>
  <c r="K273" i="563" s="1"/>
  <c r="J272" i="563"/>
  <c r="K272" i="563" s="1"/>
  <c r="J271" i="563"/>
  <c r="K271" i="563" s="1"/>
  <c r="J270" i="563"/>
  <c r="K270" i="563" s="1"/>
  <c r="J269" i="563"/>
  <c r="K269" i="563" s="1"/>
  <c r="J268" i="563"/>
  <c r="K268" i="563" s="1"/>
  <c r="J267" i="563"/>
  <c r="K267" i="563" s="1"/>
  <c r="J266" i="563"/>
  <c r="K266" i="563" s="1"/>
  <c r="J265" i="563"/>
  <c r="K265" i="563" s="1"/>
  <c r="J264" i="563"/>
  <c r="K264" i="563" s="1"/>
  <c r="J263" i="563"/>
  <c r="K263" i="563" s="1"/>
  <c r="J262" i="563"/>
  <c r="K262" i="563" s="1"/>
  <c r="J261" i="563"/>
  <c r="K261" i="563" s="1"/>
  <c r="K260" i="563"/>
  <c r="J260" i="563"/>
  <c r="J259" i="563"/>
  <c r="K259" i="563" s="1"/>
  <c r="J258" i="563"/>
  <c r="K258" i="563" s="1"/>
  <c r="J257" i="563"/>
  <c r="K257" i="563" s="1"/>
  <c r="J256" i="563"/>
  <c r="K256" i="563" s="1"/>
  <c r="J255" i="563"/>
  <c r="K255" i="563" s="1"/>
  <c r="J254" i="563"/>
  <c r="K254" i="563" s="1"/>
  <c r="D252" i="563"/>
  <c r="D251" i="563"/>
  <c r="D250" i="563"/>
  <c r="I246" i="563"/>
  <c r="J245" i="563"/>
  <c r="K245" i="563" s="1"/>
  <c r="J244" i="563"/>
  <c r="K244" i="563" s="1"/>
  <c r="J243" i="563"/>
  <c r="K243" i="563" s="1"/>
  <c r="K242" i="563"/>
  <c r="J242" i="563"/>
  <c r="J241" i="563"/>
  <c r="K241" i="563" s="1"/>
  <c r="J240" i="563"/>
  <c r="K240" i="563" s="1"/>
  <c r="J239" i="563"/>
  <c r="K239" i="563" s="1"/>
  <c r="J238" i="563"/>
  <c r="K238" i="563" s="1"/>
  <c r="J237" i="563"/>
  <c r="K237" i="563" s="1"/>
  <c r="J236" i="563"/>
  <c r="K236" i="563" s="1"/>
  <c r="J235" i="563"/>
  <c r="K235" i="563" s="1"/>
  <c r="K234" i="563"/>
  <c r="J234" i="563"/>
  <c r="J233" i="563"/>
  <c r="K233" i="563" s="1"/>
  <c r="J232" i="563"/>
  <c r="K232" i="563" s="1"/>
  <c r="J231" i="563"/>
  <c r="K231" i="563" s="1"/>
  <c r="J230" i="563"/>
  <c r="K230" i="563" s="1"/>
  <c r="J229" i="563"/>
  <c r="K229" i="563" s="1"/>
  <c r="J228" i="563"/>
  <c r="K228" i="563" s="1"/>
  <c r="K227" i="563"/>
  <c r="J227" i="563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K211" i="563"/>
  <c r="J211" i="563"/>
  <c r="J210" i="563"/>
  <c r="K210" i="563" s="1"/>
  <c r="J209" i="563"/>
  <c r="K209" i="563" s="1"/>
  <c r="J208" i="563"/>
  <c r="K208" i="563" s="1"/>
  <c r="K207" i="563"/>
  <c r="J207" i="563"/>
  <c r="J206" i="563"/>
  <c r="K206" i="563" s="1"/>
  <c r="J205" i="563"/>
  <c r="K205" i="563" s="1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K199" i="563"/>
  <c r="J199" i="563"/>
  <c r="J198" i="563"/>
  <c r="K198" i="563" s="1"/>
  <c r="I190" i="563"/>
  <c r="J189" i="563"/>
  <c r="K189" i="563" s="1"/>
  <c r="J188" i="563"/>
  <c r="K188" i="563" s="1"/>
  <c r="J187" i="563"/>
  <c r="K187" i="563" s="1"/>
  <c r="K186" i="563"/>
  <c r="J186" i="563"/>
  <c r="J185" i="563"/>
  <c r="K185" i="563" s="1"/>
  <c r="J184" i="563"/>
  <c r="K184" i="563" s="1"/>
  <c r="J183" i="563"/>
  <c r="K183" i="563" s="1"/>
  <c r="J182" i="563"/>
  <c r="K182" i="563" s="1"/>
  <c r="J181" i="563"/>
  <c r="K181" i="563" s="1"/>
  <c r="J180" i="563"/>
  <c r="K180" i="563" s="1"/>
  <c r="J179" i="563"/>
  <c r="K179" i="563" s="1"/>
  <c r="K178" i="563"/>
  <c r="J178" i="563"/>
  <c r="K177" i="563"/>
  <c r="J177" i="563"/>
  <c r="J176" i="563"/>
  <c r="K176" i="563" s="1"/>
  <c r="J175" i="563"/>
  <c r="K175" i="563" s="1"/>
  <c r="J174" i="563"/>
  <c r="K174" i="563" s="1"/>
  <c r="K173" i="563"/>
  <c r="J173" i="563"/>
  <c r="J172" i="563"/>
  <c r="K172" i="563" s="1"/>
  <c r="J171" i="563"/>
  <c r="K171" i="563" s="1"/>
  <c r="J170" i="563"/>
  <c r="K170" i="563" s="1"/>
  <c r="D168" i="563"/>
  <c r="D167" i="563"/>
  <c r="D166" i="563"/>
  <c r="I162" i="563"/>
  <c r="K161" i="563"/>
  <c r="J161" i="563"/>
  <c r="K160" i="563"/>
  <c r="J160" i="563"/>
  <c r="J159" i="563"/>
  <c r="K159" i="563" s="1"/>
  <c r="K158" i="563"/>
  <c r="J158" i="563"/>
  <c r="J157" i="563"/>
  <c r="K157" i="563" s="1"/>
  <c r="J156" i="563"/>
  <c r="K156" i="563" s="1"/>
  <c r="J155" i="563"/>
  <c r="K155" i="563" s="1"/>
  <c r="K154" i="563"/>
  <c r="J154" i="563"/>
  <c r="J153" i="563"/>
  <c r="K153" i="563" s="1"/>
  <c r="J152" i="563"/>
  <c r="K152" i="563" s="1"/>
  <c r="J151" i="563"/>
  <c r="K151" i="563" s="1"/>
  <c r="K150" i="563"/>
  <c r="J150" i="563"/>
  <c r="J149" i="563"/>
  <c r="K149" i="563" s="1"/>
  <c r="K148" i="563"/>
  <c r="J148" i="563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K142" i="563"/>
  <c r="J142" i="563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N42" i="563"/>
  <c r="C50" i="563" s="1"/>
  <c r="M42" i="563"/>
  <c r="M47" i="563" s="1"/>
  <c r="M41" i="563"/>
  <c r="O41" i="563" s="1"/>
  <c r="D436" i="562"/>
  <c r="D420" i="562"/>
  <c r="L351" i="562"/>
  <c r="H350" i="562"/>
  <c r="L350" i="562" s="1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K295" i="562"/>
  <c r="J295" i="562"/>
  <c r="J294" i="562"/>
  <c r="K294" i="562" s="1"/>
  <c r="J293" i="562"/>
  <c r="K293" i="562" s="1"/>
  <c r="J292" i="562"/>
  <c r="K292" i="562" s="1"/>
  <c r="K291" i="562"/>
  <c r="J291" i="562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J283" i="562"/>
  <c r="K283" i="562" s="1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J270" i="562"/>
  <c r="K270" i="562" s="1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K254" i="562"/>
  <c r="J254" i="562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K241" i="562"/>
  <c r="J241" i="562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K233" i="562"/>
  <c r="J233" i="562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K217" i="562"/>
  <c r="J217" i="562"/>
  <c r="K216" i="562"/>
  <c r="J216" i="562"/>
  <c r="K215" i="562"/>
  <c r="J215" i="562"/>
  <c r="J214" i="562"/>
  <c r="K214" i="562" s="1"/>
  <c r="K213" i="562"/>
  <c r="J213" i="562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J204" i="562"/>
  <c r="K204" i="562" s="1"/>
  <c r="J203" i="562"/>
  <c r="K203" i="562" s="1"/>
  <c r="J202" i="562"/>
  <c r="K202" i="562" s="1"/>
  <c r="K201" i="562"/>
  <c r="J201" i="562"/>
  <c r="K200" i="562"/>
  <c r="J200" i="562"/>
  <c r="J199" i="562"/>
  <c r="K199" i="562" s="1"/>
  <c r="J198" i="562"/>
  <c r="K198" i="562" s="1"/>
  <c r="I190" i="562"/>
  <c r="J189" i="562"/>
  <c r="K189" i="562" s="1"/>
  <c r="J188" i="562"/>
  <c r="K188" i="562" s="1"/>
  <c r="J187" i="562"/>
  <c r="K187" i="562" s="1"/>
  <c r="J186" i="562"/>
  <c r="K186" i="562" s="1"/>
  <c r="J185" i="562"/>
  <c r="K185" i="562" s="1"/>
  <c r="J184" i="562"/>
  <c r="K184" i="562" s="1"/>
  <c r="J183" i="562"/>
  <c r="K183" i="562" s="1"/>
  <c r="K182" i="562"/>
  <c r="J182" i="562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J176" i="562"/>
  <c r="K176" i="562" s="1"/>
  <c r="J175" i="562"/>
  <c r="K175" i="562" s="1"/>
  <c r="J174" i="562"/>
  <c r="K174" i="562" s="1"/>
  <c r="J173" i="562"/>
  <c r="K173" i="562" s="1"/>
  <c r="J172" i="562"/>
  <c r="K172" i="562" s="1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K159" i="562"/>
  <c r="J159" i="562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K153" i="562"/>
  <c r="J153" i="562"/>
  <c r="J152" i="562"/>
  <c r="K152" i="562" s="1"/>
  <c r="K151" i="562"/>
  <c r="J151" i="562"/>
  <c r="J150" i="562"/>
  <c r="K150" i="562" s="1"/>
  <c r="K149" i="562"/>
  <c r="J149" i="562"/>
  <c r="J148" i="562"/>
  <c r="K148" i="562" s="1"/>
  <c r="J147" i="562"/>
  <c r="K147" i="562" s="1"/>
  <c r="J146" i="562"/>
  <c r="K146" i="562" s="1"/>
  <c r="K145" i="562"/>
  <c r="J145" i="562"/>
  <c r="J144" i="562"/>
  <c r="K144" i="562" s="1"/>
  <c r="J143" i="562"/>
  <c r="K143" i="562" s="1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O42" i="562"/>
  <c r="M42" i="562"/>
  <c r="N42" i="562" s="1"/>
  <c r="C25" i="562" s="1"/>
  <c r="C24" i="562" s="1"/>
  <c r="M41" i="562"/>
  <c r="O41" i="562" s="1"/>
  <c r="D436" i="561"/>
  <c r="D420" i="561"/>
  <c r="L351" i="561"/>
  <c r="H350" i="561"/>
  <c r="F350" i="561"/>
  <c r="D329" i="561"/>
  <c r="N329" i="561" s="1"/>
  <c r="N339" i="561" s="1"/>
  <c r="F387" i="561" s="1"/>
  <c r="F388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J296" i="561"/>
  <c r="K296" i="561" s="1"/>
  <c r="J295" i="561"/>
  <c r="K295" i="561" s="1"/>
  <c r="J294" i="561"/>
  <c r="K294" i="561" s="1"/>
  <c r="K293" i="561"/>
  <c r="J293" i="561"/>
  <c r="J292" i="561"/>
  <c r="K292" i="561" s="1"/>
  <c r="J291" i="561"/>
  <c r="K291" i="561" s="1"/>
  <c r="K290" i="561"/>
  <c r="J290" i="561"/>
  <c r="J289" i="561"/>
  <c r="K289" i="561" s="1"/>
  <c r="K288" i="561"/>
  <c r="J288" i="561"/>
  <c r="J287" i="561"/>
  <c r="K287" i="561" s="1"/>
  <c r="J286" i="561"/>
  <c r="K286" i="561" s="1"/>
  <c r="J285" i="561"/>
  <c r="K285" i="561" s="1"/>
  <c r="J284" i="561"/>
  <c r="K284" i="561" s="1"/>
  <c r="J283" i="561"/>
  <c r="K283" i="561" s="1"/>
  <c r="K282" i="561"/>
  <c r="J282" i="561"/>
  <c r="D280" i="561"/>
  <c r="D279" i="561"/>
  <c r="D278" i="561"/>
  <c r="I274" i="561"/>
  <c r="J273" i="561"/>
  <c r="K273" i="561" s="1"/>
  <c r="K272" i="561"/>
  <c r="J272" i="561"/>
  <c r="J271" i="561"/>
  <c r="K271" i="561" s="1"/>
  <c r="J270" i="561"/>
  <c r="K270" i="561" s="1"/>
  <c r="J269" i="561"/>
  <c r="K269" i="561" s="1"/>
  <c r="J268" i="561"/>
  <c r="K268" i="561" s="1"/>
  <c r="K267" i="561"/>
  <c r="J267" i="561"/>
  <c r="J266" i="561"/>
  <c r="K266" i="561" s="1"/>
  <c r="J265" i="561"/>
  <c r="K265" i="561" s="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K259" i="561"/>
  <c r="J259" i="56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J244" i="561"/>
  <c r="K244" i="561" s="1"/>
  <c r="J243" i="561"/>
  <c r="K243" i="561" s="1"/>
  <c r="J242" i="561"/>
  <c r="K242" i="561" s="1"/>
  <c r="J241" i="561"/>
  <c r="K241" i="561" s="1"/>
  <c r="J240" i="561"/>
  <c r="K240" i="561" s="1"/>
  <c r="K239" i="561"/>
  <c r="J239" i="561"/>
  <c r="J238" i="561"/>
  <c r="K238" i="561" s="1"/>
  <c r="J237" i="561"/>
  <c r="K237" i="561" s="1"/>
  <c r="K236" i="561"/>
  <c r="J236" i="561"/>
  <c r="J235" i="561"/>
  <c r="K235" i="561" s="1"/>
  <c r="K234" i="561"/>
  <c r="J234" i="561"/>
  <c r="J233" i="561"/>
  <c r="K233" i="561" s="1"/>
  <c r="K232" i="561"/>
  <c r="J232" i="561"/>
  <c r="K231" i="561"/>
  <c r="J231" i="561"/>
  <c r="J230" i="561"/>
  <c r="K230" i="561" s="1"/>
  <c r="J229" i="561"/>
  <c r="K229" i="561" s="1"/>
  <c r="J228" i="561"/>
  <c r="K228" i="561" s="1"/>
  <c r="J227" i="561"/>
  <c r="K227" i="561" s="1"/>
  <c r="J226" i="561"/>
  <c r="K226" i="561" s="1"/>
  <c r="I218" i="561"/>
  <c r="J217" i="561"/>
  <c r="K217" i="561" s="1"/>
  <c r="J216" i="561"/>
  <c r="K216" i="561" s="1"/>
  <c r="J215" i="561"/>
  <c r="K215" i="561" s="1"/>
  <c r="J214" i="561"/>
  <c r="K214" i="561" s="1"/>
  <c r="J213" i="561"/>
  <c r="K213" i="561" s="1"/>
  <c r="J212" i="561"/>
  <c r="K212" i="561" s="1"/>
  <c r="J211" i="561"/>
  <c r="K211" i="561" s="1"/>
  <c r="K210" i="561"/>
  <c r="J210" i="561"/>
  <c r="J209" i="561"/>
  <c r="K209" i="561" s="1"/>
  <c r="J208" i="561"/>
  <c r="K208" i="561" s="1"/>
  <c r="J207" i="561"/>
  <c r="K207" i="561" s="1"/>
  <c r="J206" i="561"/>
  <c r="K206" i="561" s="1"/>
  <c r="J205" i="561"/>
  <c r="K205" i="561" s="1"/>
  <c r="J204" i="561"/>
  <c r="K204" i="561" s="1"/>
  <c r="J203" i="561"/>
  <c r="K203" i="561" s="1"/>
  <c r="K202" i="561"/>
  <c r="J202" i="561"/>
  <c r="K201" i="561"/>
  <c r="J201" i="561"/>
  <c r="J200" i="561"/>
  <c r="K200" i="561" s="1"/>
  <c r="J199" i="561"/>
  <c r="K199" i="561" s="1"/>
  <c r="J198" i="561"/>
  <c r="K198" i="561" s="1"/>
  <c r="I190" i="561"/>
  <c r="J189" i="561"/>
  <c r="K189" i="561" s="1"/>
  <c r="J188" i="561"/>
  <c r="K188" i="561" s="1"/>
  <c r="J187" i="561"/>
  <c r="K187" i="561" s="1"/>
  <c r="K186" i="561"/>
  <c r="J186" i="561"/>
  <c r="J185" i="561"/>
  <c r="K185" i="561" s="1"/>
  <c r="J184" i="561"/>
  <c r="K184" i="561" s="1"/>
  <c r="J183" i="561"/>
  <c r="K183" i="561" s="1"/>
  <c r="J182" i="561"/>
  <c r="K182" i="561" s="1"/>
  <c r="J181" i="561"/>
  <c r="K181" i="561" s="1"/>
  <c r="J180" i="561"/>
  <c r="K180" i="561" s="1"/>
  <c r="J179" i="561"/>
  <c r="K179" i="561" s="1"/>
  <c r="K178" i="561"/>
  <c r="J178" i="56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K172" i="561"/>
  <c r="J172" i="56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K152" i="561"/>
  <c r="J152" i="561"/>
  <c r="J151" i="561"/>
  <c r="K151" i="561" s="1"/>
  <c r="J150" i="561"/>
  <c r="K150" i="561" s="1"/>
  <c r="J149" i="561"/>
  <c r="K149" i="561" s="1"/>
  <c r="J148" i="561"/>
  <c r="K148" i="561" s="1"/>
  <c r="K147" i="561"/>
  <c r="J147" i="56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L350" i="560" s="1"/>
  <c r="L354" i="560" s="1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K188" i="560"/>
  <c r="J188" i="560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J172" i="560"/>
  <c r="K172" i="560" s="1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/>
  <c r="D436" i="559"/>
  <c r="D420" i="559"/>
  <c r="L351" i="559"/>
  <c r="H350" i="559"/>
  <c r="L350" i="559" s="1"/>
  <c r="L354" i="559" s="1"/>
  <c r="F350" i="559"/>
  <c r="J343" i="559"/>
  <c r="D343" i="559"/>
  <c r="N330" i="559"/>
  <c r="D330" i="559"/>
  <c r="J329" i="559"/>
  <c r="L315" i="559"/>
  <c r="I302" i="559"/>
  <c r="J301" i="559"/>
  <c r="K301" i="559" s="1"/>
  <c r="J300" i="559"/>
  <c r="K300" i="559" s="1"/>
  <c r="J299" i="559"/>
  <c r="K299" i="559" s="1"/>
  <c r="J298" i="559"/>
  <c r="K298" i="559" s="1"/>
  <c r="J297" i="559"/>
  <c r="K297" i="559" s="1"/>
  <c r="J296" i="559"/>
  <c r="K296" i="559" s="1"/>
  <c r="J295" i="559"/>
  <c r="K295" i="559" s="1"/>
  <c r="J294" i="559"/>
  <c r="K294" i="559" s="1"/>
  <c r="J293" i="559"/>
  <c r="K293" i="559" s="1"/>
  <c r="J292" i="559"/>
  <c r="K292" i="559" s="1"/>
  <c r="J291" i="559"/>
  <c r="K291" i="559" s="1"/>
  <c r="J290" i="559"/>
  <c r="K290" i="559" s="1"/>
  <c r="J289" i="559"/>
  <c r="K289" i="559" s="1"/>
  <c r="J288" i="559"/>
  <c r="K288" i="559" s="1"/>
  <c r="J287" i="559"/>
  <c r="K287" i="559" s="1"/>
  <c r="J286" i="559"/>
  <c r="K286" i="559" s="1"/>
  <c r="J285" i="559"/>
  <c r="K285" i="559" s="1"/>
  <c r="J284" i="559"/>
  <c r="K284" i="559" s="1"/>
  <c r="J283" i="559"/>
  <c r="K283" i="559" s="1"/>
  <c r="J282" i="559"/>
  <c r="K282" i="559" s="1"/>
  <c r="D280" i="559"/>
  <c r="D279" i="559"/>
  <c r="D278" i="559"/>
  <c r="I274" i="559"/>
  <c r="K273" i="559"/>
  <c r="J273" i="559"/>
  <c r="J272" i="559"/>
  <c r="K272" i="559" s="1"/>
  <c r="J271" i="559"/>
  <c r="K271" i="559" s="1"/>
  <c r="K270" i="559"/>
  <c r="J270" i="559"/>
  <c r="J269" i="559"/>
  <c r="K269" i="559" s="1"/>
  <c r="J268" i="559"/>
  <c r="K268" i="559" s="1"/>
  <c r="J267" i="559"/>
  <c r="K267" i="559" s="1"/>
  <c r="J266" i="559"/>
  <c r="K266" i="559" s="1"/>
  <c r="K265" i="559"/>
  <c r="J265" i="559"/>
  <c r="J264" i="559"/>
  <c r="K264" i="559" s="1"/>
  <c r="J263" i="559"/>
  <c r="K263" i="559" s="1"/>
  <c r="K262" i="559"/>
  <c r="J262" i="559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K254" i="559"/>
  <c r="J254" i="559"/>
  <c r="D252" i="559"/>
  <c r="D251" i="559"/>
  <c r="D250" i="559"/>
  <c r="I246" i="559"/>
  <c r="J245" i="559"/>
  <c r="K245" i="559" s="1"/>
  <c r="J244" i="559"/>
  <c r="K244" i="559" s="1"/>
  <c r="J243" i="559"/>
  <c r="K243" i="559" s="1"/>
  <c r="J242" i="559"/>
  <c r="K242" i="559" s="1"/>
  <c r="J241" i="559"/>
  <c r="K241" i="559" s="1"/>
  <c r="J240" i="559"/>
  <c r="K240" i="559" s="1"/>
  <c r="J239" i="559"/>
  <c r="K239" i="559" s="1"/>
  <c r="J238" i="559"/>
  <c r="K238" i="559" s="1"/>
  <c r="J237" i="559"/>
  <c r="K237" i="559" s="1"/>
  <c r="J236" i="559"/>
  <c r="K236" i="559" s="1"/>
  <c r="J235" i="559"/>
  <c r="K235" i="559" s="1"/>
  <c r="J234" i="559"/>
  <c r="K234" i="559" s="1"/>
  <c r="J233" i="559"/>
  <c r="K233" i="559" s="1"/>
  <c r="J232" i="559"/>
  <c r="K232" i="559" s="1"/>
  <c r="J231" i="559"/>
  <c r="K231" i="559" s="1"/>
  <c r="J230" i="559"/>
  <c r="K230" i="559" s="1"/>
  <c r="J229" i="559"/>
  <c r="K229" i="559" s="1"/>
  <c r="J228" i="559"/>
  <c r="K228" i="559" s="1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K211" i="559"/>
  <c r="J211" i="559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K200" i="559"/>
  <c r="J200" i="559"/>
  <c r="K199" i="559"/>
  <c r="J199" i="559"/>
  <c r="J198" i="559"/>
  <c r="K198" i="559" s="1"/>
  <c r="D196" i="559"/>
  <c r="D195" i="559"/>
  <c r="D194" i="559"/>
  <c r="I190" i="559"/>
  <c r="J189" i="559"/>
  <c r="K189" i="559" s="1"/>
  <c r="J188" i="559"/>
  <c r="K188" i="559" s="1"/>
  <c r="J187" i="559"/>
  <c r="K187" i="559" s="1"/>
  <c r="J186" i="559"/>
  <c r="K186" i="559" s="1"/>
  <c r="J185" i="559"/>
  <c r="K185" i="559" s="1"/>
  <c r="J184" i="559"/>
  <c r="K184" i="559" s="1"/>
  <c r="J183" i="559"/>
  <c r="K183" i="559" s="1"/>
  <c r="J182" i="559"/>
  <c r="K182" i="559" s="1"/>
  <c r="J181" i="559"/>
  <c r="K181" i="559" s="1"/>
  <c r="J180" i="559"/>
  <c r="K180" i="559" s="1"/>
  <c r="J179" i="559"/>
  <c r="K179" i="559" s="1"/>
  <c r="J178" i="559"/>
  <c r="K178" i="559" s="1"/>
  <c r="J177" i="559"/>
  <c r="K177" i="559" s="1"/>
  <c r="J176" i="559"/>
  <c r="K176" i="559" s="1"/>
  <c r="J175" i="559"/>
  <c r="K175" i="559" s="1"/>
  <c r="J174" i="559"/>
  <c r="K174" i="559" s="1"/>
  <c r="J173" i="559"/>
  <c r="K173" i="559" s="1"/>
  <c r="J172" i="559"/>
  <c r="K172" i="559" s="1"/>
  <c r="J171" i="559"/>
  <c r="K171" i="559" s="1"/>
  <c r="J170" i="559"/>
  <c r="K170" i="559" s="1"/>
  <c r="D168" i="559"/>
  <c r="D167" i="559"/>
  <c r="D166" i="559"/>
  <c r="I162" i="559"/>
  <c r="K161" i="559"/>
  <c r="J161" i="559"/>
  <c r="J160" i="559"/>
  <c r="K160" i="559" s="1"/>
  <c r="J159" i="559"/>
  <c r="K159" i="559" s="1"/>
  <c r="K158" i="559"/>
  <c r="J158" i="559"/>
  <c r="J157" i="559"/>
  <c r="K157" i="559" s="1"/>
  <c r="J156" i="559"/>
  <c r="K156" i="559" s="1"/>
  <c r="J155" i="559"/>
  <c r="K155" i="559" s="1"/>
  <c r="J154" i="559"/>
  <c r="K154" i="559" s="1"/>
  <c r="K153" i="559"/>
  <c r="J153" i="559"/>
  <c r="J152" i="559"/>
  <c r="K152" i="559" s="1"/>
  <c r="J151" i="559"/>
  <c r="K151" i="559" s="1"/>
  <c r="K150" i="559"/>
  <c r="J150" i="559"/>
  <c r="J149" i="559"/>
  <c r="K149" i="559" s="1"/>
  <c r="J148" i="559"/>
  <c r="K148" i="559" s="1"/>
  <c r="J147" i="559"/>
  <c r="K147" i="559" s="1"/>
  <c r="J146" i="559"/>
  <c r="K146" i="559" s="1"/>
  <c r="K145" i="559"/>
  <c r="J145" i="559"/>
  <c r="J144" i="559"/>
  <c r="K144" i="559" s="1"/>
  <c r="J143" i="559"/>
  <c r="K143" i="559" s="1"/>
  <c r="K142" i="559"/>
  <c r="J142" i="559"/>
  <c r="D140" i="559"/>
  <c r="D139" i="559"/>
  <c r="D138" i="559"/>
  <c r="C133" i="559"/>
  <c r="C129" i="559"/>
  <c r="G70" i="559" s="1"/>
  <c r="C62" i="559" s="1"/>
  <c r="C113" i="559"/>
  <c r="C115" i="559" s="1"/>
  <c r="C109" i="559"/>
  <c r="L329" i="559" s="1"/>
  <c r="N329" i="559" s="1"/>
  <c r="B103" i="559"/>
  <c r="G72" i="559"/>
  <c r="P70" i="559"/>
  <c r="C69" i="559"/>
  <c r="G69" i="559" s="1"/>
  <c r="G67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G66" i="559" s="1"/>
  <c r="C25" i="559"/>
  <c r="C24" i="559"/>
  <c r="G24" i="559" s="1"/>
  <c r="D436" i="558"/>
  <c r="D420" i="558"/>
  <c r="L351" i="558"/>
  <c r="H350" i="558"/>
  <c r="F350" i="558"/>
  <c r="D329" i="558"/>
  <c r="F315" i="558"/>
  <c r="L315" i="558" s="1"/>
  <c r="L314" i="558"/>
  <c r="F313" i="558"/>
  <c r="L313" i="558" s="1"/>
  <c r="I302" i="558"/>
  <c r="J301" i="558"/>
  <c r="K301" i="558" s="1"/>
  <c r="J300" i="558"/>
  <c r="K300" i="558" s="1"/>
  <c r="J299" i="558"/>
  <c r="K299" i="558" s="1"/>
  <c r="K298" i="558"/>
  <c r="J298" i="558"/>
  <c r="J297" i="558"/>
  <c r="K297" i="558" s="1"/>
  <c r="K296" i="558"/>
  <c r="J296" i="558"/>
  <c r="J295" i="558"/>
  <c r="K295" i="558" s="1"/>
  <c r="J294" i="558"/>
  <c r="K294" i="558" s="1"/>
  <c r="K293" i="558"/>
  <c r="J293" i="558"/>
  <c r="J292" i="558"/>
  <c r="K292" i="558" s="1"/>
  <c r="J291" i="558"/>
  <c r="K291" i="558" s="1"/>
  <c r="K290" i="558"/>
  <c r="J290" i="558"/>
  <c r="K289" i="558"/>
  <c r="J289" i="558"/>
  <c r="J288" i="558"/>
  <c r="K288" i="558" s="1"/>
  <c r="J287" i="558"/>
  <c r="K287" i="558" s="1"/>
  <c r="J286" i="558"/>
  <c r="K286" i="558" s="1"/>
  <c r="J285" i="558"/>
  <c r="K285" i="558" s="1"/>
  <c r="J284" i="558"/>
  <c r="K284" i="558" s="1"/>
  <c r="J283" i="558"/>
  <c r="K283" i="558" s="1"/>
  <c r="J282" i="558"/>
  <c r="K282" i="558" s="1"/>
  <c r="D280" i="558"/>
  <c r="D279" i="558"/>
  <c r="D278" i="558"/>
  <c r="I274" i="558"/>
  <c r="J273" i="558"/>
  <c r="K273" i="558" s="1"/>
  <c r="J272" i="558"/>
  <c r="K272" i="558" s="1"/>
  <c r="K271" i="558"/>
  <c r="J271" i="558"/>
  <c r="J270" i="558"/>
  <c r="K270" i="558" s="1"/>
  <c r="J269" i="558"/>
  <c r="K269" i="558" s="1"/>
  <c r="J268" i="558"/>
  <c r="K268" i="558" s="1"/>
  <c r="J267" i="558"/>
  <c r="K267" i="558" s="1"/>
  <c r="J266" i="558"/>
  <c r="K266" i="558" s="1"/>
  <c r="K265" i="558"/>
  <c r="J265" i="558"/>
  <c r="J264" i="558"/>
  <c r="K264" i="558" s="1"/>
  <c r="K263" i="558"/>
  <c r="J263" i="558"/>
  <c r="J262" i="558"/>
  <c r="K262" i="558" s="1"/>
  <c r="J261" i="558"/>
  <c r="K261" i="558" s="1"/>
  <c r="K260" i="558"/>
  <c r="J260" i="558"/>
  <c r="J259" i="558"/>
  <c r="K259" i="558" s="1"/>
  <c r="J258" i="558"/>
  <c r="K258" i="558" s="1"/>
  <c r="K257" i="558"/>
  <c r="J257" i="558"/>
  <c r="K256" i="558"/>
  <c r="J256" i="558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K243" i="558"/>
  <c r="J243" i="558"/>
  <c r="K242" i="558"/>
  <c r="J242" i="558"/>
  <c r="J241" i="558"/>
  <c r="K241" i="558" s="1"/>
  <c r="J240" i="558"/>
  <c r="K240" i="558" s="1"/>
  <c r="K239" i="558"/>
  <c r="J239" i="558"/>
  <c r="J238" i="558"/>
  <c r="K238" i="558" s="1"/>
  <c r="J237" i="558"/>
  <c r="K237" i="558" s="1"/>
  <c r="J236" i="558"/>
  <c r="K236" i="558" s="1"/>
  <c r="J235" i="558"/>
  <c r="K235" i="558" s="1"/>
  <c r="K234" i="558"/>
  <c r="J234" i="558"/>
  <c r="J233" i="558"/>
  <c r="K233" i="558" s="1"/>
  <c r="J232" i="558"/>
  <c r="K232" i="558" s="1"/>
  <c r="K231" i="558"/>
  <c r="J231" i="558"/>
  <c r="K230" i="558"/>
  <c r="J230" i="558"/>
  <c r="J229" i="558"/>
  <c r="K229" i="558" s="1"/>
  <c r="J228" i="558"/>
  <c r="K228" i="558" s="1"/>
  <c r="J227" i="558"/>
  <c r="K227" i="558" s="1"/>
  <c r="J226" i="558"/>
  <c r="K226" i="558" s="1"/>
  <c r="I218" i="558"/>
  <c r="J217" i="558"/>
  <c r="K217" i="558" s="1"/>
  <c r="J216" i="558"/>
  <c r="K216" i="558" s="1"/>
  <c r="J215" i="558"/>
  <c r="K215" i="558" s="1"/>
  <c r="K214" i="558"/>
  <c r="J214" i="558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J198" i="558"/>
  <c r="K198" i="558" s="1"/>
  <c r="I190" i="558"/>
  <c r="K189" i="558"/>
  <c r="J189" i="558"/>
  <c r="J188" i="558"/>
  <c r="K188" i="558" s="1"/>
  <c r="J187" i="558"/>
  <c r="K187" i="558" s="1"/>
  <c r="J186" i="558"/>
  <c r="K186" i="558" s="1"/>
  <c r="K185" i="558"/>
  <c r="J185" i="558"/>
  <c r="J184" i="558"/>
  <c r="K184" i="558" s="1"/>
  <c r="J183" i="558"/>
  <c r="K183" i="558" s="1"/>
  <c r="J182" i="558"/>
  <c r="K182" i="558" s="1"/>
  <c r="J181" i="558"/>
  <c r="K181" i="558" s="1"/>
  <c r="J180" i="558"/>
  <c r="K180" i="558" s="1"/>
  <c r="K179" i="558"/>
  <c r="J179" i="558"/>
  <c r="J178" i="558"/>
  <c r="K178" i="558" s="1"/>
  <c r="K177" i="558"/>
  <c r="J177" i="558"/>
  <c r="J176" i="558"/>
  <c r="K176" i="558" s="1"/>
  <c r="J175" i="558"/>
  <c r="K175" i="558" s="1"/>
  <c r="K174" i="558"/>
  <c r="J174" i="558"/>
  <c r="J173" i="558"/>
  <c r="K173" i="558" s="1"/>
  <c r="J172" i="558"/>
  <c r="K172" i="558" s="1"/>
  <c r="J171" i="558"/>
  <c r="K171" i="558" s="1"/>
  <c r="K170" i="558"/>
  <c r="J170" i="558"/>
  <c r="D168" i="558"/>
  <c r="D167" i="558"/>
  <c r="D166" i="558"/>
  <c r="I162" i="558"/>
  <c r="J161" i="558"/>
  <c r="K161" i="558" s="1"/>
  <c r="K160" i="558"/>
  <c r="J160" i="558"/>
  <c r="J159" i="558"/>
  <c r="K159" i="558" s="1"/>
  <c r="K158" i="558"/>
  <c r="J158" i="558"/>
  <c r="J157" i="558"/>
  <c r="K157" i="558" s="1"/>
  <c r="J156" i="558"/>
  <c r="K156" i="558" s="1"/>
  <c r="J155" i="558"/>
  <c r="K155" i="558" s="1"/>
  <c r="J154" i="558"/>
  <c r="K154" i="558" s="1"/>
  <c r="J153" i="558"/>
  <c r="K153" i="558" s="1"/>
  <c r="J152" i="558"/>
  <c r="K152" i="558" s="1"/>
  <c r="J151" i="558"/>
  <c r="K151" i="558" s="1"/>
  <c r="K150" i="558"/>
  <c r="J150" i="558"/>
  <c r="J149" i="558"/>
  <c r="K149" i="558" s="1"/>
  <c r="J148" i="558"/>
  <c r="K148" i="558" s="1"/>
  <c r="J147" i="558"/>
  <c r="K147" i="558" s="1"/>
  <c r="J146" i="558"/>
  <c r="K146" i="558" s="1"/>
  <c r="J145" i="558"/>
  <c r="K145" i="558" s="1"/>
  <c r="K144" i="558"/>
  <c r="J144" i="558"/>
  <c r="J143" i="558"/>
  <c r="K143" i="558" s="1"/>
  <c r="J142" i="558"/>
  <c r="K142" i="558" s="1"/>
  <c r="D140" i="558"/>
  <c r="D139" i="558"/>
  <c r="D138" i="558"/>
  <c r="C133" i="558"/>
  <c r="C129" i="558"/>
  <c r="G71" i="558" s="1"/>
  <c r="C114" i="558"/>
  <c r="C115" i="558" s="1"/>
  <c r="C109" i="558"/>
  <c r="B103" i="558"/>
  <c r="L71" i="558"/>
  <c r="K71" i="558"/>
  <c r="L70" i="558"/>
  <c r="C70" i="558"/>
  <c r="G69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M42" i="558"/>
  <c r="M47" i="558" s="1"/>
  <c r="M41" i="558"/>
  <c r="O41" i="558" s="1"/>
  <c r="D436" i="557"/>
  <c r="D420" i="557"/>
  <c r="L351" i="557"/>
  <c r="H350" i="557"/>
  <c r="F350" i="557"/>
  <c r="L350" i="557" s="1"/>
  <c r="L354" i="557" s="1"/>
  <c r="D329" i="557"/>
  <c r="D343" i="557" s="1"/>
  <c r="N343" i="557" s="1"/>
  <c r="N346" i="557" s="1"/>
  <c r="F378" i="557" s="1"/>
  <c r="F379" i="557" s="1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J293" i="557"/>
  <c r="K293" i="557" s="1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K256" i="557"/>
  <c r="J256" i="557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J242" i="557"/>
  <c r="K242" i="557" s="1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K234" i="557"/>
  <c r="J234" i="557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J226" i="557"/>
  <c r="K226" i="557" s="1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K202" i="557"/>
  <c r="J202" i="557"/>
  <c r="J201" i="557"/>
  <c r="K201" i="557" s="1"/>
  <c r="K200" i="557"/>
  <c r="J200" i="557"/>
  <c r="J199" i="557"/>
  <c r="K199" i="557" s="1"/>
  <c r="K198" i="557"/>
  <c r="J198" i="557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K181" i="557"/>
  <c r="J181" i="557"/>
  <c r="J180" i="557"/>
  <c r="K180" i="557" s="1"/>
  <c r="J179" i="557"/>
  <c r="K179" i="557" s="1"/>
  <c r="J178" i="557"/>
  <c r="K178" i="557" s="1"/>
  <c r="J177" i="557"/>
  <c r="K177" i="557" s="1"/>
  <c r="J176" i="557"/>
  <c r="K176" i="557" s="1"/>
  <c r="J175" i="557"/>
  <c r="K175" i="557" s="1"/>
  <c r="J174" i="557"/>
  <c r="K174" i="557" s="1"/>
  <c r="K173" i="557"/>
  <c r="J173" i="557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K147" i="557"/>
  <c r="J147" i="557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43" i="556"/>
  <c r="N343" i="556" s="1"/>
  <c r="N346" i="556" s="1"/>
  <c r="F378" i="556" s="1"/>
  <c r="F379" i="556" s="1"/>
  <c r="D329" i="556"/>
  <c r="N329" i="556" s="1"/>
  <c r="N339" i="556" s="1"/>
  <c r="F387" i="556" s="1"/>
  <c r="F388" i="556" s="1"/>
  <c r="F316" i="556"/>
  <c r="L315" i="556"/>
  <c r="F315" i="556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K297" i="556"/>
  <c r="J297" i="556"/>
  <c r="J296" i="556"/>
  <c r="K296" i="556" s="1"/>
  <c r="K295" i="556"/>
  <c r="J295" i="556"/>
  <c r="J294" i="556"/>
  <c r="K294" i="556" s="1"/>
  <c r="K293" i="556"/>
  <c r="J293" i="556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K286" i="556"/>
  <c r="J286" i="556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J270" i="556"/>
  <c r="K270" i="556" s="1"/>
  <c r="J269" i="556"/>
  <c r="K269" i="556" s="1"/>
  <c r="K268" i="556"/>
  <c r="J268" i="556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J254" i="556"/>
  <c r="K254" i="556" s="1"/>
  <c r="D252" i="556"/>
  <c r="D251" i="556"/>
  <c r="D250" i="556"/>
  <c r="I246" i="556"/>
  <c r="J245" i="556"/>
  <c r="K245" i="556" s="1"/>
  <c r="J244" i="556"/>
  <c r="K244" i="556" s="1"/>
  <c r="K243" i="556"/>
  <c r="J243" i="556"/>
  <c r="J242" i="556"/>
  <c r="K242" i="556" s="1"/>
  <c r="K241" i="556"/>
  <c r="J241" i="556"/>
  <c r="J240" i="556"/>
  <c r="K240" i="556" s="1"/>
  <c r="K239" i="556"/>
  <c r="J239" i="556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J232" i="556"/>
  <c r="K232" i="556" s="1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K217" i="556"/>
  <c r="J217" i="556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K198" i="556"/>
  <c r="J198" i="556"/>
  <c r="I190" i="556"/>
  <c r="J189" i="556"/>
  <c r="K189" i="556" s="1"/>
  <c r="J188" i="556"/>
  <c r="K188" i="556" s="1"/>
  <c r="J187" i="556"/>
  <c r="K187" i="556" s="1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J171" i="556"/>
  <c r="K171" i="556" s="1"/>
  <c r="K170" i="556"/>
  <c r="J170" i="556"/>
  <c r="D168" i="556"/>
  <c r="D167" i="556"/>
  <c r="D166" i="556"/>
  <c r="I162" i="556"/>
  <c r="K161" i="556"/>
  <c r="J161" i="556"/>
  <c r="J160" i="556"/>
  <c r="K160" i="556" s="1"/>
  <c r="J159" i="556"/>
  <c r="K159" i="556" s="1"/>
  <c r="J158" i="556"/>
  <c r="K158" i="556" s="1"/>
  <c r="J157" i="556"/>
  <c r="K157" i="556" s="1"/>
  <c r="J156" i="556"/>
  <c r="K156" i="556" s="1"/>
  <c r="J155" i="556"/>
  <c r="K155" i="556" s="1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J149" i="556"/>
  <c r="K149" i="556" s="1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B49" i="556"/>
  <c r="M47" i="556"/>
  <c r="O46" i="556"/>
  <c r="O45" i="556"/>
  <c r="O44" i="556"/>
  <c r="O43" i="556"/>
  <c r="O42" i="556"/>
  <c r="M41" i="556"/>
  <c r="O41" i="556" s="1"/>
  <c r="C25" i="556"/>
  <c r="C24" i="556" s="1"/>
  <c r="K218" i="568" l="1"/>
  <c r="J219" i="568" s="1"/>
  <c r="K218" i="570"/>
  <c r="J219" i="570" s="1"/>
  <c r="C55" i="556"/>
  <c r="F359" i="556" s="1"/>
  <c r="N339" i="559"/>
  <c r="F387" i="559" s="1"/>
  <c r="F388" i="559" s="1"/>
  <c r="C55" i="570"/>
  <c r="D54" i="570" s="1"/>
  <c r="N42" i="558"/>
  <c r="C50" i="558" s="1"/>
  <c r="L350" i="561"/>
  <c r="L354" i="561" s="1"/>
  <c r="D343" i="567"/>
  <c r="N343" i="567" s="1"/>
  <c r="N346" i="567" s="1"/>
  <c r="F378" i="567" s="1"/>
  <c r="F379" i="567" s="1"/>
  <c r="L350" i="568"/>
  <c r="L354" i="568" s="1"/>
  <c r="K302" i="569"/>
  <c r="J303" i="569" s="1"/>
  <c r="N329" i="557"/>
  <c r="N339" i="557" s="1"/>
  <c r="F387" i="557" s="1"/>
  <c r="F388" i="557" s="1"/>
  <c r="K246" i="568"/>
  <c r="J247" i="568" s="1"/>
  <c r="G68" i="567"/>
  <c r="C55" i="568"/>
  <c r="K67" i="570"/>
  <c r="K69" i="570" s="1"/>
  <c r="G72" i="565"/>
  <c r="K162" i="570"/>
  <c r="J163" i="570" s="1"/>
  <c r="G70" i="558"/>
  <c r="G69" i="566"/>
  <c r="H69" i="566" s="1"/>
  <c r="F316" i="566" s="1"/>
  <c r="D53" i="568"/>
  <c r="K190" i="569"/>
  <c r="J191" i="569" s="1"/>
  <c r="N343" i="569"/>
  <c r="N346" i="569" s="1"/>
  <c r="F378" i="569" s="1"/>
  <c r="F379" i="569" s="1"/>
  <c r="L354" i="564"/>
  <c r="N329" i="565"/>
  <c r="L350" i="570"/>
  <c r="L354" i="570" s="1"/>
  <c r="G71" i="559"/>
  <c r="G72" i="567"/>
  <c r="H72" i="567" s="1"/>
  <c r="G69" i="569"/>
  <c r="L350" i="569"/>
  <c r="L354" i="569" s="1"/>
  <c r="C55" i="565"/>
  <c r="D54" i="565" s="1"/>
  <c r="C50" i="557"/>
  <c r="L350" i="565"/>
  <c r="L354" i="565" s="1"/>
  <c r="C55" i="569"/>
  <c r="K302" i="570"/>
  <c r="J303" i="570" s="1"/>
  <c r="D51" i="570"/>
  <c r="D50" i="570"/>
  <c r="F359" i="570"/>
  <c r="C56" i="570"/>
  <c r="C57" i="570" s="1"/>
  <c r="F360" i="570" s="1"/>
  <c r="D52" i="570"/>
  <c r="K190" i="570"/>
  <c r="J191" i="570" s="1"/>
  <c r="H72" i="570"/>
  <c r="H67" i="570"/>
  <c r="H69" i="570"/>
  <c r="C103" i="570"/>
  <c r="H70" i="570"/>
  <c r="K246" i="570"/>
  <c r="J247" i="570" s="1"/>
  <c r="K274" i="570"/>
  <c r="J275" i="570" s="1"/>
  <c r="G68" i="570"/>
  <c r="H68" i="570" s="1"/>
  <c r="L329" i="570"/>
  <c r="N329" i="570" s="1"/>
  <c r="G66" i="570"/>
  <c r="H66" i="570" s="1"/>
  <c r="G69" i="570"/>
  <c r="G71" i="570"/>
  <c r="H71" i="570" s="1"/>
  <c r="N330" i="570"/>
  <c r="D49" i="569"/>
  <c r="D54" i="569"/>
  <c r="D50" i="569"/>
  <c r="F359" i="569"/>
  <c r="C56" i="569"/>
  <c r="C57" i="569" s="1"/>
  <c r="F360" i="569" s="1"/>
  <c r="D53" i="569"/>
  <c r="K218" i="569"/>
  <c r="J219" i="569" s="1"/>
  <c r="K246" i="569"/>
  <c r="J247" i="569" s="1"/>
  <c r="D51" i="569"/>
  <c r="K162" i="569"/>
  <c r="J163" i="569" s="1"/>
  <c r="F364" i="569" s="1"/>
  <c r="F365" i="569" s="1"/>
  <c r="D400" i="569" s="1"/>
  <c r="K274" i="569"/>
  <c r="J275" i="569" s="1"/>
  <c r="C103" i="569"/>
  <c r="D52" i="569"/>
  <c r="K67" i="569"/>
  <c r="K69" i="569" s="1"/>
  <c r="H70" i="569"/>
  <c r="G68" i="569"/>
  <c r="K70" i="569"/>
  <c r="L70" i="569" s="1"/>
  <c r="H68" i="569"/>
  <c r="N330" i="569"/>
  <c r="N339" i="569" s="1"/>
  <c r="F387" i="569" s="1"/>
  <c r="F388" i="569" s="1"/>
  <c r="H66" i="569"/>
  <c r="H69" i="569"/>
  <c r="F316" i="569" s="1"/>
  <c r="H71" i="569"/>
  <c r="H67" i="569"/>
  <c r="K274" i="568"/>
  <c r="J275" i="568" s="1"/>
  <c r="K190" i="568"/>
  <c r="J191" i="568" s="1"/>
  <c r="D51" i="568"/>
  <c r="K162" i="568"/>
  <c r="J163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F316" i="568" s="1"/>
  <c r="H71" i="568"/>
  <c r="H67" i="568"/>
  <c r="G70" i="562"/>
  <c r="G66" i="558"/>
  <c r="H68" i="564"/>
  <c r="G72" i="566"/>
  <c r="H72" i="566" s="1"/>
  <c r="G68" i="566"/>
  <c r="H68" i="566" s="1"/>
  <c r="G66" i="566"/>
  <c r="H66" i="566" s="1"/>
  <c r="G71" i="566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F371" i="558" s="1"/>
  <c r="L329" i="566"/>
  <c r="N329" i="566" s="1"/>
  <c r="D52" i="556"/>
  <c r="K302" i="556"/>
  <c r="J303" i="556" s="1"/>
  <c r="F318" i="561"/>
  <c r="L318" i="561" s="1"/>
  <c r="C104" i="561"/>
  <c r="F370" i="561" s="1"/>
  <c r="F317" i="561"/>
  <c r="L317" i="561" s="1"/>
  <c r="K246" i="563"/>
  <c r="J247" i="563" s="1"/>
  <c r="G69" i="565"/>
  <c r="G70" i="565"/>
  <c r="C62" i="565" s="1"/>
  <c r="H70" i="565" s="1"/>
  <c r="L329" i="564"/>
  <c r="N329" i="564" s="1"/>
  <c r="G69" i="564"/>
  <c r="G72" i="564"/>
  <c r="H72" i="564" s="1"/>
  <c r="G68" i="564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K162" i="566"/>
  <c r="J163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O42" i="563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K218" i="562"/>
  <c r="J219" i="562" s="1"/>
  <c r="K162" i="565"/>
  <c r="J163" i="565" s="1"/>
  <c r="F364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C55" i="563"/>
  <c r="D50" i="565"/>
  <c r="F359" i="565"/>
  <c r="C56" i="565"/>
  <c r="C57" i="565" s="1"/>
  <c r="F360" i="565" s="1"/>
  <c r="G68" i="562"/>
  <c r="C62" i="562" s="1"/>
  <c r="K190" i="564"/>
  <c r="J191" i="564" s="1"/>
  <c r="G66" i="565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71" i="566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67" i="567"/>
  <c r="C103" i="567"/>
  <c r="H68" i="567"/>
  <c r="K190" i="567"/>
  <c r="J191" i="567" s="1"/>
  <c r="G67" i="566"/>
  <c r="H67" i="566" s="1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G71" i="560"/>
  <c r="H71" i="560" s="1"/>
  <c r="N330" i="560"/>
  <c r="D50" i="560"/>
  <c r="C103" i="560"/>
  <c r="G67" i="560"/>
  <c r="H67" i="560"/>
  <c r="D52" i="559"/>
  <c r="D53" i="559"/>
  <c r="D51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C56" i="559"/>
  <c r="C57" i="559" s="1"/>
  <c r="F360" i="559" s="1"/>
  <c r="G68" i="559"/>
  <c r="H68" i="559" s="1"/>
  <c r="K70" i="559"/>
  <c r="L70" i="559" s="1"/>
  <c r="F358" i="558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3" i="557"/>
  <c r="D50" i="556"/>
  <c r="D54" i="556"/>
  <c r="C55" i="557"/>
  <c r="D54" i="557" s="1"/>
  <c r="K246" i="557"/>
  <c r="J247" i="557" s="1"/>
  <c r="C55" i="558"/>
  <c r="D50" i="558" s="1"/>
  <c r="K218" i="556"/>
  <c r="J219" i="556" s="1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D49" i="570" l="1"/>
  <c r="D53" i="570"/>
  <c r="F316" i="570"/>
  <c r="D49" i="559"/>
  <c r="H71" i="558"/>
  <c r="N339" i="564"/>
  <c r="F387" i="564" s="1"/>
  <c r="F388" i="564" s="1"/>
  <c r="D49" i="558"/>
  <c r="H66" i="558"/>
  <c r="D53" i="565"/>
  <c r="H69" i="558"/>
  <c r="F316" i="558" s="1"/>
  <c r="H66" i="565"/>
  <c r="F364" i="568"/>
  <c r="F365" i="568" s="1"/>
  <c r="D400" i="568" s="1"/>
  <c r="F364" i="566"/>
  <c r="F372" i="561"/>
  <c r="F380" i="558"/>
  <c r="F389" i="558" s="1"/>
  <c r="D54" i="559"/>
  <c r="D51" i="565"/>
  <c r="N339" i="570"/>
  <c r="F387" i="570" s="1"/>
  <c r="F388" i="570" s="1"/>
  <c r="F364" i="570"/>
  <c r="F365" i="570" s="1"/>
  <c r="D400" i="570" s="1"/>
  <c r="N339" i="560"/>
  <c r="F387" i="560" s="1"/>
  <c r="F388" i="560" s="1"/>
  <c r="D49" i="565"/>
  <c r="D51" i="557"/>
  <c r="D50" i="559"/>
  <c r="F316" i="560"/>
  <c r="F312" i="570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F390" i="568" s="1"/>
  <c r="F391" i="568" s="1"/>
  <c r="D403" i="568" s="1"/>
  <c r="L316" i="568"/>
  <c r="F320" i="568"/>
  <c r="L320" i="568" s="1"/>
  <c r="F312" i="568"/>
  <c r="L312" i="568" s="1"/>
  <c r="F314" i="568"/>
  <c r="L314" i="568" s="1"/>
  <c r="F313" i="568"/>
  <c r="L313" i="568" s="1"/>
  <c r="H100" i="568"/>
  <c r="F359" i="562"/>
  <c r="D51" i="562"/>
  <c r="D53" i="562"/>
  <c r="D50" i="562"/>
  <c r="D49" i="562"/>
  <c r="F364" i="562" s="1"/>
  <c r="D52" i="562"/>
  <c r="C56" i="562"/>
  <c r="C57" i="562" s="1"/>
  <c r="F360" i="562" s="1"/>
  <c r="D54" i="562"/>
  <c r="D52" i="557"/>
  <c r="D50" i="557"/>
  <c r="D54" i="566"/>
  <c r="H67" i="565"/>
  <c r="H72" i="565"/>
  <c r="F365" i="560"/>
  <c r="D400" i="560" s="1"/>
  <c r="F372" i="556"/>
  <c r="F373" i="556" s="1"/>
  <c r="D401" i="556" s="1"/>
  <c r="F364" i="564"/>
  <c r="C105" i="561"/>
  <c r="F364" i="560"/>
  <c r="F319" i="561"/>
  <c r="L319" i="561" s="1"/>
  <c r="L325" i="561" s="1"/>
  <c r="F395" i="561" s="1"/>
  <c r="F396" i="561" s="1"/>
  <c r="D53" i="564"/>
  <c r="D54" i="567"/>
  <c r="L316" i="567"/>
  <c r="F320" i="567"/>
  <c r="L320" i="567" s="1"/>
  <c r="F314" i="565"/>
  <c r="L314" i="565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81" i="564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7"/>
  <c r="F364" i="558"/>
  <c r="F320" i="558"/>
  <c r="L320" i="558" s="1"/>
  <c r="L316" i="558"/>
  <c r="F359" i="557"/>
  <c r="D49" i="557"/>
  <c r="C56" i="557"/>
  <c r="C57" i="557" s="1"/>
  <c r="F360" i="557" s="1"/>
  <c r="F381" i="556"/>
  <c r="F382" i="556" s="1"/>
  <c r="D402" i="556" s="1"/>
  <c r="F364" i="563" l="1"/>
  <c r="F365" i="563" s="1"/>
  <c r="D400" i="563" s="1"/>
  <c r="F312" i="565"/>
  <c r="L312" i="565" s="1"/>
  <c r="F365" i="566"/>
  <c r="D400" i="566" s="1"/>
  <c r="F381" i="568"/>
  <c r="F382" i="568" s="1"/>
  <c r="D402" i="568" s="1"/>
  <c r="F381" i="558"/>
  <c r="F317" i="570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C104" i="565" s="1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E403" i="556"/>
  <c r="F380" i="557"/>
  <c r="F371" i="557"/>
  <c r="F358" i="557"/>
  <c r="F365" i="557"/>
  <c r="D400" i="557" s="1"/>
  <c r="F391" i="558"/>
  <c r="D403" i="558" s="1"/>
  <c r="F382" i="558"/>
  <c r="D402" i="558" s="1"/>
  <c r="F318" i="565" l="1"/>
  <c r="L318" i="565" s="1"/>
  <c r="F317" i="565"/>
  <c r="F370" i="570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L325" i="568" l="1"/>
  <c r="F395" i="568" s="1"/>
  <c r="F396" i="568" s="1"/>
  <c r="F397" i="568" s="1"/>
  <c r="D404" i="568" s="1"/>
  <c r="L325" i="558"/>
  <c r="F395" i="558" s="1"/>
  <c r="F396" i="558" s="1"/>
  <c r="F397" i="558" s="1"/>
  <c r="D404" i="558" s="1"/>
  <c r="D405" i="570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D405" i="565" s="1"/>
  <c r="L325" i="559"/>
  <c r="F395" i="559" s="1"/>
  <c r="F396" i="559" s="1"/>
  <c r="F397" i="559" s="1"/>
  <c r="D404" i="559" s="1"/>
  <c r="D405" i="559" s="1"/>
  <c r="E404" i="559" s="1"/>
  <c r="D414" i="561"/>
  <c r="D426" i="561" s="1"/>
  <c r="L325" i="566"/>
  <c r="F395" i="566" s="1"/>
  <c r="F396" i="566" s="1"/>
  <c r="F397" i="566" s="1"/>
  <c r="D404" i="566" s="1"/>
  <c r="D405" i="566" s="1"/>
  <c r="L317" i="562"/>
  <c r="F319" i="562"/>
  <c r="L319" i="562" s="1"/>
  <c r="L325" i="564"/>
  <c r="F395" i="564" s="1"/>
  <c r="F396" i="564" s="1"/>
  <c r="F397" i="564" s="1"/>
  <c r="D404" i="564" s="1"/>
  <c r="D405" i="564" s="1"/>
  <c r="E401" i="564" s="1"/>
  <c r="F370" i="562"/>
  <c r="F372" i="562" s="1"/>
  <c r="F373" i="562" s="1"/>
  <c r="D401" i="562" s="1"/>
  <c r="C105" i="562"/>
  <c r="D405" i="567"/>
  <c r="F370" i="563"/>
  <c r="F372" i="563" s="1"/>
  <c r="F373" i="563" s="1"/>
  <c r="D401" i="563" s="1"/>
  <c r="C105" i="563"/>
  <c r="F319" i="563"/>
  <c r="L319" i="563" s="1"/>
  <c r="L317" i="563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01" i="565" l="1"/>
  <c r="E404" i="565"/>
  <c r="L325" i="563"/>
  <c r="F395" i="563" s="1"/>
  <c r="F396" i="563" s="1"/>
  <c r="F397" i="563" s="1"/>
  <c r="D404" i="563" s="1"/>
  <c r="E419" i="570"/>
  <c r="E418" i="570"/>
  <c r="E417" i="570"/>
  <c r="E420" i="570" s="1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0" i="568" s="1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4" i="562" s="1"/>
  <c r="E401" i="567"/>
  <c r="E423" i="565"/>
  <c r="D409" i="565"/>
  <c r="D411" i="565" s="1"/>
  <c r="E419" i="565"/>
  <c r="E418" i="565"/>
  <c r="E417" i="565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20" i="565" l="1"/>
  <c r="E420" i="567"/>
  <c r="E405" i="570"/>
  <c r="D414" i="570"/>
  <c r="D426" i="570" s="1"/>
  <c r="E419" i="569"/>
  <c r="E418" i="569"/>
  <c r="E417" i="569"/>
  <c r="E420" i="569" s="1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D429" i="570" l="1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F350" i="554"/>
  <c r="J343" i="554"/>
  <c r="D330" i="554"/>
  <c r="N330" i="554" s="1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J289" i="554"/>
  <c r="K289" i="554" s="1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J273" i="554"/>
  <c r="K273" i="554" s="1"/>
  <c r="J272" i="554"/>
  <c r="K272" i="554" s="1"/>
  <c r="J271" i="554"/>
  <c r="K271" i="554" s="1"/>
  <c r="J270" i="554"/>
  <c r="K270" i="554" s="1"/>
  <c r="J269" i="554"/>
  <c r="K269" i="554" s="1"/>
  <c r="J268" i="554"/>
  <c r="K268" i="554" s="1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J257" i="554"/>
  <c r="K257" i="554" s="1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K240" i="554"/>
  <c r="J240" i="554"/>
  <c r="J239" i="554"/>
  <c r="K239" i="554" s="1"/>
  <c r="J238" i="554"/>
  <c r="K238" i="554" s="1"/>
  <c r="J237" i="554"/>
  <c r="K237" i="554" s="1"/>
  <c r="J236" i="554"/>
  <c r="K236" i="554" s="1"/>
  <c r="J235" i="554"/>
  <c r="K235" i="554" s="1"/>
  <c r="J234" i="554"/>
  <c r="K234" i="554" s="1"/>
  <c r="J233" i="554"/>
  <c r="K233" i="554" s="1"/>
  <c r="J232" i="554"/>
  <c r="K232" i="554" s="1"/>
  <c r="K231" i="554"/>
  <c r="J231" i="554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J214" i="554"/>
  <c r="K214" i="554" s="1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J203" i="554"/>
  <c r="K203" i="554" s="1"/>
  <c r="J202" i="554"/>
  <c r="K202" i="554" s="1"/>
  <c r="J201" i="554"/>
  <c r="K201" i="554" s="1"/>
  <c r="J200" i="554"/>
  <c r="K200" i="554" s="1"/>
  <c r="J199" i="554"/>
  <c r="K199" i="554" s="1"/>
  <c r="J198" i="554"/>
  <c r="K198" i="554" s="1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J182" i="554"/>
  <c r="K182" i="554" s="1"/>
  <c r="J181" i="554"/>
  <c r="K181" i="554" s="1"/>
  <c r="J180" i="554"/>
  <c r="K180" i="554" s="1"/>
  <c r="J179" i="554"/>
  <c r="K179" i="554" s="1"/>
  <c r="J178" i="554"/>
  <c r="K178" i="554" s="1"/>
  <c r="J177" i="554"/>
  <c r="K177" i="554" s="1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J161" i="554"/>
  <c r="K161" i="554" s="1"/>
  <c r="J160" i="554"/>
  <c r="K160" i="554" s="1"/>
  <c r="J159" i="554"/>
  <c r="K159" i="554" s="1"/>
  <c r="J158" i="554"/>
  <c r="K158" i="554" s="1"/>
  <c r="J157" i="554"/>
  <c r="K157" i="554" s="1"/>
  <c r="J156" i="554"/>
  <c r="K156" i="554" s="1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J145" i="554"/>
  <c r="K145" i="554" s="1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C113" i="554"/>
  <c r="C115" i="554" s="1"/>
  <c r="C109" i="554"/>
  <c r="L329" i="554" s="1"/>
  <c r="B103" i="554"/>
  <c r="G71" i="554"/>
  <c r="P70" i="554"/>
  <c r="G70" i="554"/>
  <c r="C62" i="554" s="1"/>
  <c r="C103" i="554" s="1"/>
  <c r="G69" i="554"/>
  <c r="C69" i="554"/>
  <c r="G62" i="554"/>
  <c r="C54" i="554"/>
  <c r="B54" i="554"/>
  <c r="C53" i="554"/>
  <c r="B53" i="554"/>
  <c r="C52" i="554"/>
  <c r="B52" i="554"/>
  <c r="C51" i="554"/>
  <c r="B51" i="554"/>
  <c r="C50" i="554"/>
  <c r="B50" i="554"/>
  <c r="C49" i="554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D343" i="554" l="1"/>
  <c r="C55" i="554"/>
  <c r="L350" i="554"/>
  <c r="L354" i="554" s="1"/>
  <c r="N343" i="554"/>
  <c r="N346" i="554" s="1"/>
  <c r="F378" i="554" s="1"/>
  <c r="F379" i="554" s="1"/>
  <c r="N329" i="554"/>
  <c r="N339" i="554" s="1"/>
  <c r="F387" i="554" s="1"/>
  <c r="F388" i="554" s="1"/>
  <c r="K218" i="554"/>
  <c r="J219" i="554" s="1"/>
  <c r="H69" i="554"/>
  <c r="H71" i="554"/>
  <c r="G66" i="554"/>
  <c r="H66" i="554" s="1"/>
  <c r="D54" i="554"/>
  <c r="F380" i="554"/>
  <c r="F389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D51" i="554"/>
  <c r="D52" i="554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G72" i="554"/>
  <c r="H72" i="554" s="1"/>
  <c r="H67" i="554"/>
  <c r="G68" i="554"/>
  <c r="H68" i="554" s="1"/>
  <c r="F390" i="554" l="1"/>
  <c r="F313" i="554"/>
  <c r="L313" i="554" s="1"/>
  <c r="F364" i="554"/>
  <c r="F381" i="554"/>
  <c r="F316" i="554"/>
  <c r="F320" i="554" s="1"/>
  <c r="L320" i="554" s="1"/>
  <c r="H100" i="554"/>
  <c r="F317" i="554" s="1"/>
  <c r="F365" i="554"/>
  <c r="D400" i="554" s="1"/>
  <c r="F314" i="554"/>
  <c r="L314" i="554" s="1"/>
  <c r="F382" i="554"/>
  <c r="D402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<sst xmlns="http://schemas.openxmlformats.org/spreadsheetml/2006/main" count="7394" uniqueCount="315">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</sst>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6" fillId="8" borderId="33" xfId="0" applyFont="1" applyFill="1" applyBorder="1" applyAlignment="1">
      <alignment horizontal="center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0" fontId="15" fillId="8" borderId="29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0" fontId="10" fillId="8" borderId="32" xfId="0" applyFont="1" applyFill="1" applyBorder="1" applyAlignment="1">
      <alignment horizontal="left" vertical="center"/>
    </xf>
    <xf numFmtId="44" fontId="35" fillId="6" borderId="0" xfId="1" applyFont="1" applyFill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left" vertical="center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2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15" fillId="8" borderId="37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0" fillId="8" borderId="36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"/>
  <cols>
    <col min="1" max="1" width="3.5" customWidth="1"/>
    <col min="2" max="2" width="9.33203125" customWidth="1"/>
    <col min="3" max="3" width="82.33203125" style="37" customWidth="1"/>
    <col min="4" max="4" width="5.5" style="38" customWidth="1"/>
    <col min="5" max="5" width="12.5" style="75" customWidth="1"/>
    <col min="6" max="7" width="11.5" style="77"/>
  </cols>
  <sheetData>
    <row r="1" spans="2:7" ht="9.75" customHeight="1" x14ac:dyDescent="0.2"/>
    <row r="2" spans="2:7" ht="16" x14ac:dyDescent="0.2">
      <c r="C2" s="40" t="s">
        <v>169</v>
      </c>
    </row>
    <row r="3" spans="2:7" ht="16" x14ac:dyDescent="0.2">
      <c r="C3" s="40" t="s">
        <v>170</v>
      </c>
    </row>
    <row r="4" spans="2:7" ht="16" x14ac:dyDescent="0.2">
      <c r="C4" s="40" t="s">
        <v>171</v>
      </c>
    </row>
    <row r="6" spans="2:7" ht="16" x14ac:dyDescent="0.2">
      <c r="B6" s="42" t="s">
        <v>173</v>
      </c>
    </row>
    <row r="7" spans="2:7" ht="16" thickBot="1" x14ac:dyDescent="0.25"/>
    <row r="8" spans="2:7" ht="16" x14ac:dyDescent="0.2">
      <c r="B8" s="59" t="s">
        <v>73</v>
      </c>
      <c r="C8" s="57" t="s">
        <v>244</v>
      </c>
    </row>
    <row r="9" spans="2:7" ht="17" thickBot="1" x14ac:dyDescent="0.25">
      <c r="B9" s="60" t="s">
        <v>195</v>
      </c>
      <c r="C9" s="58" t="s">
        <v>245</v>
      </c>
    </row>
    <row r="11" spans="2:7" x14ac:dyDescent="0.2">
      <c r="B11" s="39" t="s">
        <v>172</v>
      </c>
    </row>
    <row r="12" spans="2:7" ht="6" customHeight="1" thickBot="1" x14ac:dyDescent="0.25"/>
    <row r="13" spans="2:7" s="43" customFormat="1" ht="17" thickBot="1" x14ac:dyDescent="0.25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ht="16" x14ac:dyDescent="0.2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ht="16" x14ac:dyDescent="0.2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">
      <c r="B29" s="71">
        <v>16</v>
      </c>
      <c r="C29" s="74"/>
      <c r="D29" s="72"/>
      <c r="E29" s="75"/>
      <c r="F29" s="77"/>
      <c r="G29" s="77"/>
    </row>
    <row r="30" spans="2:7" hidden="1" x14ac:dyDescent="0.2">
      <c r="B30" s="46">
        <v>17</v>
      </c>
      <c r="C30" s="74"/>
      <c r="D30" s="72"/>
    </row>
    <row r="31" spans="2:7" hidden="1" x14ac:dyDescent="0.2">
      <c r="B31" s="71">
        <v>18</v>
      </c>
      <c r="C31" s="74"/>
      <c r="D31" s="72"/>
    </row>
    <row r="32" spans="2:7" hidden="1" x14ac:dyDescent="0.2">
      <c r="B32" s="46">
        <v>19</v>
      </c>
      <c r="C32" s="74"/>
      <c r="D32" s="72"/>
    </row>
    <row r="33" spans="2:4" hidden="1" x14ac:dyDescent="0.2">
      <c r="B33" s="71">
        <v>20</v>
      </c>
      <c r="C33" s="74"/>
      <c r="D33" s="72"/>
    </row>
    <row r="34" spans="2:4" hidden="1" x14ac:dyDescent="0.2">
      <c r="B34" s="46">
        <v>21</v>
      </c>
      <c r="C34" s="74"/>
      <c r="D34" s="72"/>
    </row>
    <row r="35" spans="2:4" hidden="1" x14ac:dyDescent="0.2">
      <c r="B35" s="71">
        <v>22</v>
      </c>
      <c r="C35" s="74"/>
      <c r="D35" s="72"/>
    </row>
    <row r="36" spans="2:4" hidden="1" x14ac:dyDescent="0.2">
      <c r="B36" s="46">
        <v>23</v>
      </c>
      <c r="C36" s="74"/>
      <c r="D36" s="72"/>
    </row>
    <row r="37" spans="2:4" hidden="1" x14ac:dyDescent="0.2">
      <c r="B37" s="71">
        <v>24</v>
      </c>
      <c r="C37" s="74"/>
      <c r="D37" s="72"/>
    </row>
    <row r="38" spans="2:4" hidden="1" x14ac:dyDescent="0.2">
      <c r="B38" s="46">
        <v>25</v>
      </c>
      <c r="C38" s="74"/>
      <c r="D38" s="72"/>
    </row>
    <row r="39" spans="2:4" hidden="1" x14ac:dyDescent="0.2">
      <c r="B39" s="71">
        <v>26</v>
      </c>
      <c r="C39" s="74"/>
      <c r="D39" s="72"/>
    </row>
    <row r="40" spans="2:4" hidden="1" x14ac:dyDescent="0.2">
      <c r="B40" s="46">
        <v>27</v>
      </c>
      <c r="C40" s="74"/>
      <c r="D40" s="72"/>
    </row>
    <row r="41" spans="2:4" hidden="1" x14ac:dyDescent="0.2">
      <c r="B41" s="71">
        <v>28</v>
      </c>
      <c r="C41" s="74"/>
      <c r="D41" s="72"/>
    </row>
    <row r="42" spans="2:4" hidden="1" x14ac:dyDescent="0.2">
      <c r="B42" s="46">
        <v>29</v>
      </c>
      <c r="C42" s="74"/>
      <c r="D42" s="72"/>
    </row>
    <row r="43" spans="2:4" hidden="1" x14ac:dyDescent="0.2">
      <c r="B43" s="71">
        <v>30</v>
      </c>
      <c r="C43" s="74"/>
      <c r="D43" s="72"/>
    </row>
    <row r="44" spans="2:4" hidden="1" x14ac:dyDescent="0.2">
      <c r="B44" s="46">
        <v>31</v>
      </c>
      <c r="C44" s="74"/>
      <c r="D44" s="72"/>
    </row>
    <row r="45" spans="2:4" hidden="1" x14ac:dyDescent="0.2">
      <c r="B45" s="71">
        <v>32</v>
      </c>
      <c r="C45" s="74"/>
      <c r="D45" s="72"/>
    </row>
    <row r="46" spans="2:4" hidden="1" x14ac:dyDescent="0.2">
      <c r="B46" s="46">
        <v>33</v>
      </c>
      <c r="C46" s="74"/>
      <c r="D46" s="72"/>
    </row>
    <row r="47" spans="2:4" hidden="1" x14ac:dyDescent="0.2">
      <c r="B47" s="71">
        <v>34</v>
      </c>
      <c r="C47" s="74"/>
      <c r="D47" s="72"/>
    </row>
    <row r="48" spans="2:4" hidden="1" x14ac:dyDescent="0.2">
      <c r="B48" s="46">
        <v>35</v>
      </c>
      <c r="C48" s="74"/>
      <c r="D48" s="72"/>
    </row>
    <row r="49" spans="2:4" hidden="1" x14ac:dyDescent="0.2">
      <c r="B49" s="71">
        <v>36</v>
      </c>
      <c r="C49" s="74"/>
      <c r="D49" s="72"/>
    </row>
    <row r="50" spans="2:4" hidden="1" x14ac:dyDescent="0.2">
      <c r="B50" s="46">
        <v>37</v>
      </c>
      <c r="C50" s="74"/>
      <c r="D50" s="72"/>
    </row>
    <row r="51" spans="2:4" hidden="1" x14ac:dyDescent="0.2">
      <c r="B51" s="71">
        <v>38</v>
      </c>
      <c r="C51" s="74"/>
      <c r="D51" s="72"/>
    </row>
    <row r="52" spans="2:4" hidden="1" x14ac:dyDescent="0.2">
      <c r="B52" s="46">
        <v>39</v>
      </c>
      <c r="C52" s="74"/>
      <c r="D52" s="72"/>
    </row>
    <row r="53" spans="2:4" hidden="1" x14ac:dyDescent="0.2">
      <c r="B53" s="71">
        <v>40</v>
      </c>
      <c r="C53" s="74"/>
      <c r="D53" s="72"/>
    </row>
    <row r="54" spans="2:4" hidden="1" x14ac:dyDescent="0.2">
      <c r="B54" s="46">
        <v>41</v>
      </c>
      <c r="C54" s="74"/>
      <c r="D54" s="72"/>
    </row>
    <row r="55" spans="2:4" hidden="1" x14ac:dyDescent="0.2">
      <c r="B55" s="71">
        <v>42</v>
      </c>
      <c r="C55" s="74"/>
      <c r="D55" s="72"/>
    </row>
    <row r="56" spans="2:4" hidden="1" x14ac:dyDescent="0.2">
      <c r="B56" s="46">
        <v>43</v>
      </c>
      <c r="C56" s="70"/>
      <c r="D56" s="72"/>
    </row>
    <row r="57" spans="2:4" hidden="1" x14ac:dyDescent="0.2">
      <c r="B57" s="71">
        <v>44</v>
      </c>
      <c r="C57" s="70"/>
      <c r="D57" s="72"/>
    </row>
    <row r="58" spans="2:4" hidden="1" x14ac:dyDescent="0.2">
      <c r="B58" s="46">
        <v>45</v>
      </c>
      <c r="C58" s="70"/>
      <c r="D58" s="72"/>
    </row>
    <row r="59" spans="2:4" hidden="1" x14ac:dyDescent="0.2">
      <c r="B59" s="71">
        <v>46</v>
      </c>
      <c r="C59" s="70"/>
      <c r="D59" s="72"/>
    </row>
    <row r="60" spans="2:4" hidden="1" x14ac:dyDescent="0.2">
      <c r="B60" s="46">
        <v>47</v>
      </c>
      <c r="C60" s="70"/>
      <c r="D60" s="72"/>
    </row>
    <row r="61" spans="2:4" hidden="1" x14ac:dyDescent="0.2">
      <c r="B61" s="71">
        <v>48</v>
      </c>
      <c r="C61" s="70"/>
      <c r="D61" s="72"/>
    </row>
    <row r="62" spans="2:4" hidden="1" x14ac:dyDescent="0.2">
      <c r="B62" s="46">
        <v>49</v>
      </c>
      <c r="C62" s="70"/>
      <c r="D62" s="72"/>
    </row>
    <row r="63" spans="2:4" hidden="1" x14ac:dyDescent="0.2">
      <c r="B63" s="71">
        <v>50</v>
      </c>
      <c r="C63" s="70"/>
      <c r="D63" s="72"/>
    </row>
    <row r="64" spans="2:4" hidden="1" x14ac:dyDescent="0.2">
      <c r="B64" s="46">
        <v>51</v>
      </c>
      <c r="C64" s="70"/>
      <c r="D64" s="72"/>
    </row>
    <row r="65" spans="2:4" hidden="1" x14ac:dyDescent="0.2">
      <c r="B65" s="71">
        <v>52</v>
      </c>
      <c r="C65" s="70"/>
      <c r="D65" s="72"/>
    </row>
    <row r="66" spans="2:4" hidden="1" x14ac:dyDescent="0.2">
      <c r="B66" s="46">
        <v>53</v>
      </c>
      <c r="C66" s="70"/>
      <c r="D66" s="72"/>
    </row>
    <row r="67" spans="2:4" hidden="1" x14ac:dyDescent="0.2">
      <c r="B67" s="71">
        <v>54</v>
      </c>
      <c r="C67" s="70"/>
      <c r="D67" s="72"/>
    </row>
    <row r="68" spans="2:4" hidden="1" x14ac:dyDescent="0.2">
      <c r="B68" s="46">
        <v>55</v>
      </c>
      <c r="C68" s="70"/>
      <c r="D68" s="72"/>
    </row>
    <row r="69" spans="2:4" hidden="1" x14ac:dyDescent="0.2">
      <c r="B69" s="71">
        <v>56</v>
      </c>
      <c r="C69" s="70"/>
      <c r="D69" s="72"/>
    </row>
    <row r="70" spans="2:4" hidden="1" x14ac:dyDescent="0.2">
      <c r="B70" s="46">
        <v>57</v>
      </c>
      <c r="C70" s="70"/>
      <c r="D70" s="72"/>
    </row>
    <row r="71" spans="2:4" hidden="1" x14ac:dyDescent="0.2">
      <c r="B71" s="71">
        <v>58</v>
      </c>
      <c r="C71" s="70"/>
      <c r="D71" s="72"/>
    </row>
    <row r="72" spans="2:4" hidden="1" x14ac:dyDescent="0.2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view="pageBreakPreview" topLeftCell="A17" zoomScale="80" zoomScaleNormal="90" zoomScaleSheetLayoutView="80" workbookViewId="0">
      <selection activeCell="H17" sqref="H17:O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252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253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0.15000000000000002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0.05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194"/>
      <c r="C42" s="195"/>
      <c r="D42" s="196"/>
      <c r="E42" s="197"/>
      <c r="F42" s="197"/>
      <c r="G42" s="197"/>
      <c r="H42" s="197"/>
      <c r="I42" s="197"/>
      <c r="J42" s="197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200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 t="str">
        <f>+VLOOKUP(C61,B65:G99,6,)</f>
        <v>-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 t="shared" si="5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 t="shared" si="5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hidden="1" customHeight="1" outlineLevel="1" x14ac:dyDescent="0.2">
      <c r="B170" s="231"/>
      <c r="C170" s="231"/>
      <c r="D170" s="232"/>
      <c r="E170" s="232"/>
      <c r="F170" s="232"/>
      <c r="G170" s="232"/>
      <c r="H170" s="123"/>
      <c r="I170" s="128"/>
      <c r="J170" s="125">
        <f>$J$190*I170</f>
        <v>0</v>
      </c>
      <c r="K170" s="126">
        <f>+J170*H170</f>
        <v>0</v>
      </c>
      <c r="L170" s="232"/>
      <c r="M170" s="232"/>
      <c r="N170" s="232"/>
      <c r="O170" s="232"/>
    </row>
    <row r="171" spans="2:40" ht="20" hidden="1" customHeight="1" outlineLevel="1" x14ac:dyDescent="0.2">
      <c r="B171" s="231"/>
      <c r="C171" s="231"/>
      <c r="D171" s="232"/>
      <c r="E171" s="232"/>
      <c r="F171" s="232"/>
      <c r="G171" s="232"/>
      <c r="H171" s="123"/>
      <c r="I171" s="128"/>
      <c r="J171" s="125">
        <f>$J$190*I171</f>
        <v>0</v>
      </c>
      <c r="K171" s="126">
        <f t="shared" ref="K171:K174" si="6">+J171*H171</f>
        <v>0</v>
      </c>
      <c r="L171" s="232"/>
      <c r="M171" s="232"/>
      <c r="N171" s="232"/>
      <c r="O171" s="232"/>
    </row>
    <row r="172" spans="2:40" ht="20" hidden="1" customHeight="1" outlineLevel="1" x14ac:dyDescent="0.2">
      <c r="B172" s="231"/>
      <c r="C172" s="231"/>
      <c r="D172" s="232"/>
      <c r="E172" s="232"/>
      <c r="F172" s="232"/>
      <c r="G172" s="232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1"/>
      <c r="C173" s="231"/>
      <c r="D173" s="232"/>
      <c r="E173" s="232"/>
      <c r="F173" s="232"/>
      <c r="G173" s="232"/>
      <c r="H173" s="123"/>
      <c r="I173" s="128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1"/>
      <c r="C174" s="231"/>
      <c r="D174" s="232"/>
      <c r="E174" s="232"/>
      <c r="F174" s="232"/>
      <c r="G174" s="232"/>
      <c r="H174" s="123"/>
      <c r="I174" s="128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1"/>
      <c r="C175" s="231"/>
      <c r="D175" s="232"/>
      <c r="E175" s="232"/>
      <c r="F175" s="232"/>
      <c r="G175" s="232"/>
      <c r="H175" s="123"/>
      <c r="I175" s="128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91"/>
      <c r="C176" s="292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91"/>
      <c r="C177" s="292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0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</f>
        <v>0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0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v>0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f>+H73</f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</f>
        <v>0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0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0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0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0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0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0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9</v>
      </c>
      <c r="C329" s="250"/>
      <c r="D329" s="94">
        <f>E69</f>
        <v>0</v>
      </c>
      <c r="E329" s="251"/>
      <c r="F329" s="252"/>
      <c r="G329" s="174" t="s">
        <v>9</v>
      </c>
      <c r="H329" s="175"/>
      <c r="I329" s="175"/>
      <c r="J329" s="251">
        <v>20</v>
      </c>
      <c r="K329" s="252"/>
      <c r="L329" s="251">
        <v>5</v>
      </c>
      <c r="M329" s="253"/>
      <c r="N329" s="251">
        <f t="shared" ref="N329" si="27">+L329*J329*D329</f>
        <v>0</v>
      </c>
      <c r="O329" s="252"/>
    </row>
    <row r="330" spans="2:40" ht="20" customHeight="1" outlineLevel="1" x14ac:dyDescent="0.2">
      <c r="B330" s="250"/>
      <c r="C330" s="250"/>
      <c r="D330" s="94"/>
      <c r="E330" s="251"/>
      <c r="F330" s="252"/>
      <c r="G330" s="174"/>
      <c r="H330" s="175"/>
      <c r="I330" s="175"/>
      <c r="J330" s="251"/>
      <c r="K330" s="252"/>
      <c r="L330" s="251"/>
      <c r="M330" s="253"/>
      <c r="N330" s="251"/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0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+D329</f>
        <v>0</v>
      </c>
      <c r="E343" s="251"/>
      <c r="F343" s="252"/>
      <c r="G343" s="174" t="s">
        <v>9</v>
      </c>
      <c r="H343" s="175"/>
      <c r="I343" s="175"/>
      <c r="J343" s="251">
        <v>14.04</v>
      </c>
      <c r="K343" s="252"/>
      <c r="L343" s="251">
        <v>5</v>
      </c>
      <c r="M343" s="252"/>
      <c r="N343" s="251">
        <f>+L343*J343*D343</f>
        <v>0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0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0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0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10000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 t="str">
        <f>+C103</f>
        <v>-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0.05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+((J163/O41)*D49)</f>
        <v>38.520000000000003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5.7780000000000014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0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 t="str">
        <f>+C103</f>
        <v>-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 t="e">
        <f>+(F369*F370)/F371</f>
        <v>#VALUE!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 t="e">
        <f>$F$360*F372</f>
        <v>#VALUE!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10.7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0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0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 t="str">
        <f>+C103</f>
        <v>-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 t="e">
        <f>+F379/F380</f>
        <v>#VALUE!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 t="e">
        <f>$F$360*F381</f>
        <v>#VALUE!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0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0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 t="str">
        <f>+F380</f>
        <v>-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 t="e">
        <f>+F388/F389</f>
        <v>#VALUE!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 t="e">
        <f>$F$360*F390</f>
        <v>#VALUE!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0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 t="e">
        <f>+F395/F358</f>
        <v>#VALUE!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 t="e">
        <f>$F$360*F396</f>
        <v>#VALUE!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ht="16" outlineLevel="1" x14ac:dyDescent="0.2">
      <c r="B451" s="148" t="s">
        <v>266</v>
      </c>
      <c r="C451" s="280" t="s">
        <v>182</v>
      </c>
      <c r="D451" s="281"/>
      <c r="E451" s="282"/>
      <c r="F451" s="280" t="s">
        <v>182</v>
      </c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 t="s">
        <v>183</v>
      </c>
      <c r="C452" s="262" t="s">
        <v>183</v>
      </c>
      <c r="D452" s="263"/>
      <c r="E452" s="264"/>
      <c r="F452" s="262" t="s">
        <v>183</v>
      </c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5" t="s">
        <v>14</v>
      </c>
      <c r="D453" s="266"/>
      <c r="E453" s="267"/>
      <c r="F453" s="265" t="s">
        <v>14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7" priority="26">
      <formula>AND($C$24="Ninguno")</formula>
    </cfRule>
  </conditionalFormatting>
  <conditionalFormatting sqref="C26:F26">
    <cfRule type="expression" dxfId="46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view="pageBreakPreview" topLeftCell="A3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267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268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269</v>
      </c>
      <c r="C42" s="195"/>
      <c r="D42" s="196"/>
      <c r="E42" s="197" t="s">
        <v>270</v>
      </c>
      <c r="F42" s="197"/>
      <c r="G42" s="197"/>
      <c r="H42" s="197"/>
      <c r="I42" s="197" t="s">
        <v>269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Chicken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Chicken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290</v>
      </c>
      <c r="C175" s="231"/>
      <c r="D175" s="232"/>
      <c r="E175" s="232"/>
      <c r="F175" s="232"/>
      <c r="G175" s="232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91"/>
      <c r="C176" s="292"/>
      <c r="D176" s="232"/>
      <c r="E176" s="232"/>
      <c r="F176" s="232"/>
      <c r="G176" s="232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91"/>
      <c r="C177" s="292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4.0488900000000001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</f>
        <v>1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300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0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7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v>0</v>
      </c>
      <c r="G314" s="235"/>
      <c r="H314" s="236">
        <v>12</v>
      </c>
      <c r="I314" s="237"/>
      <c r="J314" s="238">
        <v>235</v>
      </c>
      <c r="K314" s="239"/>
      <c r="L314" s="240">
        <f t="shared" si="27"/>
        <v>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f>+H73</f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7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7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7</v>
      </c>
      <c r="G317" s="235"/>
      <c r="H317" s="236">
        <v>12</v>
      </c>
      <c r="I317" s="237"/>
      <c r="J317" s="238">
        <v>150</v>
      </c>
      <c r="K317" s="239"/>
      <c r="L317" s="240">
        <f t="shared" si="27"/>
        <v>1050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7</v>
      </c>
      <c r="G318" s="235"/>
      <c r="H318" s="236">
        <v>6</v>
      </c>
      <c r="I318" s="237"/>
      <c r="J318" s="238">
        <v>35</v>
      </c>
      <c r="K318" s="239"/>
      <c r="L318" s="240">
        <f t="shared" si="27"/>
        <v>490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7</v>
      </c>
      <c r="G319" s="235"/>
      <c r="H319" s="236">
        <v>12</v>
      </c>
      <c r="I319" s="237"/>
      <c r="J319" s="238">
        <v>90</v>
      </c>
      <c r="K319" s="239"/>
      <c r="L319" s="240">
        <f t="shared" si="27"/>
        <v>630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7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4074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9</v>
      </c>
      <c r="C329" s="250"/>
      <c r="D329" s="94" t="str">
        <f>E69</f>
        <v>-</v>
      </c>
      <c r="E329" s="251"/>
      <c r="F329" s="252"/>
      <c r="G329" s="174" t="s">
        <v>9</v>
      </c>
      <c r="H329" s="175"/>
      <c r="I329" s="175"/>
      <c r="J329" s="251">
        <v>20</v>
      </c>
      <c r="K329" s="252"/>
      <c r="L329" s="251">
        <v>5</v>
      </c>
      <c r="M329" s="253"/>
      <c r="N329" s="251" t="e">
        <f t="shared" ref="N329" si="28">+L329*J329*D329</f>
        <v>#VALUE!</v>
      </c>
      <c r="O329" s="252"/>
    </row>
    <row r="330" spans="2:40" ht="20" customHeight="1" outlineLevel="1" x14ac:dyDescent="0.2">
      <c r="B330" s="250"/>
      <c r="C330" s="250"/>
      <c r="D330" s="94"/>
      <c r="E330" s="251"/>
      <c r="F330" s="252"/>
      <c r="G330" s="174"/>
      <c r="H330" s="175"/>
      <c r="I330" s="175"/>
      <c r="J330" s="251"/>
      <c r="K330" s="252"/>
      <c r="L330" s="251"/>
      <c r="M330" s="253"/>
      <c r="N330" s="251"/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 t="e">
        <f>+SUM(N329:O338)</f>
        <v>#VALUE!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 t="str">
        <f>+D329</f>
        <v>-</v>
      </c>
      <c r="E343" s="251"/>
      <c r="F343" s="252"/>
      <c r="G343" s="174" t="s">
        <v>9</v>
      </c>
      <c r="H343" s="175"/>
      <c r="I343" s="175"/>
      <c r="J343" s="251">
        <v>14.04</v>
      </c>
      <c r="K343" s="252"/>
      <c r="L343" s="251">
        <v>5</v>
      </c>
      <c r="M343" s="252"/>
      <c r="N343" s="251" t="e">
        <f>+L343*J343*D343</f>
        <v>#VALUE!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 t="e">
        <f>+SUM(N343:O345)</f>
        <v>#VALUE!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9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81000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5.0008333333333335E-2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+((J163/O41)*D49)+((J191/O42)*D50)</f>
        <v>39.188283619396771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5.8792222500000015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7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81000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5.761316872427983E-2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0.17283950617283952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10.7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 t="e">
        <f>+N346</f>
        <v>#VALUE!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 t="e">
        <f>+F378*F377</f>
        <v>#VALUE!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81000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 t="e">
        <f>+F379/F380</f>
        <v>#VALUE!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 t="e">
        <f>$F$360*F381</f>
        <v>#VALUE!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 t="e">
        <f>+N339</f>
        <v>#VALUE!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 t="e">
        <f>+F387*F386</f>
        <v>#VALUE!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81000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 t="e">
        <f>+F388/F389</f>
        <v>#VALUE!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 t="e">
        <f>$F$360*F390</f>
        <v>#VALUE!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16.166666666666668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1.9958847736625517E-4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5.9876543209876564E-4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ht="16" outlineLevel="1" x14ac:dyDescent="0.2">
      <c r="B451" s="148" t="s">
        <v>266</v>
      </c>
      <c r="C451" s="280" t="s">
        <v>182</v>
      </c>
      <c r="D451" s="281"/>
      <c r="E451" s="282"/>
      <c r="F451" s="280" t="s">
        <v>182</v>
      </c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 t="s">
        <v>183</v>
      </c>
      <c r="C452" s="262" t="s">
        <v>183</v>
      </c>
      <c r="D452" s="263"/>
      <c r="E452" s="264"/>
      <c r="F452" s="262" t="s">
        <v>183</v>
      </c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5" t="s">
        <v>14</v>
      </c>
      <c r="D453" s="266"/>
      <c r="E453" s="267"/>
      <c r="F453" s="265" t="s">
        <v>14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267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287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288</v>
      </c>
      <c r="C42" s="195"/>
      <c r="D42" s="196"/>
      <c r="E42" s="197" t="s">
        <v>270</v>
      </c>
      <c r="F42" s="197"/>
      <c r="G42" s="197"/>
      <c r="H42" s="197"/>
      <c r="I42" s="197" t="s">
        <v>288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Beef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Beef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286</v>
      </c>
      <c r="C175" s="231"/>
      <c r="D175" s="232"/>
      <c r="E175" s="232"/>
      <c r="F175" s="232"/>
      <c r="G175" s="232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1" t="s">
        <v>289</v>
      </c>
      <c r="C176" s="231"/>
      <c r="D176" s="232"/>
      <c r="E176" s="232"/>
      <c r="F176" s="232"/>
      <c r="G176" s="232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91"/>
      <c r="C177" s="292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10.929213799999999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</f>
        <v>1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300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0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7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v>0</v>
      </c>
      <c r="G314" s="235"/>
      <c r="H314" s="236">
        <v>12</v>
      </c>
      <c r="I314" s="237"/>
      <c r="J314" s="238">
        <v>235</v>
      </c>
      <c r="K314" s="239"/>
      <c r="L314" s="240">
        <f t="shared" si="27"/>
        <v>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f>+H73</f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7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7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7</v>
      </c>
      <c r="G317" s="235"/>
      <c r="H317" s="236">
        <v>12</v>
      </c>
      <c r="I317" s="237"/>
      <c r="J317" s="238">
        <v>150</v>
      </c>
      <c r="K317" s="239"/>
      <c r="L317" s="240">
        <f t="shared" si="27"/>
        <v>1050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7</v>
      </c>
      <c r="G318" s="235"/>
      <c r="H318" s="236">
        <v>6</v>
      </c>
      <c r="I318" s="237"/>
      <c r="J318" s="238">
        <v>35</v>
      </c>
      <c r="K318" s="239"/>
      <c r="L318" s="240">
        <f t="shared" si="27"/>
        <v>490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7</v>
      </c>
      <c r="G319" s="235"/>
      <c r="H319" s="236">
        <v>12</v>
      </c>
      <c r="I319" s="237"/>
      <c r="J319" s="238">
        <v>90</v>
      </c>
      <c r="K319" s="239"/>
      <c r="L319" s="240">
        <f t="shared" si="27"/>
        <v>630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7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4074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9</v>
      </c>
      <c r="C329" s="250"/>
      <c r="D329" s="94" t="str">
        <f>E69</f>
        <v>-</v>
      </c>
      <c r="E329" s="251"/>
      <c r="F329" s="252"/>
      <c r="G329" s="174" t="s">
        <v>9</v>
      </c>
      <c r="H329" s="175"/>
      <c r="I329" s="175"/>
      <c r="J329" s="251">
        <v>20</v>
      </c>
      <c r="K329" s="252"/>
      <c r="L329" s="251">
        <v>5</v>
      </c>
      <c r="M329" s="253"/>
      <c r="N329" s="251" t="e">
        <f t="shared" ref="N329" si="28">+L329*J329*D329</f>
        <v>#VALUE!</v>
      </c>
      <c r="O329" s="252"/>
    </row>
    <row r="330" spans="2:40" ht="20" customHeight="1" outlineLevel="1" x14ac:dyDescent="0.2">
      <c r="B330" s="250"/>
      <c r="C330" s="250"/>
      <c r="D330" s="94"/>
      <c r="E330" s="251"/>
      <c r="F330" s="252"/>
      <c r="G330" s="174"/>
      <c r="H330" s="175"/>
      <c r="I330" s="175"/>
      <c r="J330" s="251"/>
      <c r="K330" s="252"/>
      <c r="L330" s="251"/>
      <c r="M330" s="253"/>
      <c r="N330" s="251"/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 t="e">
        <f>+SUM(N329:O338)</f>
        <v>#VALUE!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 t="str">
        <f>+D329</f>
        <v>-</v>
      </c>
      <c r="E343" s="251"/>
      <c r="F343" s="252"/>
      <c r="G343" s="174" t="s">
        <v>9</v>
      </c>
      <c r="H343" s="175"/>
      <c r="I343" s="175"/>
      <c r="J343" s="251">
        <v>14.04</v>
      </c>
      <c r="K343" s="252"/>
      <c r="L343" s="251">
        <v>5</v>
      </c>
      <c r="M343" s="252"/>
      <c r="N343" s="251" t="e">
        <f>+L343*J343*D343</f>
        <v>#VALUE!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 t="e">
        <f>+SUM(N343:O345)</f>
        <v>#VALUE!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9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81000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5.0008333333333335E-2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+((J163/O41)*D49)+((J191/O42)*D50)</f>
        <v>40.334813164472585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6.0512303450000013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7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81000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5.761316872427983E-2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0.17283950617283952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10.7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 t="e">
        <f>+N346</f>
        <v>#VALUE!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 t="e">
        <f>+F378*F377</f>
        <v>#VALUE!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81000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 t="e">
        <f>+F379/F380</f>
        <v>#VALUE!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 t="e">
        <f>$F$360*F381</f>
        <v>#VALUE!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 t="e">
        <f>+N339</f>
        <v>#VALUE!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 t="e">
        <f>+F387*F386</f>
        <v>#VALUE!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81000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 t="e">
        <f>+F388/F389</f>
        <v>#VALUE!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 t="e">
        <f>$F$360*F390</f>
        <v>#VALUE!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16.166666666666668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1.9958847736625517E-4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5.9876543209876564E-4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ht="16" outlineLevel="1" x14ac:dyDescent="0.2">
      <c r="B451" s="148" t="s">
        <v>266</v>
      </c>
      <c r="C451" s="280" t="s">
        <v>182</v>
      </c>
      <c r="D451" s="281"/>
      <c r="E451" s="282"/>
      <c r="F451" s="280" t="s">
        <v>182</v>
      </c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 t="s">
        <v>183</v>
      </c>
      <c r="C452" s="262" t="s">
        <v>183</v>
      </c>
      <c r="D452" s="263"/>
      <c r="E452" s="264"/>
      <c r="F452" s="262" t="s">
        <v>183</v>
      </c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5" t="s">
        <v>14</v>
      </c>
      <c r="D453" s="266"/>
      <c r="E453" s="267"/>
      <c r="F453" s="265" t="s">
        <v>14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1" priority="30">
      <formula>AND($C$24="Ninguno")</formula>
    </cfRule>
  </conditionalFormatting>
  <conditionalFormatting sqref="C26:F26">
    <cfRule type="expression" dxfId="40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241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297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23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1.0349999999999999</v>
      </c>
      <c r="D24" s="211"/>
      <c r="E24" s="211"/>
      <c r="F24" s="212"/>
      <c r="G24" s="4">
        <f>C24/1</f>
        <v>1.0349999999999999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23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81.545454545454533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4.3515651874785002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5.9767137770897838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0.56835545665634668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1.6845831900011467E-2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248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298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218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6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0.12</v>
      </c>
      <c r="D24" s="211"/>
      <c r="E24" s="211"/>
      <c r="F24" s="212"/>
      <c r="G24" s="4">
        <f>C24/0.113</f>
        <v>1.0619469026548671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76500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0.02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6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9.4545454545454533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76500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9.586056644880174E-2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0.57516339869281041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76500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0.13166094117647062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0.78996564705882366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76500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1.2520294117647058E-2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7.5121764705882346E-2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3.710965867828613E-4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2.2265795206971679E-3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5" priority="23">
      <formula>AND($C$24="Ninguno")</formula>
    </cfRule>
  </conditionalFormatting>
  <conditionalFormatting sqref="C26:F26">
    <cfRule type="expression" dxfId="34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249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299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218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9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0.18</v>
      </c>
      <c r="D24" s="211"/>
      <c r="E24" s="211"/>
      <c r="F24" s="212"/>
      <c r="G24" s="4">
        <f>C24/0.17</f>
        <v>1.0588235294117645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76500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0.02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9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14.181818181818182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76500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9.586056644880174E-2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0.86274509803921562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76500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0.13166094117647062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1.1849484705882356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76500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1.2520294117647058E-2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0.11268264705882353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3.710965867828613E-4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3.3398692810457519E-3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300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10.636363636363637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0.56759545923632626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0.77957136222910239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7.4133320433436539E-2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2.1972824217406264E-3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9" priority="21">
      <formula>AND($C$24="Ninguno")</formula>
    </cfRule>
  </conditionalFormatting>
  <conditionalFormatting sqref="C26:F26">
    <cfRule type="expression" dxfId="28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301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310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10.636363636363637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0.56759545923632626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0.77957136222910239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7.4133320433436539E-2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2.1972824217406264E-3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6" priority="22">
      <formula>AND($C$24="Ninguno")</formula>
    </cfRule>
  </conditionalFormatting>
  <conditionalFormatting sqref="C26:F26">
    <cfRule type="expression" dxfId="25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302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310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12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10.636363636363637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0.56759545923632626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0.77957136222910239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7.4133320433436539E-2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2.1972824217406264E-3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3" priority="21">
      <formula>AND($C$24="Ninguno")</formula>
    </cfRule>
  </conditionalFormatting>
  <conditionalFormatting sqref="C26:F26">
    <cfRule type="expression" dxfId="22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108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252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253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0.15000000000000002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0.05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194"/>
      <c r="C42" s="195"/>
      <c r="D42" s="196"/>
      <c r="E42" s="197"/>
      <c r="F42" s="197"/>
      <c r="G42" s="197"/>
      <c r="H42" s="197"/>
      <c r="I42" s="197"/>
      <c r="J42" s="197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200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 t="str">
        <f>+VLOOKUP(C61,B65:G99,6,)</f>
        <v>-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 t="shared" si="5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 t="shared" si="5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hidden="1" customHeight="1" outlineLevel="1" x14ac:dyDescent="0.2">
      <c r="B170" s="231"/>
      <c r="C170" s="231"/>
      <c r="D170" s="232"/>
      <c r="E170" s="232"/>
      <c r="F170" s="232"/>
      <c r="G170" s="232"/>
      <c r="H170" s="123"/>
      <c r="I170" s="128"/>
      <c r="J170" s="125">
        <f>$J$190*I170</f>
        <v>0</v>
      </c>
      <c r="K170" s="126">
        <f>+J170*H170</f>
        <v>0</v>
      </c>
      <c r="L170" s="232"/>
      <c r="M170" s="232"/>
      <c r="N170" s="232"/>
      <c r="O170" s="232"/>
    </row>
    <row r="171" spans="2:40" ht="20" hidden="1" customHeight="1" outlineLevel="1" x14ac:dyDescent="0.2">
      <c r="B171" s="231"/>
      <c r="C171" s="231"/>
      <c r="D171" s="232"/>
      <c r="E171" s="232"/>
      <c r="F171" s="232"/>
      <c r="G171" s="232"/>
      <c r="H171" s="123"/>
      <c r="I171" s="128"/>
      <c r="J171" s="125">
        <f>$J$190*I171</f>
        <v>0</v>
      </c>
      <c r="K171" s="126">
        <f t="shared" ref="K171:K174" si="6">+J171*H171</f>
        <v>0</v>
      </c>
      <c r="L171" s="232"/>
      <c r="M171" s="232"/>
      <c r="N171" s="232"/>
      <c r="O171" s="232"/>
    </row>
    <row r="172" spans="2:40" ht="20" hidden="1" customHeight="1" outlineLevel="1" x14ac:dyDescent="0.2">
      <c r="B172" s="231"/>
      <c r="C172" s="231"/>
      <c r="D172" s="232"/>
      <c r="E172" s="232"/>
      <c r="F172" s="232"/>
      <c r="G172" s="232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1"/>
      <c r="C173" s="231"/>
      <c r="D173" s="232"/>
      <c r="E173" s="232"/>
      <c r="F173" s="232"/>
      <c r="G173" s="232"/>
      <c r="H173" s="123"/>
      <c r="I173" s="128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1"/>
      <c r="C174" s="231"/>
      <c r="D174" s="232"/>
      <c r="E174" s="232"/>
      <c r="F174" s="232"/>
      <c r="G174" s="232"/>
      <c r="H174" s="123"/>
      <c r="I174" s="128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1"/>
      <c r="C175" s="231"/>
      <c r="D175" s="232"/>
      <c r="E175" s="232"/>
      <c r="F175" s="232"/>
      <c r="G175" s="232"/>
      <c r="H175" s="123"/>
      <c r="I175" s="128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91"/>
      <c r="C176" s="292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91"/>
      <c r="C177" s="292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0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</f>
        <v>0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0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v>0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f>+H73</f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</f>
        <v>0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0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0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0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0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0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0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9</v>
      </c>
      <c r="C329" s="250"/>
      <c r="D329" s="94">
        <f>E69</f>
        <v>0</v>
      </c>
      <c r="E329" s="251"/>
      <c r="F329" s="252"/>
      <c r="G329" s="174" t="s">
        <v>9</v>
      </c>
      <c r="H329" s="175"/>
      <c r="I329" s="175"/>
      <c r="J329" s="251">
        <v>20</v>
      </c>
      <c r="K329" s="252"/>
      <c r="L329" s="251">
        <v>5</v>
      </c>
      <c r="M329" s="253"/>
      <c r="N329" s="251">
        <f t="shared" ref="N329" si="27">+L329*J329*D329</f>
        <v>0</v>
      </c>
      <c r="O329" s="252"/>
    </row>
    <row r="330" spans="2:40" ht="20" customHeight="1" outlineLevel="1" x14ac:dyDescent="0.2">
      <c r="B330" s="250"/>
      <c r="C330" s="250"/>
      <c r="D330" s="94"/>
      <c r="E330" s="251"/>
      <c r="F330" s="252"/>
      <c r="G330" s="174"/>
      <c r="H330" s="175"/>
      <c r="I330" s="175"/>
      <c r="J330" s="251"/>
      <c r="K330" s="252"/>
      <c r="L330" s="251"/>
      <c r="M330" s="253"/>
      <c r="N330" s="251"/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0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+D329</f>
        <v>0</v>
      </c>
      <c r="E343" s="251"/>
      <c r="F343" s="252"/>
      <c r="G343" s="174" t="s">
        <v>9</v>
      </c>
      <c r="H343" s="175"/>
      <c r="I343" s="175"/>
      <c r="J343" s="251">
        <v>14.04</v>
      </c>
      <c r="K343" s="252"/>
      <c r="L343" s="251">
        <v>5</v>
      </c>
      <c r="M343" s="252"/>
      <c r="N343" s="251">
        <f>+L343*J343*D343</f>
        <v>0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0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0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0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10000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 t="str">
        <f>+C103</f>
        <v>-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0.05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+((J163/O41)*D49)</f>
        <v>38.520000000000003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5.7780000000000014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0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 t="str">
        <f>+C103</f>
        <v>-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 t="e">
        <f>+(F369*F370)/F371</f>
        <v>#VALUE!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 t="e">
        <f>$F$360*F372</f>
        <v>#VALUE!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10.7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0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0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 t="str">
        <f>+C103</f>
        <v>-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 t="e">
        <f>+F379/F380</f>
        <v>#VALUE!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 t="e">
        <f>$F$360*F381</f>
        <v>#VALUE!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0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0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 t="str">
        <f>+F380</f>
        <v>-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 t="e">
        <f>+F388/F389</f>
        <v>#VALUE!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 t="e">
        <f>$F$360*F390</f>
        <v>#VALUE!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0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 t="e">
        <f>+F395/F358</f>
        <v>#VALUE!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 t="e">
        <f>$F$360*F396</f>
        <v>#VALUE!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ht="16" outlineLevel="1" x14ac:dyDescent="0.2">
      <c r="B451" s="148" t="s">
        <v>266</v>
      </c>
      <c r="C451" s="280" t="s">
        <v>182</v>
      </c>
      <c r="D451" s="281"/>
      <c r="E451" s="282"/>
      <c r="F451" s="280" t="s">
        <v>182</v>
      </c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 t="s">
        <v>183</v>
      </c>
      <c r="C452" s="262" t="s">
        <v>183</v>
      </c>
      <c r="D452" s="263"/>
      <c r="E452" s="264"/>
      <c r="F452" s="262" t="s">
        <v>183</v>
      </c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5" t="s">
        <v>14</v>
      </c>
      <c r="D453" s="266"/>
      <c r="E453" s="267"/>
      <c r="F453" s="265" t="s">
        <v>14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0" priority="26">
      <formula>AND($C$24="Ninguno")</formula>
    </cfRule>
  </conditionalFormatting>
  <conditionalFormatting sqref="C26:F26">
    <cfRule type="expression" dxfId="19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267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268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269</v>
      </c>
      <c r="C42" s="195"/>
      <c r="D42" s="196"/>
      <c r="E42" s="197" t="s">
        <v>270</v>
      </c>
      <c r="F42" s="197"/>
      <c r="G42" s="197"/>
      <c r="H42" s="197"/>
      <c r="I42" s="197" t="s">
        <v>269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Chicken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Chicken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290</v>
      </c>
      <c r="C175" s="231"/>
      <c r="D175" s="232"/>
      <c r="E175" s="232"/>
      <c r="F175" s="232"/>
      <c r="G175" s="232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91"/>
      <c r="C176" s="292"/>
      <c r="D176" s="232"/>
      <c r="E176" s="232"/>
      <c r="F176" s="232"/>
      <c r="G176" s="232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91"/>
      <c r="C177" s="292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4.0488900000000001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</f>
        <v>1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300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0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7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v>0</v>
      </c>
      <c r="G314" s="235"/>
      <c r="H314" s="236">
        <v>12</v>
      </c>
      <c r="I314" s="237"/>
      <c r="J314" s="238">
        <v>235</v>
      </c>
      <c r="K314" s="239"/>
      <c r="L314" s="240">
        <f t="shared" si="27"/>
        <v>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f>+H73</f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7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7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7</v>
      </c>
      <c r="G317" s="235"/>
      <c r="H317" s="236">
        <v>12</v>
      </c>
      <c r="I317" s="237"/>
      <c r="J317" s="238">
        <v>150</v>
      </c>
      <c r="K317" s="239"/>
      <c r="L317" s="240">
        <f t="shared" si="27"/>
        <v>1050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7</v>
      </c>
      <c r="G318" s="235"/>
      <c r="H318" s="236">
        <v>6</v>
      </c>
      <c r="I318" s="237"/>
      <c r="J318" s="238">
        <v>35</v>
      </c>
      <c r="K318" s="239"/>
      <c r="L318" s="240">
        <f t="shared" si="27"/>
        <v>490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7</v>
      </c>
      <c r="G319" s="235"/>
      <c r="H319" s="236">
        <v>12</v>
      </c>
      <c r="I319" s="237"/>
      <c r="J319" s="238">
        <v>90</v>
      </c>
      <c r="K319" s="239"/>
      <c r="L319" s="240">
        <f t="shared" si="27"/>
        <v>630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7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4074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9</v>
      </c>
      <c r="C329" s="250"/>
      <c r="D329" s="94" t="str">
        <f>E69</f>
        <v>-</v>
      </c>
      <c r="E329" s="251"/>
      <c r="F329" s="252"/>
      <c r="G329" s="174" t="s">
        <v>9</v>
      </c>
      <c r="H329" s="175"/>
      <c r="I329" s="175"/>
      <c r="J329" s="251">
        <v>20</v>
      </c>
      <c r="K329" s="252"/>
      <c r="L329" s="251">
        <v>5</v>
      </c>
      <c r="M329" s="253"/>
      <c r="N329" s="251" t="e">
        <f t="shared" ref="N329" si="28">+L329*J329*D329</f>
        <v>#VALUE!</v>
      </c>
      <c r="O329" s="252"/>
    </row>
    <row r="330" spans="2:40" ht="20" customHeight="1" outlineLevel="1" x14ac:dyDescent="0.2">
      <c r="B330" s="250"/>
      <c r="C330" s="250"/>
      <c r="D330" s="94"/>
      <c r="E330" s="251"/>
      <c r="F330" s="252"/>
      <c r="G330" s="174"/>
      <c r="H330" s="175"/>
      <c r="I330" s="175"/>
      <c r="J330" s="251"/>
      <c r="K330" s="252"/>
      <c r="L330" s="251"/>
      <c r="M330" s="253"/>
      <c r="N330" s="251"/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 t="e">
        <f>+SUM(N329:O338)</f>
        <v>#VALUE!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 t="str">
        <f>+D329</f>
        <v>-</v>
      </c>
      <c r="E343" s="251"/>
      <c r="F343" s="252"/>
      <c r="G343" s="174" t="s">
        <v>9</v>
      </c>
      <c r="H343" s="175"/>
      <c r="I343" s="175"/>
      <c r="J343" s="251">
        <v>14.04</v>
      </c>
      <c r="K343" s="252"/>
      <c r="L343" s="251">
        <v>5</v>
      </c>
      <c r="M343" s="252"/>
      <c r="N343" s="251" t="e">
        <f>+L343*J343*D343</f>
        <v>#VALUE!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 t="e">
        <f>+SUM(N343:O345)</f>
        <v>#VALUE!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9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81000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5.0008333333333335E-2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+((J163/O41)*D49)+((J191/O42)*D50)</f>
        <v>39.188283619396771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5.8792222500000015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7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81000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5.761316872427983E-2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0.17283950617283952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10.7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 t="e">
        <f>+N346</f>
        <v>#VALUE!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 t="e">
        <f>+F378*F377</f>
        <v>#VALUE!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81000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 t="e">
        <f>+F379/F380</f>
        <v>#VALUE!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 t="e">
        <f>$F$360*F381</f>
        <v>#VALUE!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 t="e">
        <f>+N339</f>
        <v>#VALUE!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 t="e">
        <f>+F387*F386</f>
        <v>#VALUE!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81000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 t="e">
        <f>+F388/F389</f>
        <v>#VALUE!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 t="e">
        <f>$F$360*F390</f>
        <v>#VALUE!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16.166666666666668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1.9958847736625517E-4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5.9876543209876564E-4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ht="16" outlineLevel="1" x14ac:dyDescent="0.2">
      <c r="B451" s="148" t="s">
        <v>266</v>
      </c>
      <c r="C451" s="280" t="s">
        <v>182</v>
      </c>
      <c r="D451" s="281"/>
      <c r="E451" s="282"/>
      <c r="F451" s="280" t="s">
        <v>182</v>
      </c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 t="s">
        <v>183</v>
      </c>
      <c r="C452" s="262" t="s">
        <v>183</v>
      </c>
      <c r="D452" s="263"/>
      <c r="E452" s="264"/>
      <c r="F452" s="262" t="s">
        <v>183</v>
      </c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5" t="s">
        <v>14</v>
      </c>
      <c r="D453" s="266"/>
      <c r="E453" s="267"/>
      <c r="F453" s="265" t="s">
        <v>14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7" priority="29">
      <formula>AND($C$24="Ninguno")</formula>
    </cfRule>
  </conditionalFormatting>
  <conditionalFormatting sqref="C26:F26">
    <cfRule type="expression" dxfId="16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15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267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287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288</v>
      </c>
      <c r="C42" s="195"/>
      <c r="D42" s="196"/>
      <c r="E42" s="197" t="s">
        <v>270</v>
      </c>
      <c r="F42" s="197"/>
      <c r="G42" s="197"/>
      <c r="H42" s="197"/>
      <c r="I42" s="197" t="s">
        <v>288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Beef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Beef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286</v>
      </c>
      <c r="C175" s="231"/>
      <c r="D175" s="232"/>
      <c r="E175" s="232"/>
      <c r="F175" s="232"/>
      <c r="G175" s="232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1" t="s">
        <v>289</v>
      </c>
      <c r="C176" s="231"/>
      <c r="D176" s="232"/>
      <c r="E176" s="232"/>
      <c r="F176" s="232"/>
      <c r="G176" s="232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91"/>
      <c r="C177" s="292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10.929213799999999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</f>
        <v>1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300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0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7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v>0</v>
      </c>
      <c r="G314" s="235"/>
      <c r="H314" s="236">
        <v>12</v>
      </c>
      <c r="I314" s="237"/>
      <c r="J314" s="238">
        <v>235</v>
      </c>
      <c r="K314" s="239"/>
      <c r="L314" s="240">
        <f t="shared" si="27"/>
        <v>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f>+H73</f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7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7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7</v>
      </c>
      <c r="G317" s="235"/>
      <c r="H317" s="236">
        <v>12</v>
      </c>
      <c r="I317" s="237"/>
      <c r="J317" s="238">
        <v>150</v>
      </c>
      <c r="K317" s="239"/>
      <c r="L317" s="240">
        <f t="shared" si="27"/>
        <v>1050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7</v>
      </c>
      <c r="G318" s="235"/>
      <c r="H318" s="236">
        <v>6</v>
      </c>
      <c r="I318" s="237"/>
      <c r="J318" s="238">
        <v>35</v>
      </c>
      <c r="K318" s="239"/>
      <c r="L318" s="240">
        <f t="shared" si="27"/>
        <v>490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7</v>
      </c>
      <c r="G319" s="235"/>
      <c r="H319" s="236">
        <v>12</v>
      </c>
      <c r="I319" s="237"/>
      <c r="J319" s="238">
        <v>90</v>
      </c>
      <c r="K319" s="239"/>
      <c r="L319" s="240">
        <f t="shared" si="27"/>
        <v>630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7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4074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9</v>
      </c>
      <c r="C329" s="250"/>
      <c r="D329" s="94" t="str">
        <f>E69</f>
        <v>-</v>
      </c>
      <c r="E329" s="251"/>
      <c r="F329" s="252"/>
      <c r="G329" s="174" t="s">
        <v>9</v>
      </c>
      <c r="H329" s="175"/>
      <c r="I329" s="175"/>
      <c r="J329" s="251">
        <v>20</v>
      </c>
      <c r="K329" s="252"/>
      <c r="L329" s="251">
        <v>5</v>
      </c>
      <c r="M329" s="253"/>
      <c r="N329" s="251" t="e">
        <f t="shared" ref="N329" si="28">+L329*J329*D329</f>
        <v>#VALUE!</v>
      </c>
      <c r="O329" s="252"/>
    </row>
    <row r="330" spans="2:40" ht="20" customHeight="1" outlineLevel="1" x14ac:dyDescent="0.2">
      <c r="B330" s="250"/>
      <c r="C330" s="250"/>
      <c r="D330" s="94"/>
      <c r="E330" s="251"/>
      <c r="F330" s="252"/>
      <c r="G330" s="174"/>
      <c r="H330" s="175"/>
      <c r="I330" s="175"/>
      <c r="J330" s="251"/>
      <c r="K330" s="252"/>
      <c r="L330" s="251"/>
      <c r="M330" s="253"/>
      <c r="N330" s="251"/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 t="e">
        <f>+SUM(N329:O338)</f>
        <v>#VALUE!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 t="str">
        <f>+D329</f>
        <v>-</v>
      </c>
      <c r="E343" s="251"/>
      <c r="F343" s="252"/>
      <c r="G343" s="174" t="s">
        <v>9</v>
      </c>
      <c r="H343" s="175"/>
      <c r="I343" s="175"/>
      <c r="J343" s="251">
        <v>14.04</v>
      </c>
      <c r="K343" s="252"/>
      <c r="L343" s="251">
        <v>5</v>
      </c>
      <c r="M343" s="252"/>
      <c r="N343" s="251" t="e">
        <f>+L343*J343*D343</f>
        <v>#VALUE!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 t="e">
        <f>+SUM(N343:O345)</f>
        <v>#VALUE!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9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81000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5.0008333333333335E-2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+((J163/O41)*D49)+((J191/O42)*D50)</f>
        <v>40.334813164472585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6.0512303450000013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7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81000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5.761316872427983E-2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0.17283950617283952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10.7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 t="e">
        <f>+N346</f>
        <v>#VALUE!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 t="e">
        <f>+F378*F377</f>
        <v>#VALUE!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81000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 t="e">
        <f>+F379/F380</f>
        <v>#VALUE!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 t="e">
        <f>$F$360*F381</f>
        <v>#VALUE!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 t="e">
        <f>+N339</f>
        <v>#VALUE!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 t="e">
        <f>+F387*F386</f>
        <v>#VALUE!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81000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 t="e">
        <f>+F388/F389</f>
        <v>#VALUE!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 t="e">
        <f>$F$360*F390</f>
        <v>#VALUE!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16.166666666666668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1.9958847736625517E-4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5.9876543209876564E-4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ht="16" outlineLevel="1" x14ac:dyDescent="0.2">
      <c r="B451" s="148" t="s">
        <v>266</v>
      </c>
      <c r="C451" s="280" t="s">
        <v>182</v>
      </c>
      <c r="D451" s="281"/>
      <c r="E451" s="282"/>
      <c r="F451" s="280" t="s">
        <v>182</v>
      </c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 t="s">
        <v>183</v>
      </c>
      <c r="C452" s="262" t="s">
        <v>183</v>
      </c>
      <c r="D452" s="263"/>
      <c r="E452" s="264"/>
      <c r="F452" s="262" t="s">
        <v>183</v>
      </c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5" t="s">
        <v>14</v>
      </c>
      <c r="D453" s="266"/>
      <c r="E453" s="267"/>
      <c r="F453" s="265" t="s">
        <v>14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4" priority="30">
      <formula>AND($C$24="Ninguno")</formula>
    </cfRule>
  </conditionalFormatting>
  <conditionalFormatting sqref="C26:F26">
    <cfRule type="expression" dxfId="1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H17" sqref="H17:O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241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23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1.0349999999999999</v>
      </c>
      <c r="D24" s="211"/>
      <c r="E24" s="211"/>
      <c r="F24" s="212"/>
      <c r="G24" s="4">
        <f>C24/1</f>
        <v>1.0349999999999999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23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81.545454545454533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4.3515651874785002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5.9767137770897838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0.56835545665634668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1.6845831900011467E-2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248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306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218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6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0.12</v>
      </c>
      <c r="D24" s="211"/>
      <c r="E24" s="211"/>
      <c r="F24" s="212"/>
      <c r="G24" s="4">
        <f>C24/0.113</f>
        <v>1.0619469026548671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76500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0.02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6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9.4545454545454533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76500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9.586056644880174E-2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0.57516339869281041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76500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0.13166094117647062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0.78996564705882366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76500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1.2520294117647058E-2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7.5121764705882346E-2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3.710965867828613E-4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2.2265795206971679E-3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249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307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3"/>
      <c r="I17" s="199"/>
      <c r="J17" s="199"/>
      <c r="K17" s="199"/>
      <c r="L17" s="199"/>
      <c r="M17" s="199"/>
      <c r="N17" s="199"/>
      <c r="O17" s="284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5" t="s">
        <v>218</v>
      </c>
      <c r="D19" s="208"/>
      <c r="E19" s="208"/>
      <c r="F19" s="286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9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0.18</v>
      </c>
      <c r="D24" s="211"/>
      <c r="E24" s="211"/>
      <c r="F24" s="212"/>
      <c r="G24" s="4">
        <f>C24/0.17</f>
        <v>1.0588235294117645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7" t="s">
        <v>110</v>
      </c>
      <c r="C141" s="288"/>
      <c r="D141" s="289" t="s">
        <v>111</v>
      </c>
      <c r="E141" s="224"/>
      <c r="F141" s="224"/>
      <c r="G141" s="290"/>
      <c r="H141" s="156" t="s">
        <v>112</v>
      </c>
      <c r="I141" s="156" t="s">
        <v>113</v>
      </c>
      <c r="J141" s="156" t="s">
        <v>114</v>
      </c>
      <c r="K141" s="156" t="s">
        <v>115</v>
      </c>
      <c r="L141" s="289" t="s">
        <v>14</v>
      </c>
      <c r="M141" s="224"/>
      <c r="N141" s="224"/>
      <c r="O141" s="290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7" t="s">
        <v>110</v>
      </c>
      <c r="C169" s="288"/>
      <c r="D169" s="289" t="s">
        <v>111</v>
      </c>
      <c r="E169" s="224"/>
      <c r="F169" s="224"/>
      <c r="G169" s="290"/>
      <c r="H169" s="156" t="s">
        <v>112</v>
      </c>
      <c r="I169" s="156" t="s">
        <v>113</v>
      </c>
      <c r="J169" s="156" t="s">
        <v>114</v>
      </c>
      <c r="K169" s="156" t="s">
        <v>115</v>
      </c>
      <c r="L169" s="289" t="s">
        <v>14</v>
      </c>
      <c r="M169" s="224"/>
      <c r="N169" s="224"/>
      <c r="O169" s="290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7" t="s">
        <v>110</v>
      </c>
      <c r="C197" s="288"/>
      <c r="D197" s="289" t="s">
        <v>111</v>
      </c>
      <c r="E197" s="224"/>
      <c r="F197" s="224"/>
      <c r="G197" s="290"/>
      <c r="H197" s="156" t="s">
        <v>112</v>
      </c>
      <c r="I197" s="156" t="s">
        <v>113</v>
      </c>
      <c r="J197" s="156" t="s">
        <v>114</v>
      </c>
      <c r="K197" s="156" t="s">
        <v>115</v>
      </c>
      <c r="L197" s="289" t="s">
        <v>14</v>
      </c>
      <c r="M197" s="224"/>
      <c r="N197" s="224"/>
      <c r="O197" s="290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7" t="s">
        <v>110</v>
      </c>
      <c r="C225" s="288"/>
      <c r="D225" s="289" t="s">
        <v>111</v>
      </c>
      <c r="E225" s="224"/>
      <c r="F225" s="224"/>
      <c r="G225" s="290"/>
      <c r="H225" s="156" t="s">
        <v>112</v>
      </c>
      <c r="I225" s="156" t="s">
        <v>113</v>
      </c>
      <c r="J225" s="156" t="s">
        <v>114</v>
      </c>
      <c r="K225" s="156" t="s">
        <v>115</v>
      </c>
      <c r="L225" s="289" t="s">
        <v>14</v>
      </c>
      <c r="M225" s="224"/>
      <c r="N225" s="224"/>
      <c r="O225" s="290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7" t="s">
        <v>110</v>
      </c>
      <c r="C253" s="288"/>
      <c r="D253" s="289" t="s">
        <v>111</v>
      </c>
      <c r="E253" s="224"/>
      <c r="F253" s="224"/>
      <c r="G253" s="290"/>
      <c r="H253" s="156" t="s">
        <v>112</v>
      </c>
      <c r="I253" s="156" t="s">
        <v>113</v>
      </c>
      <c r="J253" s="156" t="s">
        <v>114</v>
      </c>
      <c r="K253" s="156" t="s">
        <v>115</v>
      </c>
      <c r="L253" s="289" t="s">
        <v>14</v>
      </c>
      <c r="M253" s="224"/>
      <c r="N253" s="224"/>
      <c r="O253" s="290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7" t="s">
        <v>110</v>
      </c>
      <c r="C281" s="288"/>
      <c r="D281" s="289" t="s">
        <v>111</v>
      </c>
      <c r="E281" s="224"/>
      <c r="F281" s="224"/>
      <c r="G281" s="290"/>
      <c r="H281" s="156" t="s">
        <v>112</v>
      </c>
      <c r="I281" s="156" t="s">
        <v>113</v>
      </c>
      <c r="J281" s="156" t="s">
        <v>114</v>
      </c>
      <c r="K281" s="156" t="s">
        <v>115</v>
      </c>
      <c r="L281" s="289" t="s">
        <v>14</v>
      </c>
      <c r="M281" s="224"/>
      <c r="N281" s="224"/>
      <c r="O281" s="290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76500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0.02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9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14.181818181818182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76500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9.586056644880174E-2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0.86274509803921562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76500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0.13166094117647062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1.1849484705882356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76500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1.2520294117647058E-2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0.11268264705882353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3.710965867828613E-4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3.3398692810457519E-3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7" t="s">
        <v>139</v>
      </c>
      <c r="C399" s="288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7" t="s">
        <v>198</v>
      </c>
      <c r="C413" s="288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7" t="s">
        <v>145</v>
      </c>
      <c r="C416" s="288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7" t="s">
        <v>64</v>
      </c>
      <c r="C422" s="288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7" t="s">
        <v>147</v>
      </c>
      <c r="C425" s="288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7" t="s">
        <v>188</v>
      </c>
      <c r="C428" s="288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2"/>
      <c r="E444" s="297"/>
      <c r="F444" s="296"/>
      <c r="G444" s="272"/>
      <c r="H444" s="297"/>
      <c r="I444" s="296"/>
      <c r="J444" s="272"/>
      <c r="K444" s="297"/>
      <c r="L444" s="296"/>
      <c r="M444" s="272"/>
      <c r="N444" s="297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tabSelected="1" view="pageBreakPreview" topLeftCell="A17" zoomScale="80" zoomScaleNormal="90" zoomScaleSheetLayoutView="80" workbookViewId="0">
      <selection activeCell="C23" sqref="C23:F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308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10.636363636363637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0.56759545923632626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0.77957136222910239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7.4133320433436539E-2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2.1972824217406264E-3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" priority="22">
      <formula>AND($C$24="Ninguno")</formula>
    </cfRule>
  </conditionalFormatting>
  <conditionalFormatting sqref="C26:F26">
    <cfRule type="expression" dxfId="1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B3" zoomScale="80" zoomScaleNormal="90" zoomScaleSheetLayoutView="80" workbookViewId="0">
      <selection activeCell="H17" sqref="H17:O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309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67" t="s">
        <v>112</v>
      </c>
      <c r="I141" s="67" t="s">
        <v>113</v>
      </c>
      <c r="J141" s="67" t="s">
        <v>114</v>
      </c>
      <c r="K141" s="67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67" t="s">
        <v>112</v>
      </c>
      <c r="I169" s="67" t="s">
        <v>113</v>
      </c>
      <c r="J169" s="67" t="s">
        <v>114</v>
      </c>
      <c r="K169" s="67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67" t="s">
        <v>112</v>
      </c>
      <c r="I197" s="67" t="s">
        <v>113</v>
      </c>
      <c r="J197" s="67" t="s">
        <v>114</v>
      </c>
      <c r="K197" s="67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67" t="s">
        <v>112</v>
      </c>
      <c r="I225" s="67" t="s">
        <v>113</v>
      </c>
      <c r="J225" s="67" t="s">
        <v>114</v>
      </c>
      <c r="K225" s="67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67" t="s">
        <v>112</v>
      </c>
      <c r="I253" s="67" t="s">
        <v>113</v>
      </c>
      <c r="J253" s="67" t="s">
        <v>114</v>
      </c>
      <c r="K253" s="67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67" t="s">
        <v>112</v>
      </c>
      <c r="I281" s="67" t="s">
        <v>113</v>
      </c>
      <c r="J281" s="67" t="s">
        <v>114</v>
      </c>
      <c r="K281" s="67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1" t="s">
        <v>118</v>
      </c>
      <c r="C310" s="242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3" t="s">
        <v>17</v>
      </c>
      <c r="G311" s="243"/>
      <c r="H311" s="244" t="s">
        <v>157</v>
      </c>
      <c r="I311" s="245"/>
      <c r="J311" s="246" t="s">
        <v>112</v>
      </c>
      <c r="K311" s="247"/>
      <c r="L311" s="248" t="s">
        <v>151</v>
      </c>
      <c r="M311" s="248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5">
        <f>H66+H68+H67</f>
        <v>4</v>
      </c>
      <c r="G312" s="235"/>
      <c r="H312" s="236">
        <v>6</v>
      </c>
      <c r="I312" s="237"/>
      <c r="J312" s="238">
        <v>150</v>
      </c>
      <c r="K312" s="239"/>
      <c r="L312" s="240">
        <f>+(12/H312)*F312*J312</f>
        <v>1200</v>
      </c>
      <c r="M312" s="240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5">
        <f>+H66+H68</f>
        <v>0</v>
      </c>
      <c r="G313" s="235"/>
      <c r="H313" s="236">
        <v>3</v>
      </c>
      <c r="I313" s="237"/>
      <c r="J313" s="238">
        <v>3</v>
      </c>
      <c r="K313" s="239"/>
      <c r="L313" s="240">
        <f t="shared" ref="L313:L320" si="26">+(12/H313)*F313*J313</f>
        <v>0</v>
      </c>
      <c r="M313" s="240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5">
        <f>H66+H68+H67</f>
        <v>4</v>
      </c>
      <c r="G314" s="235"/>
      <c r="H314" s="236">
        <v>12</v>
      </c>
      <c r="I314" s="237"/>
      <c r="J314" s="238">
        <v>235</v>
      </c>
      <c r="K314" s="239"/>
      <c r="L314" s="240">
        <f t="shared" si="26"/>
        <v>940</v>
      </c>
      <c r="M314" s="240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5">
        <v>0</v>
      </c>
      <c r="G315" s="235"/>
      <c r="H315" s="236">
        <v>12</v>
      </c>
      <c r="I315" s="237"/>
      <c r="J315" s="238">
        <v>4400</v>
      </c>
      <c r="K315" s="239"/>
      <c r="L315" s="240">
        <f t="shared" si="26"/>
        <v>0</v>
      </c>
      <c r="M315" s="240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5">
        <f>H69+H70</f>
        <v>2</v>
      </c>
      <c r="G316" s="235"/>
      <c r="H316" s="236">
        <v>12</v>
      </c>
      <c r="I316" s="237"/>
      <c r="J316" s="238">
        <v>122</v>
      </c>
      <c r="K316" s="239"/>
      <c r="L316" s="240">
        <f t="shared" si="26"/>
        <v>244</v>
      </c>
      <c r="M316" s="240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5">
        <f>+H100</f>
        <v>11</v>
      </c>
      <c r="G317" s="235"/>
      <c r="H317" s="236">
        <v>12</v>
      </c>
      <c r="I317" s="237"/>
      <c r="J317" s="238">
        <v>150</v>
      </c>
      <c r="K317" s="239"/>
      <c r="L317" s="240">
        <f t="shared" si="26"/>
        <v>1650</v>
      </c>
      <c r="M317" s="240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5">
        <f>+H100</f>
        <v>11</v>
      </c>
      <c r="G318" s="235"/>
      <c r="H318" s="236">
        <v>6</v>
      </c>
      <c r="I318" s="237"/>
      <c r="J318" s="238">
        <v>35</v>
      </c>
      <c r="K318" s="239"/>
      <c r="L318" s="240">
        <f t="shared" si="26"/>
        <v>770</v>
      </c>
      <c r="M318" s="240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5">
        <f>+F317</f>
        <v>11</v>
      </c>
      <c r="G319" s="235"/>
      <c r="H319" s="236">
        <v>12</v>
      </c>
      <c r="I319" s="237"/>
      <c r="J319" s="238">
        <v>90</v>
      </c>
      <c r="K319" s="239"/>
      <c r="L319" s="240">
        <f t="shared" si="26"/>
        <v>990</v>
      </c>
      <c r="M319" s="240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5">
        <f>+F316</f>
        <v>2</v>
      </c>
      <c r="G320" s="235"/>
      <c r="H320" s="236">
        <v>12</v>
      </c>
      <c r="I320" s="237"/>
      <c r="J320" s="238">
        <v>680</v>
      </c>
      <c r="K320" s="239"/>
      <c r="L320" s="240">
        <f t="shared" si="26"/>
        <v>1360</v>
      </c>
      <c r="M320" s="240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5"/>
      <c r="G321" s="235"/>
      <c r="H321" s="236"/>
      <c r="I321" s="237"/>
      <c r="J321" s="238"/>
      <c r="K321" s="239"/>
      <c r="L321" s="240"/>
      <c r="M321" s="240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5"/>
      <c r="G322" s="235"/>
      <c r="H322" s="236"/>
      <c r="I322" s="237"/>
      <c r="J322" s="238"/>
      <c r="K322" s="239"/>
      <c r="L322" s="240"/>
      <c r="M322" s="240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5"/>
      <c r="G323" s="235"/>
      <c r="H323" s="236"/>
      <c r="I323" s="237"/>
      <c r="J323" s="238"/>
      <c r="K323" s="239"/>
      <c r="L323" s="240"/>
      <c r="M323" s="240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5"/>
      <c r="G324" s="235"/>
      <c r="H324" s="236"/>
      <c r="I324" s="237"/>
      <c r="J324" s="238"/>
      <c r="K324" s="239"/>
      <c r="L324" s="240"/>
      <c r="M324" s="240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49">
        <f>+SUM(L312:M324)</f>
        <v>7154</v>
      </c>
      <c r="M325" s="249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1" t="s">
        <v>161</v>
      </c>
      <c r="C327" s="242"/>
    </row>
    <row r="328" spans="2:40" ht="20" customHeight="1" outlineLevel="1" x14ac:dyDescent="0.2">
      <c r="B328" s="254" t="s">
        <v>26</v>
      </c>
      <c r="C328" s="255"/>
      <c r="D328" s="132" t="s">
        <v>27</v>
      </c>
      <c r="E328" s="243" t="s">
        <v>28</v>
      </c>
      <c r="F328" s="243"/>
      <c r="G328" s="246" t="s">
        <v>29</v>
      </c>
      <c r="H328" s="256"/>
      <c r="I328" s="247"/>
      <c r="J328" s="243" t="s">
        <v>119</v>
      </c>
      <c r="K328" s="243"/>
      <c r="L328" s="244" t="s">
        <v>120</v>
      </c>
      <c r="M328" s="245"/>
      <c r="N328" s="243" t="s">
        <v>121</v>
      </c>
      <c r="O328" s="243"/>
    </row>
    <row r="329" spans="2:40" ht="20" customHeight="1" outlineLevel="1" x14ac:dyDescent="0.2">
      <c r="B329" s="250" t="s">
        <v>209</v>
      </c>
      <c r="C329" s="250"/>
      <c r="D329" s="94">
        <v>1</v>
      </c>
      <c r="E329" s="251"/>
      <c r="F329" s="252"/>
      <c r="G329" s="174" t="s">
        <v>209</v>
      </c>
      <c r="H329" s="175"/>
      <c r="I329" s="175"/>
      <c r="J329" s="251">
        <f>34/24</f>
        <v>1.4166666666666667</v>
      </c>
      <c r="K329" s="252"/>
      <c r="L329" s="251">
        <f>+C109/3600</f>
        <v>8.5500000000000007</v>
      </c>
      <c r="M329" s="253"/>
      <c r="N329" s="251">
        <f>+L329*J329*D329</f>
        <v>12.112500000000002</v>
      </c>
      <c r="O329" s="252"/>
    </row>
    <row r="330" spans="2:40" ht="20" customHeight="1" outlineLevel="1" x14ac:dyDescent="0.2">
      <c r="B330" s="250" t="s">
        <v>214</v>
      </c>
      <c r="C330" s="250"/>
      <c r="D330" s="94">
        <f>E70</f>
        <v>1</v>
      </c>
      <c r="E330" s="251"/>
      <c r="F330" s="252"/>
      <c r="G330" s="174" t="s">
        <v>9</v>
      </c>
      <c r="H330" s="175"/>
      <c r="I330" s="175"/>
      <c r="J330" s="251">
        <v>20</v>
      </c>
      <c r="K330" s="252"/>
      <c r="L330" s="251">
        <v>26</v>
      </c>
      <c r="M330" s="253"/>
      <c r="N330" s="251">
        <f t="shared" ref="N330" si="27">+L330*J330*D330</f>
        <v>520</v>
      </c>
      <c r="O330" s="252"/>
    </row>
    <row r="331" spans="2:40" ht="20" customHeight="1" outlineLevel="1" x14ac:dyDescent="0.2">
      <c r="B331" s="250"/>
      <c r="C331" s="250"/>
      <c r="D331" s="94"/>
      <c r="E331" s="251"/>
      <c r="F331" s="252"/>
      <c r="G331" s="174"/>
      <c r="H331" s="175"/>
      <c r="I331" s="175"/>
      <c r="J331" s="251"/>
      <c r="K331" s="252"/>
      <c r="L331" s="251"/>
      <c r="M331" s="253"/>
      <c r="N331" s="251"/>
      <c r="O331" s="252"/>
    </row>
    <row r="332" spans="2:40" ht="20" hidden="1" customHeight="1" outlineLevel="1" x14ac:dyDescent="0.2">
      <c r="B332" s="250"/>
      <c r="C332" s="250"/>
      <c r="D332" s="94"/>
      <c r="E332" s="251"/>
      <c r="F332" s="252"/>
      <c r="G332" s="174"/>
      <c r="H332" s="175"/>
      <c r="I332" s="175"/>
      <c r="J332" s="251"/>
      <c r="K332" s="252"/>
      <c r="L332" s="251"/>
      <c r="M332" s="253"/>
      <c r="N332" s="251"/>
      <c r="O332" s="252"/>
    </row>
    <row r="333" spans="2:40" s="4" customFormat="1" ht="20" hidden="1" customHeight="1" outlineLevel="1" x14ac:dyDescent="0.2">
      <c r="B333" s="250"/>
      <c r="C333" s="250"/>
      <c r="D333" s="94"/>
      <c r="E333" s="251"/>
      <c r="F333" s="252"/>
      <c r="G333" s="174"/>
      <c r="H333" s="175"/>
      <c r="I333" s="175"/>
      <c r="J333" s="251"/>
      <c r="K333" s="252"/>
      <c r="L333" s="251"/>
      <c r="M333" s="253"/>
      <c r="N333" s="251"/>
      <c r="O333" s="252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0"/>
      <c r="C334" s="250"/>
      <c r="D334" s="94"/>
      <c r="E334" s="251"/>
      <c r="F334" s="252"/>
      <c r="G334" s="174"/>
      <c r="H334" s="175"/>
      <c r="I334" s="175"/>
      <c r="J334" s="251"/>
      <c r="K334" s="252"/>
      <c r="L334" s="251"/>
      <c r="M334" s="253"/>
      <c r="N334" s="251"/>
      <c r="O334" s="252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0"/>
      <c r="C335" s="250"/>
      <c r="D335" s="94"/>
      <c r="E335" s="251"/>
      <c r="F335" s="252"/>
      <c r="G335" s="174"/>
      <c r="H335" s="175"/>
      <c r="I335" s="175"/>
      <c r="J335" s="251"/>
      <c r="K335" s="252"/>
      <c r="L335" s="251"/>
      <c r="M335" s="253"/>
      <c r="N335" s="251"/>
      <c r="O335" s="252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0"/>
      <c r="C336" s="250"/>
      <c r="D336" s="94"/>
      <c r="E336" s="251"/>
      <c r="F336" s="252"/>
      <c r="G336" s="174"/>
      <c r="H336" s="175"/>
      <c r="I336" s="175"/>
      <c r="J336" s="251"/>
      <c r="K336" s="252"/>
      <c r="L336" s="251"/>
      <c r="M336" s="253"/>
      <c r="N336" s="251"/>
      <c r="O336" s="252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0"/>
      <c r="C337" s="250"/>
      <c r="D337" s="94"/>
      <c r="E337" s="251"/>
      <c r="F337" s="252"/>
      <c r="G337" s="174"/>
      <c r="H337" s="175"/>
      <c r="I337" s="175"/>
      <c r="J337" s="251"/>
      <c r="K337" s="252"/>
      <c r="L337" s="251"/>
      <c r="M337" s="253"/>
      <c r="N337" s="251"/>
      <c r="O337" s="252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0"/>
      <c r="C338" s="250"/>
      <c r="D338" s="135"/>
      <c r="E338" s="251"/>
      <c r="F338" s="252"/>
      <c r="G338" s="174"/>
      <c r="H338" s="175"/>
      <c r="I338" s="175"/>
      <c r="J338" s="251"/>
      <c r="K338" s="252"/>
      <c r="L338" s="251"/>
      <c r="M338" s="253"/>
      <c r="N338" s="251"/>
      <c r="O338" s="252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7">
        <f>+SUM(N329:O338)</f>
        <v>532.11249999999995</v>
      </c>
      <c r="O339" s="257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1" t="s">
        <v>162</v>
      </c>
      <c r="C341" s="242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4" t="s">
        <v>26</v>
      </c>
      <c r="C342" s="255"/>
      <c r="D342" s="132" t="s">
        <v>27</v>
      </c>
      <c r="E342" s="243" t="s">
        <v>28</v>
      </c>
      <c r="F342" s="243"/>
      <c r="G342" s="246" t="s">
        <v>29</v>
      </c>
      <c r="H342" s="256"/>
      <c r="I342" s="247"/>
      <c r="J342" s="243" t="s">
        <v>154</v>
      </c>
      <c r="K342" s="243"/>
      <c r="L342" s="244" t="s">
        <v>120</v>
      </c>
      <c r="M342" s="245"/>
      <c r="N342" s="243" t="s">
        <v>155</v>
      </c>
      <c r="O342" s="243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0" t="s">
        <v>9</v>
      </c>
      <c r="C343" s="250"/>
      <c r="D343" s="94">
        <f>D330</f>
        <v>1</v>
      </c>
      <c r="E343" s="251"/>
      <c r="F343" s="252"/>
      <c r="G343" s="174" t="s">
        <v>9</v>
      </c>
      <c r="H343" s="175"/>
      <c r="I343" s="175"/>
      <c r="J343" s="251">
        <f>0.55*27.3</f>
        <v>15.015000000000002</v>
      </c>
      <c r="K343" s="252"/>
      <c r="L343" s="251">
        <v>26</v>
      </c>
      <c r="M343" s="252"/>
      <c r="N343" s="251">
        <f>+L343*J343*D343</f>
        <v>390.39000000000004</v>
      </c>
      <c r="O343" s="252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0"/>
      <c r="C344" s="250"/>
      <c r="D344" s="94"/>
      <c r="E344" s="251"/>
      <c r="F344" s="252"/>
      <c r="G344" s="174"/>
      <c r="H344" s="175"/>
      <c r="I344" s="175"/>
      <c r="J344" s="251"/>
      <c r="K344" s="252"/>
      <c r="L344" s="251"/>
      <c r="M344" s="253"/>
      <c r="N344" s="251"/>
      <c r="O344" s="252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0"/>
      <c r="C345" s="250"/>
      <c r="D345" s="94"/>
      <c r="E345" s="251"/>
      <c r="F345" s="252"/>
      <c r="G345" s="174"/>
      <c r="H345" s="175"/>
      <c r="I345" s="175"/>
      <c r="J345" s="251"/>
      <c r="K345" s="252"/>
      <c r="L345" s="251"/>
      <c r="M345" s="253"/>
      <c r="N345" s="251"/>
      <c r="O345" s="252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7">
        <f>+SUM(N343:O345)</f>
        <v>390.39000000000004</v>
      </c>
      <c r="O346" s="257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1" t="s">
        <v>158</v>
      </c>
      <c r="C348" s="242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3" t="s">
        <v>17</v>
      </c>
      <c r="G349" s="243"/>
      <c r="H349" s="244" t="s">
        <v>157</v>
      </c>
      <c r="I349" s="245"/>
      <c r="J349" s="246" t="s">
        <v>112</v>
      </c>
      <c r="K349" s="247"/>
      <c r="L349" s="248" t="s">
        <v>151</v>
      </c>
      <c r="M349" s="248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5">
        <f>+(C128+C132)*2</f>
        <v>68</v>
      </c>
      <c r="G350" s="235"/>
      <c r="H350" s="236">
        <f>12*5</f>
        <v>60</v>
      </c>
      <c r="I350" s="237"/>
      <c r="J350" s="238">
        <v>1500</v>
      </c>
      <c r="K350" s="239"/>
      <c r="L350" s="240">
        <f>+(12/H350)*F350*J350</f>
        <v>20400.000000000004</v>
      </c>
      <c r="M350" s="240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5">
        <v>4</v>
      </c>
      <c r="G351" s="235"/>
      <c r="H351" s="236">
        <v>60</v>
      </c>
      <c r="I351" s="237"/>
      <c r="J351" s="238">
        <v>12500</v>
      </c>
      <c r="K351" s="239"/>
      <c r="L351" s="240">
        <f t="shared" ref="L351" si="28">+(12/H351)*F351*J351</f>
        <v>10000</v>
      </c>
      <c r="M351" s="240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5"/>
      <c r="G352" s="235"/>
      <c r="H352" s="236"/>
      <c r="I352" s="237"/>
      <c r="J352" s="238"/>
      <c r="K352" s="239"/>
      <c r="L352" s="240"/>
      <c r="M352" s="240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5"/>
      <c r="G353" s="235"/>
      <c r="H353" s="236"/>
      <c r="I353" s="237"/>
      <c r="J353" s="238"/>
      <c r="K353" s="239"/>
      <c r="L353" s="240"/>
      <c r="M353" s="240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49">
        <f>+SUM(L350:M353)</f>
        <v>30400.000000000004</v>
      </c>
      <c r="M354" s="249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5">
        <f>+C103</f>
        <v>38760</v>
      </c>
      <c r="G358" s="23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58">
        <f>+C55</f>
        <v>4.4999999999999998E-2</v>
      </c>
      <c r="G359" s="258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5">
        <f>+C57</f>
        <v>3.0000000000000004</v>
      </c>
      <c r="G360" s="23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1" t="s">
        <v>127</v>
      </c>
      <c r="C362" s="242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3" t="s">
        <v>39</v>
      </c>
      <c r="G363" s="243"/>
      <c r="H363" s="243" t="s">
        <v>123</v>
      </c>
      <c r="I363" s="243"/>
      <c r="J363" s="243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0">
        <f>+(J163/O41)+((1/M41)*M42*J191)</f>
        <v>78.787878787878782</v>
      </c>
      <c r="G364" s="240"/>
      <c r="H364" s="251" t="s">
        <v>40</v>
      </c>
      <c r="I364" s="253"/>
      <c r="J364" s="252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0">
        <f>+F364*F359*F360</f>
        <v>10.636363636363637</v>
      </c>
      <c r="G365" s="240"/>
      <c r="H365" s="251" t="s">
        <v>125</v>
      </c>
      <c r="I365" s="253"/>
      <c r="J365" s="252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1" t="s">
        <v>126</v>
      </c>
      <c r="C367" s="242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3" t="s">
        <v>39</v>
      </c>
      <c r="G368" s="243"/>
      <c r="H368" s="243" t="s">
        <v>123</v>
      </c>
      <c r="I368" s="243"/>
      <c r="J368" s="243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0">
        <v>666.66666666666663</v>
      </c>
      <c r="G369" s="240"/>
      <c r="H369" s="251" t="s">
        <v>128</v>
      </c>
      <c r="I369" s="253"/>
      <c r="J369" s="252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5">
        <f>+C104</f>
        <v>11</v>
      </c>
      <c r="G370" s="235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5">
        <f>+C103</f>
        <v>38760</v>
      </c>
      <c r="G371" s="235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0">
        <f>+(F369*F370)/F371</f>
        <v>0.18919848641210871</v>
      </c>
      <c r="G372" s="240"/>
      <c r="H372" s="251" t="s">
        <v>130</v>
      </c>
      <c r="I372" s="253"/>
      <c r="J372" s="252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0">
        <f>$F$360*F372</f>
        <v>0.56759545923632626</v>
      </c>
      <c r="G373" s="240"/>
      <c r="H373" s="251" t="s">
        <v>125</v>
      </c>
      <c r="I373" s="253"/>
      <c r="J373" s="252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1" t="s">
        <v>45</v>
      </c>
      <c r="C375" s="242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3" t="s">
        <v>39</v>
      </c>
      <c r="G376" s="243"/>
      <c r="H376" s="243" t="s">
        <v>123</v>
      </c>
      <c r="I376" s="243"/>
      <c r="J376" s="243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0">
        <v>25.8</v>
      </c>
      <c r="G377" s="240"/>
      <c r="H377" s="251" t="s">
        <v>131</v>
      </c>
      <c r="I377" s="253"/>
      <c r="J377" s="252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58">
        <f>+N346</f>
        <v>390.39000000000004</v>
      </c>
      <c r="G378" s="258"/>
      <c r="H378" s="251" t="s">
        <v>132</v>
      </c>
      <c r="I378" s="253"/>
      <c r="J378" s="252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0">
        <f>+F378*F377</f>
        <v>10072.062000000002</v>
      </c>
      <c r="G379" s="240"/>
      <c r="H379" s="251" t="s">
        <v>133</v>
      </c>
      <c r="I379" s="253"/>
      <c r="J379" s="252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5">
        <f>+C103</f>
        <v>38760</v>
      </c>
      <c r="G380" s="235"/>
      <c r="H380" s="251" t="s">
        <v>134</v>
      </c>
      <c r="I380" s="253"/>
      <c r="J380" s="252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58">
        <f>+F379/F380</f>
        <v>0.25985712074303408</v>
      </c>
      <c r="G381" s="258"/>
      <c r="H381" s="251" t="s">
        <v>130</v>
      </c>
      <c r="I381" s="253"/>
      <c r="J381" s="252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58">
        <f>$F$360*F381</f>
        <v>0.77957136222910239</v>
      </c>
      <c r="G382" s="258"/>
      <c r="H382" s="251" t="s">
        <v>125</v>
      </c>
      <c r="I382" s="253"/>
      <c r="J382" s="252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1" t="s">
        <v>48</v>
      </c>
      <c r="C384" s="242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3" t="s">
        <v>39</v>
      </c>
      <c r="G385" s="243"/>
      <c r="H385" s="243" t="s">
        <v>123</v>
      </c>
      <c r="I385" s="243"/>
      <c r="J385" s="243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59">
        <v>1.8</v>
      </c>
      <c r="G386" s="259"/>
      <c r="H386" s="251" t="s">
        <v>135</v>
      </c>
      <c r="I386" s="253"/>
      <c r="J386" s="252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5">
        <f>+N339</f>
        <v>532.11249999999995</v>
      </c>
      <c r="G387" s="235"/>
      <c r="H387" s="251" t="s">
        <v>136</v>
      </c>
      <c r="I387" s="253"/>
      <c r="J387" s="252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0">
        <f>+F387*F386</f>
        <v>957.8024999999999</v>
      </c>
      <c r="G388" s="240"/>
      <c r="H388" s="251" t="s">
        <v>133</v>
      </c>
      <c r="I388" s="253"/>
      <c r="J388" s="252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5">
        <f>+F380</f>
        <v>38760</v>
      </c>
      <c r="G389" s="235"/>
      <c r="H389" s="251" t="s">
        <v>134</v>
      </c>
      <c r="I389" s="253"/>
      <c r="J389" s="252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58">
        <f>+F388/F389</f>
        <v>2.4711106811145508E-2</v>
      </c>
      <c r="G390" s="258"/>
      <c r="H390" s="251" t="s">
        <v>130</v>
      </c>
      <c r="I390" s="253"/>
      <c r="J390" s="252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58">
        <f>$F$360*F390</f>
        <v>7.4133320433436539E-2</v>
      </c>
      <c r="G391" s="258"/>
      <c r="H391" s="251" t="s">
        <v>125</v>
      </c>
      <c r="I391" s="253"/>
      <c r="J391" s="252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1" t="s">
        <v>137</v>
      </c>
      <c r="C393" s="242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3" t="s">
        <v>39</v>
      </c>
      <c r="G394" s="243"/>
      <c r="H394" s="243" t="s">
        <v>123</v>
      </c>
      <c r="I394" s="243"/>
      <c r="J394" s="243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0">
        <f>+L325/(21*12)</f>
        <v>28.388888888888889</v>
      </c>
      <c r="G395" s="240"/>
      <c r="H395" s="251" t="s">
        <v>128</v>
      </c>
      <c r="I395" s="253"/>
      <c r="J395" s="252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0">
        <f>+F395/F358</f>
        <v>7.3242747391354199E-4</v>
      </c>
      <c r="G396" s="260"/>
      <c r="H396" s="251" t="s">
        <v>130</v>
      </c>
      <c r="I396" s="253"/>
      <c r="J396" s="252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0">
        <f>$F$360*F396</f>
        <v>2.1972824217406264E-3</v>
      </c>
      <c r="G397" s="260"/>
      <c r="H397" s="251" t="s">
        <v>125</v>
      </c>
      <c r="I397" s="253"/>
      <c r="J397" s="252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1" t="s">
        <v>163</v>
      </c>
      <c r="C405" s="261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1" t="s">
        <v>165</v>
      </c>
      <c r="C407" s="261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1" t="s">
        <v>164</v>
      </c>
      <c r="C409" s="261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1" t="s">
        <v>146</v>
      </c>
      <c r="C420" s="261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68"/>
      <c r="C444" s="271"/>
      <c r="D444" s="272"/>
      <c r="E444" s="273"/>
      <c r="F444" s="271"/>
      <c r="G444" s="272"/>
      <c r="H444" s="273"/>
      <c r="I444" s="271"/>
      <c r="J444" s="272"/>
      <c r="K444" s="273"/>
      <c r="L444" s="271"/>
      <c r="M444" s="272"/>
      <c r="N444" s="273"/>
    </row>
    <row r="445" spans="2:40" ht="31.5" customHeight="1" outlineLevel="1" x14ac:dyDescent="0.2">
      <c r="B445" s="269"/>
      <c r="C445" s="274"/>
      <c r="D445" s="275"/>
      <c r="E445" s="276"/>
      <c r="F445" s="274"/>
      <c r="G445" s="275"/>
      <c r="H445" s="276"/>
      <c r="I445" s="274"/>
      <c r="J445" s="275"/>
      <c r="K445" s="276"/>
      <c r="L445" s="274"/>
      <c r="M445" s="275"/>
      <c r="N445" s="276"/>
    </row>
    <row r="446" spans="2:40" ht="31.5" customHeight="1" outlineLevel="1" x14ac:dyDescent="0.2">
      <c r="B446" s="269"/>
      <c r="C446" s="274"/>
      <c r="D446" s="275"/>
      <c r="E446" s="276"/>
      <c r="F446" s="274"/>
      <c r="G446" s="275"/>
      <c r="H446" s="276"/>
      <c r="I446" s="274"/>
      <c r="J446" s="275"/>
      <c r="K446" s="276"/>
      <c r="L446" s="274"/>
      <c r="M446" s="275"/>
      <c r="N446" s="276"/>
    </row>
    <row r="447" spans="2:40" ht="31.5" customHeight="1" outlineLevel="1" x14ac:dyDescent="0.2">
      <c r="B447" s="269"/>
      <c r="C447" s="274"/>
      <c r="D447" s="275"/>
      <c r="E447" s="276"/>
      <c r="F447" s="274"/>
      <c r="G447" s="275"/>
      <c r="H447" s="276"/>
      <c r="I447" s="274"/>
      <c r="J447" s="275"/>
      <c r="K447" s="276"/>
      <c r="L447" s="274"/>
      <c r="M447" s="275"/>
      <c r="N447" s="276"/>
    </row>
    <row r="448" spans="2:40" ht="31.5" customHeight="1" outlineLevel="1" x14ac:dyDescent="0.2">
      <c r="B448" s="269"/>
      <c r="C448" s="274"/>
      <c r="D448" s="275"/>
      <c r="E448" s="276"/>
      <c r="F448" s="274"/>
      <c r="G448" s="275"/>
      <c r="H448" s="276"/>
      <c r="I448" s="274"/>
      <c r="J448" s="275"/>
      <c r="K448" s="276"/>
      <c r="L448" s="274"/>
      <c r="M448" s="275"/>
      <c r="N448" s="276"/>
    </row>
    <row r="449" spans="2:22" ht="31.5" customHeight="1" outlineLevel="1" x14ac:dyDescent="0.2">
      <c r="B449" s="269"/>
      <c r="C449" s="274"/>
      <c r="D449" s="275"/>
      <c r="E449" s="276"/>
      <c r="F449" s="274"/>
      <c r="G449" s="275"/>
      <c r="H449" s="276"/>
      <c r="I449" s="274"/>
      <c r="J449" s="275"/>
      <c r="K449" s="276"/>
      <c r="L449" s="274"/>
      <c r="M449" s="275"/>
      <c r="N449" s="276"/>
    </row>
    <row r="450" spans="2:22" ht="31.5" customHeight="1" outlineLevel="1" x14ac:dyDescent="0.2">
      <c r="B450" s="270"/>
      <c r="C450" s="277"/>
      <c r="D450" s="278"/>
      <c r="E450" s="279"/>
      <c r="F450" s="277"/>
      <c r="G450" s="278"/>
      <c r="H450" s="279"/>
      <c r="I450" s="277"/>
      <c r="J450" s="278"/>
      <c r="K450" s="279"/>
      <c r="L450" s="277"/>
      <c r="M450" s="278"/>
      <c r="N450" s="279"/>
    </row>
    <row r="451" spans="2:22" outlineLevel="1" x14ac:dyDescent="0.2">
      <c r="B451" s="148"/>
      <c r="C451" s="280"/>
      <c r="D451" s="281"/>
      <c r="E451" s="282"/>
      <c r="F451" s="280"/>
      <c r="G451" s="281"/>
      <c r="H451" s="282"/>
      <c r="I451" s="280" t="s">
        <v>182</v>
      </c>
      <c r="J451" s="281"/>
      <c r="K451" s="282"/>
      <c r="L451" s="280" t="s">
        <v>182</v>
      </c>
      <c r="M451" s="281"/>
      <c r="N451" s="282"/>
    </row>
    <row r="452" spans="2:22" s="62" customFormat="1" ht="19" outlineLevel="1" x14ac:dyDescent="0.25">
      <c r="B452" s="149"/>
      <c r="C452" s="262"/>
      <c r="D452" s="263"/>
      <c r="E452" s="264"/>
      <c r="F452" s="262"/>
      <c r="G452" s="263"/>
      <c r="H452" s="264"/>
      <c r="I452" s="262" t="s">
        <v>183</v>
      </c>
      <c r="J452" s="263"/>
      <c r="K452" s="264"/>
      <c r="L452" s="262" t="s">
        <v>183</v>
      </c>
      <c r="M452" s="263"/>
      <c r="N452" s="264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5" t="s">
        <v>235</v>
      </c>
      <c r="D453" s="266"/>
      <c r="E453" s="267"/>
      <c r="F453" s="265" t="s">
        <v>236</v>
      </c>
      <c r="G453" s="266"/>
      <c r="H453" s="267"/>
      <c r="I453" s="265" t="s">
        <v>14</v>
      </c>
      <c r="J453" s="266"/>
      <c r="K453" s="267"/>
      <c r="L453" s="265" t="s">
        <v>14</v>
      </c>
      <c r="M453" s="266"/>
      <c r="N453" s="267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50" priority="21">
      <formula>AND($C$24="Ninguno")</formula>
    </cfRule>
  </conditionalFormatting>
  <conditionalFormatting sqref="C26:F26">
    <cfRule type="expression" dxfId="49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JOAQUÍN RUBÉN ROSALES GARCÍA</cp:lastModifiedBy>
  <cp:lastPrinted>2024-09-25T18:59:27Z</cp:lastPrinted>
  <dcterms:created xsi:type="dcterms:W3CDTF">2022-12-20T22:20:07Z</dcterms:created>
  <dcterms:modified xsi:type="dcterms:W3CDTF">2026-06-29T20:31:20Z</dcterms:modified>
</cp:coreProperties>
</file>