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sr\Joaquin\Proyectos\bulk_visit_benchmark\"/>
    </mc:Choice>
  </mc:AlternateContent>
  <xr:revisionPtr revIDLastSave="0" documentId="13_ncr:1_{6CEC3C5B-EAF7-4EEE-A9D2-75C9EF5FF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C10" i="1"/>
  <c r="C11" i="1"/>
  <c r="C12" i="1"/>
  <c r="C13" i="1"/>
  <c r="F3" i="1"/>
  <c r="F4" i="1"/>
  <c r="F5" i="1"/>
  <c r="B12" i="1"/>
  <c r="E5" i="1"/>
  <c r="E4" i="1"/>
  <c r="E3" i="1"/>
  <c r="E2" i="1"/>
  <c r="B11" i="1"/>
  <c r="E11" i="1" s="1"/>
  <c r="B10" i="1"/>
  <c r="E10" i="1" s="1"/>
  <c r="G3" i="1" l="1"/>
  <c r="H3" i="1" s="1"/>
  <c r="I3" i="1" s="1"/>
  <c r="H5" i="1"/>
  <c r="I5" i="1" s="1"/>
  <c r="H4" i="1"/>
  <c r="I4" i="1" s="1"/>
  <c r="H2" i="1"/>
  <c r="I2" i="1" s="1"/>
  <c r="E12" i="1"/>
</calcChain>
</file>

<file path=xl/sharedStrings.xml><?xml version="1.0" encoding="utf-8"?>
<sst xmlns="http://schemas.openxmlformats.org/spreadsheetml/2006/main" count="22" uniqueCount="22">
  <si>
    <t>regular</t>
  </si>
  <si>
    <t>bulk</t>
  </si>
  <si>
    <t>L1</t>
  </si>
  <si>
    <t>L2</t>
  </si>
  <si>
    <t>L3</t>
  </si>
  <si>
    <t>Intel(R) Core(TM) i5-8265U CPU @ 1.60GHz   1.80 GHz</t>
  </si>
  <si>
    <t>regular [ns/op]</t>
  </si>
  <si>
    <t>https://www.7-cpu.com/cpu/Skylake.html</t>
  </si>
  <si>
    <t>theoretical</t>
  </si>
  <si>
    <t>DDR4</t>
  </si>
  <si>
    <t>N [labels]</t>
  </si>
  <si>
    <t>theoretical [ns/op]</t>
  </si>
  <si>
    <t>metadata + access spill</t>
  </si>
  <si>
    <t>latency [ns]</t>
  </si>
  <si>
    <t>size/core [B]</t>
  </si>
  <si>
    <t>metadata + access size [B]</t>
  </si>
  <si>
    <t>max fitting container size (concurrent_flat_map&lt;int,int&gt;, LLP64 data model)</t>
  </si>
  <si>
    <t>3k</t>
  </si>
  <si>
    <t>25k</t>
  </si>
  <si>
    <t>600k</t>
  </si>
  <si>
    <t>10M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</si>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</sst>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3k</c:v>
                </c:pt>
                <c:pt idx="1">
                  <c:v>25k</c:v>
                </c:pt>
                <c:pt idx="2">
                  <c:v>600k</c:v>
                </c:pt>
                <c:pt idx="3">
                  <c:v>10M</c:v>
                </c:pt>
              </c:strCache>
            </c:strRef>
          </c:cat>
          <c:val>
            <c:numRef>
              <c:f>Hoja1!$C$2:$C$5</c:f>
              <c:numCache>
                <c:formatCode>0.00</c:formatCode>
                <c:ptCount val="4"/>
                <c:pt idx="0">
                  <c:v>28.8538</c:v>
                </c:pt>
                <c:pt idx="1">
                  <c:v>27.063800000000001</c:v>
                </c:pt>
                <c:pt idx="2">
                  <c:v>14.661899999999999</c:v>
                </c:pt>
                <c:pt idx="3">
                  <c:v>6.9956699999999996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3-459E-9EC7-6231B877C8DE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bulk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3k</c:v>
                </c:pt>
                <c:pt idx="1">
                  <c:v>25k</c:v>
                </c:pt>
                <c:pt idx="2">
                  <c:v>600k</c:v>
                </c:pt>
                <c:pt idx="3">
                  <c:v>10M</c:v>
                </c:pt>
              </c:strCache>
            </c:strRef>
          </c:cat>
          <c:val>
            <c:numRef>
              <c:f>Hoja1!$D$2:$D$5</c:f>
              <c:numCache>
                <c:formatCode>0.00</c:formatCode>
                <c:ptCount val="4"/>
                <c:pt idx="0">
                  <c:v>32.3611</c:v>
                </c:pt>
                <c:pt idx="1">
                  <c:v>29.637599999999999</c:v>
                </c:pt>
                <c:pt idx="2">
                  <c:v>27.816500000000001</c:v>
                </c:pt>
                <c:pt idx="3">
                  <c:v>21.563700000000001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3-459E-9EC7-6231B877C8DE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theoretical</c:v>
                </c:pt>
              </c:strCache>
            </c:strRef>
          </c:tx>
          <c:spPr>
            <a:noFill/>
            <a:ln w="19050">
              <a:solidFill>
                <a:schemeClr val="accent2"/>
              </a:solidFill>
              <a:prstDash val="sysDot"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3k</c:v>
                </c:pt>
                <c:pt idx="1">
                  <c:v>25k</c:v>
                </c:pt>
                <c:pt idx="2">
                  <c:v>600k</c:v>
                </c:pt>
                <c:pt idx="3">
                  <c:v>10M</c:v>
                </c:pt>
              </c:strCache>
            </c:strRef>
          </c:cat>
          <c:val>
            <c:numRef>
              <c:f>Hoja1!$I$2:$I$5</c:f>
              <c:numCache>
                <c:formatCode>0.00</c:formatCode>
                <c:ptCount val="4"/>
                <c:pt idx="0">
                  <c:v>33.366722162133243</c:v>
                </c:pt>
                <c:pt idx="1">
                  <c:v>33.585687338551153</c:v>
                </c:pt>
                <c:pt idx="2">
                  <c:v>27.965282843864067</c:v>
                </c:pt>
                <c:pt idx="3">
                  <c:v>20.810251312181215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3-459E-9EC7-6231B877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913584"/>
        <c:axId val="1363709184"/>
      </c:barChart>
      <c:catAx>
        <c:axId val="13599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Container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709184"/>
        <c:crosses val="autoZero"/>
        <c:auto val="1"/>
        <c:lblAlgn val="ctr"/>
        <c:lblOffset val="100"/>
        <c:noMultiLvlLbl val="0"/>
      </c:catAx>
      <c:valAx>
        <c:axId val="13637091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>
                    <a:solidFill>
                      <a:schemeClr val="tx1"/>
                    </a:solidFill>
                  </a:rPr>
                  <a:t>Mops/sec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9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7039</xdr:colOff>
      <xdr:row>0</xdr:row>
      <xdr:rowOff>377478</xdr:rowOff>
    </xdr:from>
    <xdr:to>
      <xdr:col>19</xdr:col>
      <xdr:colOff>229427</xdr:colOff>
      <xdr:row>23</xdr:row>
      <xdr:rowOff>39341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8DDAA-C425-0FAA-5D43-1307FC87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7-cpu.com/cpu/Skylak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5" zoomScaleNormal="115" workbookViewId="0">
      <selection activeCell="A17" sqref="A17"/>
    </sheetView>
  </sheetViews>
  <sheetFormatPr baseColWidth="10" defaultColWidth="9.140625" defaultRowHeight="15" x14ac:dyDescent="0.25"/>
  <cols>
    <col min="1" max="9" width="14.140625" customWidth="1"/>
    <col min="10" max="10" width="15.7109375" customWidth="1"/>
  </cols>
  <sheetData>
    <row r="1" spans="1:9" ht="30" x14ac:dyDescent="0.25">
      <c r="A1" s="4" t="s">
        <v>10</v>
      </c>
      <c r="B1" s="4" t="s">
        <v>21</v>
      </c>
      <c r="C1" s="4" t="s">
        <v>0</v>
      </c>
      <c r="D1" s="4" t="s">
        <v>1</v>
      </c>
      <c r="E1" s="4" t="s">
        <v>6</v>
      </c>
      <c r="F1" s="4" t="s">
        <v>15</v>
      </c>
      <c r="G1" s="4" t="s">
        <v>12</v>
      </c>
      <c r="H1" s="4" t="s">
        <v>11</v>
      </c>
      <c r="I1" s="4" t="s">
        <v>8</v>
      </c>
    </row>
    <row r="2" spans="1:9" x14ac:dyDescent="0.25">
      <c r="A2" s="1" t="s">
        <v>17</v>
      </c>
      <c r="B2">
        <v>3000</v>
      </c>
      <c r="C2" s="2">
        <v>28.8538</v>
      </c>
      <c r="D2" s="2">
        <v>32.3611</v>
      </c>
      <c r="E2" s="2">
        <f>1/C2/1000000*1000000000</f>
        <v>34.657480123935152</v>
      </c>
      <c r="F2" s="5"/>
      <c r="G2" s="2"/>
      <c r="H2" s="2">
        <f>E2-1.5*C10</f>
        <v>29.969980123935152</v>
      </c>
      <c r="I2" s="2">
        <f>1/H2/1000000*1000000000</f>
        <v>33.366722162133243</v>
      </c>
    </row>
    <row r="3" spans="1:9" x14ac:dyDescent="0.25">
      <c r="A3" s="1" t="s">
        <v>18</v>
      </c>
      <c r="B3">
        <v>25000</v>
      </c>
      <c r="C3" s="2">
        <v>27.063800000000001</v>
      </c>
      <c r="D3" s="2">
        <v>29.637599999999999</v>
      </c>
      <c r="E3" s="2">
        <f t="shared" ref="E3:E5" si="0">1/C3/1000000*1000000000</f>
        <v>36.949726202528836</v>
      </c>
      <c r="F3" s="5">
        <f t="shared" ref="F3:F5" si="1">B3*(16/15+0.5)</f>
        <v>39166.666666666664</v>
      </c>
      <c r="G3" s="2">
        <f>F3/B10</f>
        <v>1.1952718098958333</v>
      </c>
      <c r="H3" s="2">
        <f>E3-1*(1/G3*C10+(1-1/G3)*C11)-0.5*C11</f>
        <v>29.774587904656499</v>
      </c>
      <c r="I3" s="2">
        <f t="shared" ref="I3:I5" si="2">1/H3/1000000*1000000000</f>
        <v>33.585687338551153</v>
      </c>
    </row>
    <row r="4" spans="1:9" x14ac:dyDescent="0.25">
      <c r="A4" s="1" t="s">
        <v>19</v>
      </c>
      <c r="B4">
        <v>600000</v>
      </c>
      <c r="C4" s="2">
        <v>14.661899999999999</v>
      </c>
      <c r="D4" s="2">
        <v>27.816500000000001</v>
      </c>
      <c r="E4" s="2">
        <f t="shared" si="0"/>
        <v>68.20398447677313</v>
      </c>
      <c r="F4" s="5">
        <f t="shared" si="1"/>
        <v>940000</v>
      </c>
      <c r="G4" s="2">
        <f>F4/B11</f>
        <v>3.5858154296875</v>
      </c>
      <c r="H4" s="2">
        <f>E4-1*(1/G4*C11+(1-1/G4)*C12)-0.5*C12</f>
        <v>35.758622774645474</v>
      </c>
      <c r="I4" s="2">
        <f t="shared" si="2"/>
        <v>27.965282843864067</v>
      </c>
    </row>
    <row r="5" spans="1:9" x14ac:dyDescent="0.25">
      <c r="A5" s="1" t="s">
        <v>20</v>
      </c>
      <c r="B5">
        <v>10000000</v>
      </c>
      <c r="C5" s="2">
        <v>6.9956699999999996</v>
      </c>
      <c r="D5" s="2">
        <v>21.563700000000001</v>
      </c>
      <c r="E5" s="2">
        <f t="shared" si="0"/>
        <v>142.94556489943068</v>
      </c>
      <c r="F5" s="5">
        <f t="shared" si="1"/>
        <v>15666666.666666666</v>
      </c>
      <c r="G5" s="2">
        <f>F5/B12</f>
        <v>2.4901496039496527</v>
      </c>
      <c r="H5" s="2">
        <f>E5-1*(1/G5*C12+(1-1/G5)*C13)-0.5*C13</f>
        <v>48.053239963260467</v>
      </c>
      <c r="I5" s="2">
        <f t="shared" si="2"/>
        <v>20.810251312181215</v>
      </c>
    </row>
    <row r="8" spans="1:9" x14ac:dyDescent="0.25">
      <c r="A8" t="s">
        <v>5</v>
      </c>
    </row>
    <row r="9" spans="1:9" x14ac:dyDescent="0.25">
      <c r="A9" s="4"/>
      <c r="B9" s="4" t="s">
        <v>14</v>
      </c>
      <c r="C9" s="4" t="s">
        <v>13</v>
      </c>
      <c r="E9" s="6" t="s">
        <v>16</v>
      </c>
      <c r="G9" s="4"/>
    </row>
    <row r="10" spans="1:9" x14ac:dyDescent="0.25">
      <c r="A10" t="s">
        <v>2</v>
      </c>
      <c r="B10">
        <f>32*1024</f>
        <v>32768</v>
      </c>
      <c r="C10" s="2">
        <f>5/1.6</f>
        <v>3.125</v>
      </c>
      <c r="E10" s="5">
        <f>B10/(8+16/15+0.5)</f>
        <v>3425.226480836237</v>
      </c>
    </row>
    <row r="11" spans="1:9" x14ac:dyDescent="0.25">
      <c r="A11" t="s">
        <v>3</v>
      </c>
      <c r="B11">
        <f>256*1024</f>
        <v>262144</v>
      </c>
      <c r="C11" s="2">
        <f>11/1.6</f>
        <v>6.875</v>
      </c>
      <c r="E11" s="5">
        <f>B11/(8+16/15+0.5)</f>
        <v>27401.811846689896</v>
      </c>
    </row>
    <row r="12" spans="1:9" x14ac:dyDescent="0.25">
      <c r="A12" t="s">
        <v>4</v>
      </c>
      <c r="B12">
        <f>6*1024*1024</f>
        <v>6291456</v>
      </c>
      <c r="C12" s="2">
        <f>40/1.6</f>
        <v>25</v>
      </c>
      <c r="E12" s="5">
        <f>B12/(8+16/15+0.5)</f>
        <v>657643.48432055756</v>
      </c>
    </row>
    <row r="13" spans="1:9" x14ac:dyDescent="0.25">
      <c r="A13" t="s">
        <v>9</v>
      </c>
      <c r="C13" s="2">
        <f>42/1.6+51</f>
        <v>77.25</v>
      </c>
    </row>
    <row r="14" spans="1:9" x14ac:dyDescent="0.25">
      <c r="A14" s="3" t="s">
        <v>7</v>
      </c>
      <c r="B14" s="3"/>
    </row>
  </sheetData>
  <hyperlinks>
    <hyperlink ref="A14" r:id="rId1" xr:uid="{00E5146C-D9DE-4BED-8A41-AE10079D917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optiva</dc:creator>
  <cp:lastModifiedBy>Joaquín López</cp:lastModifiedBy>
  <dcterms:created xsi:type="dcterms:W3CDTF">2015-06-05T18:19:34Z</dcterms:created>
  <dcterms:modified xsi:type="dcterms:W3CDTF">2023-10-20T10:08:49Z</dcterms:modified>
</cp:coreProperties>
</file>