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090a104080d8744/IHE_HI/015. Thesis/Github_repositories/Msc-Thesis/xlsx_files/"/>
    </mc:Choice>
  </mc:AlternateContent>
  <xr:revisionPtr revIDLastSave="19" documentId="8_{6AFFC2C2-E52B-42E8-9AB8-226A590A8AD4}" xr6:coauthVersionLast="36" xr6:coauthVersionMax="47" xr10:uidLastSave="{7B43ED62-9369-41EE-B53E-15333000B1DD}"/>
  <bookViews>
    <workbookView xWindow="0" yWindow="0" windowWidth="23040" windowHeight="9360" activeTab="1" xr2:uid="{EEE00131-DE4F-4FF6-870A-2900D1A875FC}"/>
  </bookViews>
  <sheets>
    <sheet name="Sheet7" sheetId="7" r:id="rId1"/>
    <sheet name="rmse" sheetId="1" r:id="rId2"/>
  </sheets>
  <definedNames>
    <definedName name="_xlnm._FilterDatabase" localSheetId="1" hidden="1">rmse!$A$1:$AE$1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9" i="7" l="1"/>
  <c r="D9" i="7"/>
  <c r="F3" i="7"/>
  <c r="E4" i="7" s="1"/>
  <c r="F4" i="7" s="1"/>
  <c r="E5" i="7" s="1"/>
  <c r="F5" i="7" s="1"/>
  <c r="E6" i="7" s="1"/>
  <c r="F6" i="7" s="1"/>
  <c r="E7" i="7" s="1"/>
  <c r="F7" i="7" s="1"/>
  <c r="D4" i="7"/>
  <c r="D5" i="7"/>
  <c r="D6" i="7"/>
  <c r="D7" i="7"/>
  <c r="D10" i="7" l="1"/>
  <c r="E10" i="7" s="1"/>
  <c r="D42" i="1"/>
  <c r="D32" i="1"/>
  <c r="D22" i="1"/>
  <c r="D12" i="1"/>
  <c r="J51" i="1"/>
  <c r="D51" i="1"/>
  <c r="J50" i="1"/>
  <c r="D50" i="1"/>
  <c r="J49" i="1"/>
  <c r="D49" i="1"/>
  <c r="J41" i="1"/>
  <c r="D41" i="1"/>
  <c r="J40" i="1"/>
  <c r="D40" i="1"/>
  <c r="J39" i="1"/>
  <c r="D39" i="1"/>
  <c r="J31" i="1"/>
  <c r="D31" i="1"/>
  <c r="J30" i="1"/>
  <c r="D30" i="1"/>
  <c r="J29" i="1"/>
  <c r="D29" i="1"/>
  <c r="J19" i="1"/>
  <c r="J20" i="1"/>
  <c r="J21" i="1"/>
  <c r="D21" i="1"/>
  <c r="D20" i="1"/>
  <c r="D19" i="1"/>
  <c r="D3" i="7"/>
  <c r="K4" i="7"/>
  <c r="K5" i="7"/>
  <c r="K6" i="7"/>
  <c r="K7" i="7"/>
  <c r="K3" i="7"/>
  <c r="J11" i="1"/>
  <c r="J10" i="1"/>
  <c r="J9" i="1"/>
  <c r="D11" i="1"/>
  <c r="D10" i="1"/>
  <c r="D9" i="1"/>
  <c r="C7" i="7" l="1"/>
  <c r="C6" i="7"/>
  <c r="C5" i="7"/>
  <c r="C4" i="7"/>
  <c r="M3" i="7"/>
  <c r="L4" i="7" s="1"/>
  <c r="M4" i="7" s="1"/>
  <c r="L5" i="7" s="1"/>
  <c r="M5" i="7" s="1"/>
  <c r="L6" i="7" s="1"/>
  <c r="M6" i="7" s="1"/>
  <c r="L7" i="7" s="1"/>
  <c r="M7" i="7" s="1"/>
  <c r="C3" i="7"/>
  <c r="D2" i="1" l="1"/>
  <c r="D3" i="1"/>
  <c r="J3" i="1"/>
  <c r="D48" i="1"/>
  <c r="D47" i="1"/>
  <c r="D46" i="1"/>
  <c r="D45" i="1"/>
  <c r="D44" i="1"/>
  <c r="D43" i="1"/>
  <c r="D34" i="1"/>
  <c r="D35" i="1"/>
  <c r="D36" i="1"/>
  <c r="D37" i="1"/>
  <c r="D38" i="1"/>
  <c r="D33" i="1"/>
  <c r="D28" i="1"/>
  <c r="D27" i="1"/>
  <c r="D26" i="1"/>
  <c r="D25" i="1"/>
  <c r="D24" i="1"/>
  <c r="J23" i="1"/>
  <c r="J24" i="1"/>
  <c r="J25" i="1"/>
  <c r="J26" i="1"/>
  <c r="J27" i="1"/>
  <c r="J28" i="1"/>
  <c r="J33" i="1"/>
  <c r="J34" i="1"/>
  <c r="J35" i="1"/>
  <c r="J36" i="1"/>
  <c r="J37" i="1"/>
  <c r="J38" i="1"/>
  <c r="J43" i="1"/>
  <c r="J44" i="1"/>
  <c r="J45" i="1"/>
  <c r="J46" i="1"/>
  <c r="J47" i="1"/>
  <c r="J48" i="1"/>
  <c r="D23" i="1"/>
  <c r="D18" i="1"/>
  <c r="D17" i="1"/>
  <c r="D16" i="1"/>
  <c r="D15" i="1"/>
  <c r="D14" i="1"/>
  <c r="J18" i="1"/>
  <c r="J17" i="1"/>
  <c r="J16" i="1"/>
  <c r="J15" i="1"/>
  <c r="J14" i="1"/>
  <c r="J13" i="1"/>
  <c r="D13" i="1"/>
  <c r="J4" i="1"/>
  <c r="J5" i="1"/>
  <c r="J6" i="1"/>
  <c r="J7" i="1"/>
  <c r="J8" i="1"/>
  <c r="D8" i="1"/>
  <c r="D7" i="1"/>
  <c r="D6" i="1"/>
  <c r="D5" i="1"/>
  <c r="D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Jorge Arnulfo Diaz Mayorga</author>
  </authors>
  <commentList>
    <comment ref="A17" authorId="0" shapeId="0" xr:uid="{FE56F643-F0F9-467A-B2AA-D5F9D84378DD}">
      <text>
        <r>
          <rPr>
            <sz val="9"/>
            <color indexed="81"/>
            <rFont val="Tahoma"/>
            <family val="2"/>
          </rPr>
          <t>Plot issue</t>
        </r>
      </text>
    </comment>
  </commentList>
</comments>
</file>

<file path=xl/sharedStrings.xml><?xml version="1.0" encoding="utf-8"?>
<sst xmlns="http://schemas.openxmlformats.org/spreadsheetml/2006/main" count="95" uniqueCount="39">
  <si>
    <t>sp</t>
  </si>
  <si>
    <t>dt</t>
  </si>
  <si>
    <t>noise</t>
  </si>
  <si>
    <t>FW</t>
  </si>
  <si>
    <t>lambd</t>
  </si>
  <si>
    <t>leak</t>
  </si>
  <si>
    <t>leak_duration</t>
  </si>
  <si>
    <t>T1</t>
  </si>
  <si>
    <t>T2</t>
  </si>
  <si>
    <t>rmse_p1</t>
  </si>
  <si>
    <t>rmse_p2</t>
  </si>
  <si>
    <t>rmse_p3</t>
  </si>
  <si>
    <t>rmse_p4</t>
  </si>
  <si>
    <t>rmse_p5</t>
  </si>
  <si>
    <t>rmse_p6</t>
  </si>
  <si>
    <t>rmse_d1</t>
  </si>
  <si>
    <t>rmse_d2</t>
  </si>
  <si>
    <t>rmse_d3</t>
  </si>
  <si>
    <t>rmse_d4</t>
  </si>
  <si>
    <t>rmse_d5</t>
  </si>
  <si>
    <t>rmse_d6</t>
  </si>
  <si>
    <t>rmse_q1</t>
  </si>
  <si>
    <t>rmse_q2</t>
  </si>
  <si>
    <t>rmse_q3</t>
  </si>
  <si>
    <t>rmse_q4</t>
  </si>
  <si>
    <t>rmse_q5</t>
  </si>
  <si>
    <t>rmse_q6</t>
  </si>
  <si>
    <t>rmse_q7</t>
  </si>
  <si>
    <t>rmse_q8</t>
  </si>
  <si>
    <t>x_dot and x_dot_hat</t>
  </si>
  <si>
    <t>xi</t>
  </si>
  <si>
    <t>1 test</t>
  </si>
  <si>
    <t>start</t>
  </si>
  <si>
    <t>end</t>
  </si>
  <si>
    <t>d_units</t>
  </si>
  <si>
    <t>l/s</t>
  </si>
  <si>
    <t>tests</t>
  </si>
  <si>
    <t>test</t>
  </si>
  <si>
    <t>leak_diameter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</si>
</sst>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2" fontId="0" fillId="2" borderId="0" xfId="0" applyNumberForma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49D5D-0CA5-4AE3-9254-68D934591C7A}">
  <dimension ref="A1:M10"/>
  <sheetViews>
    <sheetView workbookViewId="0">
      <selection activeCell="F5" sqref="F5"/>
    </sheetView>
  </sheetViews>
  <sheetFormatPr defaultRowHeight="14.4" x14ac:dyDescent="0.3"/>
  <cols>
    <col min="1" max="16384" width="8.88671875" style="1"/>
  </cols>
  <sheetData>
    <row r="1" spans="1:13" s="4" customFormat="1" x14ac:dyDescent="0.3">
      <c r="A1" s="3" t="s">
        <v>29</v>
      </c>
      <c r="C1" s="4">
        <v>1</v>
      </c>
      <c r="D1" s="4">
        <v>10</v>
      </c>
      <c r="H1" s="3" t="s">
        <v>30</v>
      </c>
      <c r="J1" s="1">
        <v>1</v>
      </c>
      <c r="K1" s="1">
        <v>10</v>
      </c>
    </row>
    <row r="2" spans="1:13" x14ac:dyDescent="0.3">
      <c r="A2" s="1" t="s">
        <v>0</v>
      </c>
      <c r="B2" s="1" t="s">
        <v>1</v>
      </c>
      <c r="C2" s="1" t="s">
        <v>37</v>
      </c>
      <c r="D2" s="1" t="s">
        <v>36</v>
      </c>
      <c r="E2" s="1" t="s">
        <v>32</v>
      </c>
      <c r="F2" s="1" t="s">
        <v>33</v>
      </c>
      <c r="H2" s="1" t="s">
        <v>0</v>
      </c>
      <c r="I2" s="1" t="s">
        <v>1</v>
      </c>
      <c r="J2" s="1" t="s">
        <v>31</v>
      </c>
      <c r="K2" s="1" t="s">
        <v>36</v>
      </c>
      <c r="L2" s="1" t="s">
        <v>32</v>
      </c>
      <c r="M2" s="1" t="s">
        <v>33</v>
      </c>
    </row>
    <row r="3" spans="1:13" x14ac:dyDescent="0.3">
      <c r="A3" s="1">
        <v>24</v>
      </c>
      <c r="B3" s="1">
        <v>5</v>
      </c>
      <c r="C3" s="1">
        <f>A3*60/B3</f>
        <v>288</v>
      </c>
      <c r="D3" s="1">
        <f>C3*$D$1</f>
        <v>2880</v>
      </c>
      <c r="E3" s="1">
        <v>1</v>
      </c>
      <c r="F3" s="1">
        <f>D3</f>
        <v>2880</v>
      </c>
      <c r="H3" s="1">
        <v>24</v>
      </c>
      <c r="I3" s="1">
        <v>5</v>
      </c>
      <c r="J3" s="1">
        <v>21</v>
      </c>
      <c r="K3" s="1">
        <f>J3*$K$1</f>
        <v>210</v>
      </c>
      <c r="L3" s="1">
        <v>1</v>
      </c>
      <c r="M3" s="1">
        <f>K3</f>
        <v>210</v>
      </c>
    </row>
    <row r="4" spans="1:13" x14ac:dyDescent="0.3">
      <c r="A4" s="1">
        <v>48</v>
      </c>
      <c r="B4" s="1">
        <v>5</v>
      </c>
      <c r="C4" s="1">
        <f t="shared" ref="C4:C7" si="0">A4*60/B4</f>
        <v>576</v>
      </c>
      <c r="D4" s="1">
        <f t="shared" ref="D4:D7" si="1">C4*$D$1</f>
        <v>5760</v>
      </c>
      <c r="E4" s="1">
        <f>F3+1</f>
        <v>2881</v>
      </c>
      <c r="F4" s="1">
        <f>E4-1+D4</f>
        <v>8640</v>
      </c>
      <c r="H4" s="1">
        <v>48</v>
      </c>
      <c r="I4" s="1">
        <v>5</v>
      </c>
      <c r="J4" s="1">
        <v>21</v>
      </c>
      <c r="K4" s="1">
        <f t="shared" ref="K4:K7" si="2">J4*$K$1</f>
        <v>210</v>
      </c>
      <c r="L4" s="1">
        <f>M3+1</f>
        <v>211</v>
      </c>
      <c r="M4" s="1">
        <f>L4-1+K4</f>
        <v>420</v>
      </c>
    </row>
    <row r="5" spans="1:13" x14ac:dyDescent="0.3">
      <c r="A5" s="1">
        <v>72</v>
      </c>
      <c r="B5" s="1">
        <v>5</v>
      </c>
      <c r="C5" s="1">
        <f t="shared" si="0"/>
        <v>864</v>
      </c>
      <c r="D5" s="1">
        <f t="shared" si="1"/>
        <v>8640</v>
      </c>
      <c r="E5" s="1">
        <f t="shared" ref="E5:E7" si="3">F4+1</f>
        <v>8641</v>
      </c>
      <c r="F5" s="1">
        <f t="shared" ref="F5:F7" si="4">E5-1+D5</f>
        <v>17280</v>
      </c>
      <c r="H5" s="1">
        <v>72</v>
      </c>
      <c r="I5" s="1">
        <v>5</v>
      </c>
      <c r="J5" s="1">
        <v>21</v>
      </c>
      <c r="K5" s="1">
        <f t="shared" si="2"/>
        <v>210</v>
      </c>
      <c r="L5" s="1">
        <f t="shared" ref="L5:L7" si="5">M4+1</f>
        <v>421</v>
      </c>
      <c r="M5" s="1">
        <f t="shared" ref="M5:M7" si="6">L5-1+K5</f>
        <v>630</v>
      </c>
    </row>
    <row r="6" spans="1:13" x14ac:dyDescent="0.3">
      <c r="A6" s="1">
        <v>168</v>
      </c>
      <c r="B6" s="1">
        <v>5</v>
      </c>
      <c r="C6" s="1">
        <f t="shared" si="0"/>
        <v>2016</v>
      </c>
      <c r="D6" s="1">
        <f t="shared" si="1"/>
        <v>20160</v>
      </c>
      <c r="E6" s="1">
        <f t="shared" si="3"/>
        <v>17281</v>
      </c>
      <c r="F6" s="1">
        <f t="shared" si="4"/>
        <v>37440</v>
      </c>
      <c r="H6" s="1">
        <v>168</v>
      </c>
      <c r="I6" s="1">
        <v>5</v>
      </c>
      <c r="J6" s="1">
        <v>21</v>
      </c>
      <c r="K6" s="1">
        <f t="shared" si="2"/>
        <v>210</v>
      </c>
      <c r="L6" s="1">
        <f t="shared" si="5"/>
        <v>631</v>
      </c>
      <c r="M6" s="1">
        <f t="shared" si="6"/>
        <v>840</v>
      </c>
    </row>
    <row r="7" spans="1:13" x14ac:dyDescent="0.3">
      <c r="A7" s="1">
        <v>672</v>
      </c>
      <c r="B7" s="1">
        <v>5</v>
      </c>
      <c r="C7" s="1">
        <f t="shared" si="0"/>
        <v>8064</v>
      </c>
      <c r="D7" s="1">
        <f t="shared" si="1"/>
        <v>80640</v>
      </c>
      <c r="E7" s="1">
        <f t="shared" si="3"/>
        <v>37441</v>
      </c>
      <c r="F7" s="1">
        <f t="shared" si="4"/>
        <v>118080</v>
      </c>
      <c r="H7" s="1">
        <v>672</v>
      </c>
      <c r="I7" s="1">
        <v>5</v>
      </c>
      <c r="J7" s="1">
        <v>21</v>
      </c>
      <c r="K7" s="1">
        <f t="shared" si="2"/>
        <v>210</v>
      </c>
      <c r="L7" s="1">
        <f t="shared" si="5"/>
        <v>841</v>
      </c>
      <c r="M7" s="1">
        <f t="shared" si="6"/>
        <v>1050</v>
      </c>
    </row>
    <row r="9" spans="1:13" x14ac:dyDescent="0.3">
      <c r="D9" s="1">
        <f>E7</f>
        <v>37441</v>
      </c>
      <c r="E9" s="1">
        <f>D9+C7</f>
        <v>45505</v>
      </c>
    </row>
    <row r="10" spans="1:13" x14ac:dyDescent="0.3">
      <c r="D10" s="1">
        <f>E9</f>
        <v>45505</v>
      </c>
      <c r="E10" s="1">
        <f>D10+$C$6</f>
        <v>47521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5E48C-2CD1-4075-874A-516E07395E10}">
  <dimension ref="A1:AE51"/>
  <sheetViews>
    <sheetView tabSelected="1" zoomScale="87" zoomScaleNormal="87" workbookViewId="0">
      <pane ySplit="1" topLeftCell="A32" activePane="bottomLeft" state="frozen"/>
      <selection pane="bottomLeft" activeCell="K42" sqref="K42:AD51"/>
    </sheetView>
  </sheetViews>
  <sheetFormatPr defaultColWidth="8.88671875" defaultRowHeight="14.4" x14ac:dyDescent="0.3"/>
  <cols>
    <col min="1" max="1" width="4.109375" style="1" bestFit="1" customWidth="1"/>
    <col min="2" max="2" width="2.77734375" style="1" bestFit="1" customWidth="1"/>
    <col min="3" max="3" width="5.33203125" style="1" bestFit="1" customWidth="1"/>
    <col min="4" max="4" width="4.109375" style="1" bestFit="1" customWidth="1"/>
    <col min="5" max="5" width="6.21875" style="1" bestFit="1" customWidth="1"/>
    <col min="6" max="6" width="4.6640625" style="1" customWidth="1"/>
    <col min="7" max="7" width="12.44140625" style="1" bestFit="1" customWidth="1"/>
    <col min="8" max="8" width="13.21875" style="1" bestFit="1" customWidth="1"/>
    <col min="9" max="9" width="3" style="1" bestFit="1" customWidth="1"/>
    <col min="10" max="10" width="5.6640625" style="1" bestFit="1" customWidth="1"/>
    <col min="11" max="30" width="8.33203125" style="5" bestFit="1" customWidth="1"/>
    <col min="31" max="31" width="8.88671875" style="1"/>
    <col min="32" max="32" width="10.21875" style="1" bestFit="1" customWidth="1"/>
    <col min="33" max="16384" width="8.88671875" style="1"/>
  </cols>
  <sheetData>
    <row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38</v>
      </c>
      <c r="I1" s="2" t="s">
        <v>7</v>
      </c>
      <c r="J1" s="2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1" t="s">
        <v>34</v>
      </c>
    </row>
    <row r="2" spans="1:31" x14ac:dyDescent="0.3">
      <c r="A2" s="1">
        <v>24</v>
      </c>
      <c r="B2" s="1">
        <v>5</v>
      </c>
      <c r="C2" s="1">
        <v>2</v>
      </c>
      <c r="D2" s="1">
        <f>A2</f>
        <v>24</v>
      </c>
      <c r="E2" s="1">
        <v>1</v>
      </c>
      <c r="F2" s="1">
        <v>-999</v>
      </c>
      <c r="G2" s="7">
        <v>0</v>
      </c>
      <c r="H2" s="7">
        <v>0</v>
      </c>
      <c r="I2" s="7">
        <v>0</v>
      </c>
      <c r="J2" s="8">
        <v>0</v>
      </c>
      <c r="K2" s="1">
        <v>1.25503129556833</v>
      </c>
      <c r="L2" s="6">
        <v>0.45146909491506398</v>
      </c>
      <c r="M2" s="6">
        <v>1.98668520586224</v>
      </c>
      <c r="N2" s="6">
        <v>0.712744232616775</v>
      </c>
      <c r="O2" s="6">
        <v>1.4903605074803301</v>
      </c>
      <c r="P2" s="6">
        <v>0.96679282549072298</v>
      </c>
      <c r="Q2" s="6">
        <v>0.95516556515617901</v>
      </c>
      <c r="R2" s="6">
        <v>0.95516564761356104</v>
      </c>
      <c r="S2" s="6">
        <v>2.3478578369516701</v>
      </c>
      <c r="T2" s="6">
        <v>1.1462550040008901</v>
      </c>
      <c r="U2" s="6">
        <v>1.8330797675363399</v>
      </c>
      <c r="V2" s="6">
        <v>3.1521246768432198</v>
      </c>
      <c r="W2" s="6">
        <v>1.56501467019064</v>
      </c>
      <c r="X2" s="6">
        <v>0.75128917804308404</v>
      </c>
      <c r="Y2" s="6">
        <v>7.1989707869206097</v>
      </c>
      <c r="Z2" s="6">
        <v>0.96324269665692597</v>
      </c>
      <c r="AA2" s="6">
        <v>0.67129476404248301</v>
      </c>
      <c r="AB2" s="6">
        <v>5.2093500393864103</v>
      </c>
      <c r="AC2" s="6">
        <v>2.33069391042129</v>
      </c>
      <c r="AD2" s="6">
        <v>9.6744207403728701</v>
      </c>
      <c r="AE2" s="1" t="s">
        <v>35</v>
      </c>
    </row>
    <row r="3" spans="1:31" x14ac:dyDescent="0.3">
      <c r="A3" s="1">
        <v>24</v>
      </c>
      <c r="B3" s="1">
        <v>5</v>
      </c>
      <c r="C3" s="1">
        <v>2</v>
      </c>
      <c r="D3" s="1">
        <f>A3</f>
        <v>24</v>
      </c>
      <c r="E3" s="1">
        <v>1</v>
      </c>
      <c r="F3" s="1">
        <v>0</v>
      </c>
      <c r="G3" s="1">
        <v>6</v>
      </c>
      <c r="H3" s="1">
        <v>1</v>
      </c>
      <c r="I3" s="1">
        <v>30</v>
      </c>
      <c r="J3" s="2">
        <f>I3+(G3/A3)*100</f>
        <v>55</v>
      </c>
      <c r="K3" s="1">
        <v>70.651607533512006</v>
      </c>
      <c r="L3" s="6">
        <v>27.234595351630499</v>
      </c>
      <c r="M3" s="6">
        <v>64.631682799830301</v>
      </c>
      <c r="N3" s="6">
        <v>43.314862397868801</v>
      </c>
      <c r="O3" s="6">
        <v>54.430670885018202</v>
      </c>
      <c r="P3" s="6">
        <v>57.280643896640697</v>
      </c>
      <c r="Q3" s="6">
        <v>58.749249230678899</v>
      </c>
      <c r="R3" s="6">
        <v>58.797264821504001</v>
      </c>
      <c r="S3" s="6">
        <v>26.371035391315601</v>
      </c>
      <c r="T3" s="6">
        <v>70.550508417864293</v>
      </c>
      <c r="U3" s="6">
        <v>43.373556886164302</v>
      </c>
      <c r="V3" s="6">
        <v>190.74491584498</v>
      </c>
      <c r="W3" s="6">
        <v>39.345929268162102</v>
      </c>
      <c r="X3" s="6">
        <v>18.7460355070608</v>
      </c>
      <c r="Y3" s="6">
        <v>210.93575848225899</v>
      </c>
      <c r="Z3" s="6">
        <v>4.6876726498106196</v>
      </c>
      <c r="AA3" s="6">
        <v>2.7526068470307599</v>
      </c>
      <c r="AB3" s="6">
        <v>144.588559581829</v>
      </c>
      <c r="AC3" s="6">
        <v>45.658613572875602</v>
      </c>
      <c r="AD3" s="6">
        <v>309.540654331062</v>
      </c>
      <c r="AE3" s="1" t="s">
        <v>35</v>
      </c>
    </row>
    <row r="4" spans="1:31" x14ac:dyDescent="0.3">
      <c r="A4" s="1">
        <v>24</v>
      </c>
      <c r="B4" s="1">
        <v>5</v>
      </c>
      <c r="C4" s="1">
        <v>2</v>
      </c>
      <c r="D4" s="1">
        <f t="shared" ref="D4:D13" si="0">A4</f>
        <v>24</v>
      </c>
      <c r="E4" s="1">
        <v>1</v>
      </c>
      <c r="F4" s="1">
        <v>1</v>
      </c>
      <c r="G4" s="1">
        <v>8</v>
      </c>
      <c r="H4" s="1">
        <v>1</v>
      </c>
      <c r="I4" s="1">
        <v>30</v>
      </c>
      <c r="J4" s="2">
        <f t="shared" ref="J4:J8" si="1">I4+(G4/A4)*100</f>
        <v>63.333333333333329</v>
      </c>
      <c r="K4" s="1">
        <v>88.767076123178498</v>
      </c>
      <c r="L4" s="5">
        <v>34.200877232132399</v>
      </c>
      <c r="M4" s="5">
        <v>81.524995546577898</v>
      </c>
      <c r="N4" s="5">
        <v>54.394314199856503</v>
      </c>
      <c r="O4" s="5">
        <v>68.486527994387501</v>
      </c>
      <c r="P4" s="5">
        <v>71.939381887285705</v>
      </c>
      <c r="Q4" s="5">
        <v>73.4920271783175</v>
      </c>
      <c r="R4" s="5">
        <v>73.551879476117705</v>
      </c>
      <c r="S4" s="5">
        <v>32.704520143807201</v>
      </c>
      <c r="T4" s="5">
        <v>88.254246383208894</v>
      </c>
      <c r="U4" s="5">
        <v>54.472003832330003</v>
      </c>
      <c r="V4" s="5">
        <v>238.580878470138</v>
      </c>
      <c r="W4" s="5">
        <v>49.258140071390898</v>
      </c>
      <c r="X4" s="5">
        <v>23.4018857122899</v>
      </c>
      <c r="Y4" s="5">
        <v>263.75115191600901</v>
      </c>
      <c r="Z4" s="5">
        <v>5.75794939776919</v>
      </c>
      <c r="AA4" s="5">
        <v>3.2937176118128999</v>
      </c>
      <c r="AB4" s="5">
        <v>180.70385549549599</v>
      </c>
      <c r="AC4" s="5">
        <v>57.194631476501499</v>
      </c>
      <c r="AD4" s="5">
        <v>387.14341547507399</v>
      </c>
      <c r="AE4" s="1" t="s">
        <v>35</v>
      </c>
    </row>
    <row r="5" spans="1:31" x14ac:dyDescent="0.3">
      <c r="A5" s="1">
        <v>24</v>
      </c>
      <c r="B5" s="1">
        <v>5</v>
      </c>
      <c r="C5" s="1">
        <v>2</v>
      </c>
      <c r="D5" s="1">
        <f t="shared" si="0"/>
        <v>24</v>
      </c>
      <c r="E5" s="1">
        <v>1</v>
      </c>
      <c r="F5" s="1">
        <v>2</v>
      </c>
      <c r="G5" s="1">
        <v>12</v>
      </c>
      <c r="H5" s="1">
        <v>1</v>
      </c>
      <c r="I5" s="1">
        <v>30</v>
      </c>
      <c r="J5" s="2">
        <f t="shared" si="1"/>
        <v>80</v>
      </c>
      <c r="K5" s="1">
        <v>115.349556486403</v>
      </c>
      <c r="L5" s="5">
        <v>44.433560500783997</v>
      </c>
      <c r="M5" s="5">
        <v>106.10453513323</v>
      </c>
      <c r="N5" s="5">
        <v>70.669772825500701</v>
      </c>
      <c r="O5" s="5">
        <v>89.035028511419199</v>
      </c>
      <c r="P5" s="5">
        <v>93.467812211361306</v>
      </c>
      <c r="Q5" s="5">
        <v>95.264788712794498</v>
      </c>
      <c r="R5" s="5">
        <v>95.342314933675098</v>
      </c>
      <c r="S5" s="5">
        <v>42.417974600915798</v>
      </c>
      <c r="T5" s="5">
        <v>114.400262555629</v>
      </c>
      <c r="U5" s="5">
        <v>70.945373159836905</v>
      </c>
      <c r="V5" s="5">
        <v>309.215508195697</v>
      </c>
      <c r="W5" s="5">
        <v>63.7878708169047</v>
      </c>
      <c r="X5" s="5">
        <v>30.386526792576898</v>
      </c>
      <c r="Y5" s="5">
        <v>341.43502118933799</v>
      </c>
      <c r="Z5" s="5">
        <v>7.4674257857836803</v>
      </c>
      <c r="AA5" s="5">
        <v>4.2092484387000599</v>
      </c>
      <c r="AB5" s="5">
        <v>233.840806980194</v>
      </c>
      <c r="AC5" s="5">
        <v>74.435680880965805</v>
      </c>
      <c r="AD5" s="5">
        <v>501.32521602614099</v>
      </c>
      <c r="AE5" s="1" t="s">
        <v>35</v>
      </c>
    </row>
    <row r="6" spans="1:31" x14ac:dyDescent="0.3">
      <c r="A6" s="1">
        <v>24</v>
      </c>
      <c r="B6" s="1">
        <v>5</v>
      </c>
      <c r="C6" s="1">
        <v>2</v>
      </c>
      <c r="D6" s="1">
        <f t="shared" si="0"/>
        <v>24</v>
      </c>
      <c r="E6" s="1">
        <v>1</v>
      </c>
      <c r="F6" s="1">
        <v>3</v>
      </c>
      <c r="G6" s="1">
        <v>6</v>
      </c>
      <c r="H6" s="1">
        <v>6</v>
      </c>
      <c r="I6" s="1">
        <v>30</v>
      </c>
      <c r="J6" s="2">
        <f t="shared" si="1"/>
        <v>55</v>
      </c>
      <c r="K6" s="1">
        <v>1169.3523542595699</v>
      </c>
      <c r="L6" s="5">
        <v>451.65661843941598</v>
      </c>
      <c r="M6" s="5">
        <v>1055.2854189151501</v>
      </c>
      <c r="N6" s="5">
        <v>717.88476878386996</v>
      </c>
      <c r="O6" s="5">
        <v>893.00680134663003</v>
      </c>
      <c r="P6" s="5">
        <v>949.094381378143</v>
      </c>
      <c r="Q6" s="5">
        <v>990.05245026765999</v>
      </c>
      <c r="R6" s="5">
        <v>990.84121701454796</v>
      </c>
      <c r="S6" s="5">
        <v>438.47450999998898</v>
      </c>
      <c r="T6" s="5">
        <v>1188.86780995911</v>
      </c>
      <c r="U6" s="5">
        <v>721.34896693373003</v>
      </c>
      <c r="V6" s="5">
        <v>3215.8790545474299</v>
      </c>
      <c r="W6" s="5">
        <v>664.56762019781695</v>
      </c>
      <c r="X6" s="5">
        <v>313.69156576454299</v>
      </c>
      <c r="Y6" s="5">
        <v>3565.8468697341</v>
      </c>
      <c r="Z6" s="5">
        <v>75.161491938271595</v>
      </c>
      <c r="AA6" s="5">
        <v>44.553525941666599</v>
      </c>
      <c r="AB6" s="5">
        <v>2446.1630365443202</v>
      </c>
      <c r="AC6" s="5">
        <v>759.31976515489998</v>
      </c>
      <c r="AD6" s="5">
        <v>5228.9897725830597</v>
      </c>
      <c r="AE6" s="1" t="s">
        <v>35</v>
      </c>
    </row>
    <row r="7" spans="1:31" x14ac:dyDescent="0.3">
      <c r="A7" s="1">
        <v>24</v>
      </c>
      <c r="B7" s="1">
        <v>5</v>
      </c>
      <c r="C7" s="1">
        <v>2</v>
      </c>
      <c r="D7" s="1">
        <f t="shared" si="0"/>
        <v>24</v>
      </c>
      <c r="E7" s="1">
        <v>1</v>
      </c>
      <c r="F7" s="1">
        <v>4</v>
      </c>
      <c r="G7" s="1">
        <v>8</v>
      </c>
      <c r="H7" s="1">
        <v>6</v>
      </c>
      <c r="I7" s="1">
        <v>30</v>
      </c>
      <c r="J7" s="2">
        <f t="shared" si="1"/>
        <v>63.333333333333329</v>
      </c>
      <c r="K7" s="1">
        <v>1493.9690563859201</v>
      </c>
      <c r="L7" s="5">
        <v>576.96047896136702</v>
      </c>
      <c r="M7" s="5">
        <v>1349.5128926394</v>
      </c>
      <c r="N7" s="5">
        <v>917.00904168426405</v>
      </c>
      <c r="O7" s="5">
        <v>1140.6767887440601</v>
      </c>
      <c r="P7" s="5">
        <v>1212.29490675237</v>
      </c>
      <c r="Q7" s="5">
        <v>1263.1348276230599</v>
      </c>
      <c r="R7" s="5">
        <v>1264.1395080658101</v>
      </c>
      <c r="S7" s="5">
        <v>559.83526629922301</v>
      </c>
      <c r="T7" s="5">
        <v>1516.7907338817799</v>
      </c>
      <c r="U7" s="5">
        <v>925.84063595531802</v>
      </c>
      <c r="V7" s="5">
        <v>4102.4990111215002</v>
      </c>
      <c r="W7" s="5">
        <v>847.23864092502697</v>
      </c>
      <c r="X7" s="5">
        <v>400.960370054978</v>
      </c>
      <c r="Y7" s="5">
        <v>4543.6972261562396</v>
      </c>
      <c r="Z7" s="5">
        <v>96.452513496681306</v>
      </c>
      <c r="AA7" s="5">
        <v>56.136055114526897</v>
      </c>
      <c r="AB7" s="5">
        <v>3115.7440902850199</v>
      </c>
      <c r="AC7" s="5">
        <v>973.51312371312497</v>
      </c>
      <c r="AD7" s="5">
        <v>6664.9346975283797</v>
      </c>
      <c r="AE7" s="1" t="s">
        <v>35</v>
      </c>
    </row>
    <row r="8" spans="1:31" x14ac:dyDescent="0.3">
      <c r="A8" s="1">
        <v>24</v>
      </c>
      <c r="B8" s="1">
        <v>5</v>
      </c>
      <c r="C8" s="1">
        <v>2</v>
      </c>
      <c r="D8" s="1">
        <f t="shared" si="0"/>
        <v>24</v>
      </c>
      <c r="E8" s="1">
        <v>1</v>
      </c>
      <c r="F8" s="1">
        <v>5</v>
      </c>
      <c r="G8" s="1">
        <v>12</v>
      </c>
      <c r="H8" s="1">
        <v>6</v>
      </c>
      <c r="I8" s="1">
        <v>30</v>
      </c>
      <c r="J8" s="2">
        <f t="shared" si="1"/>
        <v>80</v>
      </c>
      <c r="K8" s="1">
        <v>1953.3234437987901</v>
      </c>
      <c r="L8" s="5">
        <v>754.28284713281505</v>
      </c>
      <c r="M8" s="5">
        <v>1765.4611796036199</v>
      </c>
      <c r="N8" s="5">
        <v>1198.8236196877399</v>
      </c>
      <c r="O8" s="5">
        <v>1491.37805445604</v>
      </c>
      <c r="P8" s="5">
        <v>1584.8003769617801</v>
      </c>
      <c r="Q8" s="5">
        <v>1650.0391695369501</v>
      </c>
      <c r="R8" s="5">
        <v>1651.3513753202501</v>
      </c>
      <c r="S8" s="5">
        <v>732.00861951463196</v>
      </c>
      <c r="T8" s="5">
        <v>1981.3952322887601</v>
      </c>
      <c r="U8" s="5">
        <v>1213.2135078096001</v>
      </c>
      <c r="V8" s="5">
        <v>5358.2290115139904</v>
      </c>
      <c r="W8" s="5">
        <v>1106.1791719528901</v>
      </c>
      <c r="X8" s="5">
        <v>524.41831648678101</v>
      </c>
      <c r="Y8" s="5">
        <v>5930.6516395695999</v>
      </c>
      <c r="Z8" s="5">
        <v>126.519562083881</v>
      </c>
      <c r="AA8" s="5">
        <v>72.982033724424397</v>
      </c>
      <c r="AB8" s="5">
        <v>4065.8350870776999</v>
      </c>
      <c r="AC8" s="5">
        <v>1275.0880055935399</v>
      </c>
      <c r="AD8" s="5">
        <v>8701.0667617755607</v>
      </c>
      <c r="AE8" s="1" t="s">
        <v>35</v>
      </c>
    </row>
    <row r="9" spans="1:31" x14ac:dyDescent="0.3">
      <c r="A9" s="1">
        <v>24</v>
      </c>
      <c r="B9" s="1">
        <v>5</v>
      </c>
      <c r="C9" s="1">
        <v>2</v>
      </c>
      <c r="D9" s="1">
        <f t="shared" si="0"/>
        <v>24</v>
      </c>
      <c r="E9" s="1">
        <v>1</v>
      </c>
      <c r="F9" s="1">
        <v>6</v>
      </c>
      <c r="G9" s="1">
        <v>6</v>
      </c>
      <c r="H9" s="1">
        <v>3</v>
      </c>
      <c r="I9" s="1">
        <v>30</v>
      </c>
      <c r="J9" s="2">
        <f t="shared" ref="J9:J11" si="2">I9+(G9/A9)*100</f>
        <v>55</v>
      </c>
      <c r="K9" s="1">
        <v>520.92911076617304</v>
      </c>
      <c r="L9" s="5">
        <v>201.00870718303401</v>
      </c>
      <c r="M9" s="5">
        <v>473.09379011700901</v>
      </c>
      <c r="N9" s="5">
        <v>319.61103671534403</v>
      </c>
      <c r="O9" s="5">
        <v>399.46215222473302</v>
      </c>
      <c r="P9" s="5">
        <v>422.58605228704897</v>
      </c>
      <c r="Q9" s="5">
        <v>436.72153033349599</v>
      </c>
      <c r="R9" s="5">
        <v>437.07532609955302</v>
      </c>
      <c r="S9" s="5">
        <v>196.15369714615599</v>
      </c>
      <c r="T9" s="5">
        <v>524.43895131866395</v>
      </c>
      <c r="U9" s="5">
        <v>321.85947178540698</v>
      </c>
      <c r="V9" s="5">
        <v>1418.1694393917801</v>
      </c>
      <c r="W9" s="5">
        <v>292.02929658015501</v>
      </c>
      <c r="X9" s="5">
        <v>139.50172356559699</v>
      </c>
      <c r="Y9" s="5">
        <v>1567.2474254052399</v>
      </c>
      <c r="Z9" s="5">
        <v>34.339068898516203</v>
      </c>
      <c r="AA9" s="5">
        <v>20.169289264275001</v>
      </c>
      <c r="AB9" s="5">
        <v>1074.47533396362</v>
      </c>
      <c r="AC9" s="5">
        <v>339.059581122579</v>
      </c>
      <c r="AD9" s="5">
        <v>2299.82677946699</v>
      </c>
      <c r="AE9" s="1" t="s">
        <v>35</v>
      </c>
    </row>
    <row r="10" spans="1:31" x14ac:dyDescent="0.3">
      <c r="A10" s="1">
        <v>24</v>
      </c>
      <c r="B10" s="1">
        <v>5</v>
      </c>
      <c r="C10" s="1">
        <v>2</v>
      </c>
      <c r="D10" s="1">
        <f t="shared" ref="D10:D12" si="3">A10</f>
        <v>24</v>
      </c>
      <c r="E10" s="1">
        <v>1</v>
      </c>
      <c r="F10" s="1">
        <v>7</v>
      </c>
      <c r="G10" s="1">
        <v>8</v>
      </c>
      <c r="H10" s="1">
        <v>3</v>
      </c>
      <c r="I10" s="1">
        <v>30</v>
      </c>
      <c r="J10" s="2">
        <f t="shared" si="2"/>
        <v>63.333333333333329</v>
      </c>
      <c r="K10" s="1">
        <v>663.60564872056796</v>
      </c>
      <c r="L10" s="5">
        <v>255.96757571990901</v>
      </c>
      <c r="M10" s="5">
        <v>604.47417635879196</v>
      </c>
      <c r="N10" s="5">
        <v>406.986421824437</v>
      </c>
      <c r="O10" s="5">
        <v>509.305912219672</v>
      </c>
      <c r="P10" s="5">
        <v>538.14090452410198</v>
      </c>
      <c r="Q10" s="5">
        <v>554.57701289110196</v>
      </c>
      <c r="R10" s="5">
        <v>555.02461347211204</v>
      </c>
      <c r="S10" s="5">
        <v>247.74762979882601</v>
      </c>
      <c r="T10" s="5">
        <v>665.96285045237198</v>
      </c>
      <c r="U10" s="5">
        <v>410.59105733280597</v>
      </c>
      <c r="V10" s="5">
        <v>1800.6802543183101</v>
      </c>
      <c r="W10" s="5">
        <v>371.06626877026702</v>
      </c>
      <c r="X10" s="5">
        <v>176.97622264061499</v>
      </c>
      <c r="Y10" s="5">
        <v>1989.2175514866899</v>
      </c>
      <c r="Z10" s="5">
        <v>43.304948730510198</v>
      </c>
      <c r="AA10" s="5">
        <v>24.8662669305109</v>
      </c>
      <c r="AB10" s="5">
        <v>1363.17352421448</v>
      </c>
      <c r="AC10" s="5">
        <v>431.62121832801</v>
      </c>
      <c r="AD10" s="5">
        <v>2919.7154272595599</v>
      </c>
      <c r="AE10" s="1" t="s">
        <v>35</v>
      </c>
    </row>
    <row r="11" spans="1:31" x14ac:dyDescent="0.3">
      <c r="A11" s="1">
        <v>24</v>
      </c>
      <c r="B11" s="1">
        <v>5</v>
      </c>
      <c r="C11" s="1">
        <v>2</v>
      </c>
      <c r="D11" s="1">
        <f t="shared" si="3"/>
        <v>24</v>
      </c>
      <c r="E11" s="1">
        <v>1</v>
      </c>
      <c r="F11" s="1">
        <v>8</v>
      </c>
      <c r="G11" s="1">
        <v>12</v>
      </c>
      <c r="H11" s="1">
        <v>3</v>
      </c>
      <c r="I11" s="1">
        <v>30</v>
      </c>
      <c r="J11" s="2">
        <f t="shared" si="2"/>
        <v>80</v>
      </c>
      <c r="K11" s="1">
        <v>868.38561111037802</v>
      </c>
      <c r="L11" s="5">
        <v>334.88245326225399</v>
      </c>
      <c r="M11" s="5">
        <v>792.29069119132498</v>
      </c>
      <c r="N11" s="5">
        <v>532.45789192792995</v>
      </c>
      <c r="O11" s="5">
        <v>666.82440267026402</v>
      </c>
      <c r="P11" s="5">
        <v>704.06097298812199</v>
      </c>
      <c r="Q11" s="5">
        <v>724.37986582014105</v>
      </c>
      <c r="R11" s="5">
        <v>724.96376025677796</v>
      </c>
      <c r="S11" s="5">
        <v>322.89816826399198</v>
      </c>
      <c r="T11" s="5">
        <v>869.86901644818602</v>
      </c>
      <c r="U11" s="5">
        <v>537.63745289252097</v>
      </c>
      <c r="V11" s="5">
        <v>2351.6689782065801</v>
      </c>
      <c r="W11" s="5">
        <v>484.76364139906099</v>
      </c>
      <c r="X11" s="5">
        <v>231.11594248368499</v>
      </c>
      <c r="Y11" s="5">
        <v>2597.2104879102399</v>
      </c>
      <c r="Z11" s="5">
        <v>56.432341861321603</v>
      </c>
      <c r="AA11" s="5">
        <v>32.027884126401901</v>
      </c>
      <c r="AB11" s="5">
        <v>1779.35795111319</v>
      </c>
      <c r="AC11" s="5">
        <v>564.62061662410395</v>
      </c>
      <c r="AD11" s="5">
        <v>3812.6949295963</v>
      </c>
      <c r="AE11" s="1" t="s">
        <v>35</v>
      </c>
    </row>
    <row r="12" spans="1:31" x14ac:dyDescent="0.3">
      <c r="A12" s="1">
        <v>48</v>
      </c>
      <c r="B12" s="1">
        <v>5</v>
      </c>
      <c r="C12" s="1">
        <v>2</v>
      </c>
      <c r="D12" s="1">
        <f t="shared" si="3"/>
        <v>48</v>
      </c>
      <c r="E12" s="1">
        <v>10</v>
      </c>
      <c r="F12" s="1">
        <v>-999</v>
      </c>
      <c r="G12" s="7">
        <v>0</v>
      </c>
      <c r="H12" s="7">
        <v>0</v>
      </c>
      <c r="I12" s="7">
        <v>0</v>
      </c>
      <c r="J12" s="8">
        <v>0</v>
      </c>
      <c r="K12" s="5">
        <v>1.3089681182987301</v>
      </c>
      <c r="L12" s="5">
        <v>4.4626919155471398</v>
      </c>
      <c r="M12" s="5">
        <v>2.0647124638123899</v>
      </c>
      <c r="N12" s="5">
        <v>0.74672337539381795</v>
      </c>
      <c r="O12" s="5">
        <v>1.55694761461876</v>
      </c>
      <c r="P12" s="5">
        <v>1.01283794407052</v>
      </c>
      <c r="Q12" s="5">
        <v>0.99256417024808297</v>
      </c>
      <c r="R12" s="5">
        <v>0.99256952190630898</v>
      </c>
      <c r="S12" s="5">
        <v>2.4216419306825001</v>
      </c>
      <c r="T12" s="5">
        <v>1.1871852685917901</v>
      </c>
      <c r="U12" s="5">
        <v>1.8779351306488801</v>
      </c>
      <c r="V12" s="5">
        <v>3.2540457668134199</v>
      </c>
      <c r="W12" s="5">
        <v>1.6128292532492201</v>
      </c>
      <c r="X12" s="5">
        <v>0.77522270985584996</v>
      </c>
      <c r="Y12" s="5">
        <v>7.44427074654919</v>
      </c>
      <c r="Z12" s="5">
        <v>0.99631773208734897</v>
      </c>
      <c r="AA12" s="5">
        <v>0.70698442709236697</v>
      </c>
      <c r="AB12" s="5">
        <v>5.3948371395150998</v>
      </c>
      <c r="AC12" s="5">
        <v>2.38156596225874</v>
      </c>
      <c r="AD12" s="5">
        <v>9.9983119506138198</v>
      </c>
      <c r="AE12" s="1" t="s">
        <v>35</v>
      </c>
    </row>
    <row r="13" spans="1:31" x14ac:dyDescent="0.3">
      <c r="A13" s="1">
        <v>48</v>
      </c>
      <c r="B13" s="1">
        <v>5</v>
      </c>
      <c r="C13" s="1">
        <v>2</v>
      </c>
      <c r="D13" s="1">
        <f t="shared" si="0"/>
        <v>48</v>
      </c>
      <c r="E13" s="1">
        <v>10</v>
      </c>
      <c r="F13" s="1">
        <v>0</v>
      </c>
      <c r="G13" s="1">
        <v>6</v>
      </c>
      <c r="H13" s="1">
        <v>1</v>
      </c>
      <c r="I13" s="1">
        <v>30</v>
      </c>
      <c r="J13" s="2">
        <f>I13+(G13/A13)*100</f>
        <v>42.5</v>
      </c>
      <c r="K13" s="5">
        <v>94.091562767952098</v>
      </c>
      <c r="L13" s="5">
        <v>4.4676953465209603</v>
      </c>
      <c r="M13" s="5">
        <v>130.334849602997</v>
      </c>
      <c r="N13" s="5">
        <v>38.331101214574097</v>
      </c>
      <c r="O13" s="5">
        <v>87.659758933402898</v>
      </c>
      <c r="P13" s="5">
        <v>72.536185437483397</v>
      </c>
      <c r="Q13" s="5">
        <v>51.833486216563699</v>
      </c>
      <c r="R13" s="5">
        <v>51.853822502370797</v>
      </c>
      <c r="S13" s="5">
        <v>167.57450092472499</v>
      </c>
      <c r="T13" s="5">
        <v>49.398365477452401</v>
      </c>
      <c r="U13" s="5">
        <v>108.35263362228601</v>
      </c>
      <c r="V13" s="5">
        <v>170.049609043218</v>
      </c>
      <c r="W13" s="5">
        <v>113.787076909668</v>
      </c>
      <c r="X13" s="5">
        <v>54.053134333915096</v>
      </c>
      <c r="Y13" s="5">
        <v>448.26097625569201</v>
      </c>
      <c r="Z13" s="5">
        <v>73.364088871590496</v>
      </c>
      <c r="AA13" s="5">
        <v>55.914597472586699</v>
      </c>
      <c r="AB13" s="5">
        <v>318.69735644803899</v>
      </c>
      <c r="AC13" s="5">
        <v>150.467250739679</v>
      </c>
      <c r="AD13" s="5">
        <v>602.25698475018203</v>
      </c>
      <c r="AE13" s="1" t="s">
        <v>35</v>
      </c>
    </row>
    <row r="14" spans="1:31" x14ac:dyDescent="0.3">
      <c r="A14" s="1">
        <v>48</v>
      </c>
      <c r="B14" s="1">
        <v>5</v>
      </c>
      <c r="C14" s="1">
        <v>2</v>
      </c>
      <c r="D14" s="1">
        <f t="shared" ref="D14:D23" si="4">A14</f>
        <v>48</v>
      </c>
      <c r="E14" s="1">
        <v>10</v>
      </c>
      <c r="F14" s="1">
        <v>1</v>
      </c>
      <c r="G14" s="1">
        <v>15</v>
      </c>
      <c r="H14" s="1">
        <v>1</v>
      </c>
      <c r="I14" s="1">
        <v>30</v>
      </c>
      <c r="J14" s="2">
        <f t="shared" ref="J14:J48" si="5">I14+(G14/A14)*100</f>
        <v>61.25</v>
      </c>
      <c r="K14" s="5">
        <v>160.037833228881</v>
      </c>
      <c r="L14" s="5">
        <v>4.45383266574422</v>
      </c>
      <c r="M14" s="5">
        <v>222.549802699276</v>
      </c>
      <c r="N14" s="5">
        <v>65.594684436448603</v>
      </c>
      <c r="O14" s="5">
        <v>149.48656884960499</v>
      </c>
      <c r="P14" s="5">
        <v>123.541011954298</v>
      </c>
      <c r="Q14" s="5">
        <v>87.188193414922196</v>
      </c>
      <c r="R14" s="5">
        <v>87.222361568284498</v>
      </c>
      <c r="S14" s="5">
        <v>283.75323152627902</v>
      </c>
      <c r="T14" s="5">
        <v>84.237493686531295</v>
      </c>
      <c r="U14" s="5">
        <v>182.348920984469</v>
      </c>
      <c r="V14" s="5">
        <v>290.76912449817303</v>
      </c>
      <c r="W14" s="5">
        <v>193.97105171764099</v>
      </c>
      <c r="X14" s="5">
        <v>90.8598984033964</v>
      </c>
      <c r="Y14" s="5">
        <v>762.82798525387898</v>
      </c>
      <c r="Z14" s="5">
        <v>123.339338488097</v>
      </c>
      <c r="AA14" s="5">
        <v>94.016278801006393</v>
      </c>
      <c r="AB14" s="5">
        <v>542.35787274414099</v>
      </c>
      <c r="AC14" s="5">
        <v>254.31787184465199</v>
      </c>
      <c r="AD14" s="5">
        <v>1025.2067296380601</v>
      </c>
      <c r="AE14" s="1" t="s">
        <v>35</v>
      </c>
    </row>
    <row r="15" spans="1:31" x14ac:dyDescent="0.3">
      <c r="A15" s="1">
        <v>48</v>
      </c>
      <c r="B15" s="1">
        <v>5</v>
      </c>
      <c r="C15" s="1">
        <v>2</v>
      </c>
      <c r="D15" s="1">
        <f t="shared" si="4"/>
        <v>48</v>
      </c>
      <c r="E15" s="1">
        <v>10</v>
      </c>
      <c r="F15" s="1">
        <v>2</v>
      </c>
      <c r="G15" s="1">
        <v>24</v>
      </c>
      <c r="H15" s="1">
        <v>1</v>
      </c>
      <c r="I15" s="1">
        <v>30</v>
      </c>
      <c r="J15" s="2">
        <f t="shared" si="5"/>
        <v>80</v>
      </c>
      <c r="K15" s="5">
        <v>191.920984570988</v>
      </c>
      <c r="L15" s="5">
        <v>4.4800137479712401</v>
      </c>
      <c r="M15" s="5">
        <v>266.59502185888999</v>
      </c>
      <c r="N15" s="5">
        <v>78.519596289308694</v>
      </c>
      <c r="O15" s="5">
        <v>179.11114456492899</v>
      </c>
      <c r="P15" s="5">
        <v>148.103478221785</v>
      </c>
      <c r="Q15" s="5">
        <v>104.869930677082</v>
      </c>
      <c r="R15" s="5">
        <v>104.911061457798</v>
      </c>
      <c r="S15" s="5">
        <v>340.62851802835598</v>
      </c>
      <c r="T15" s="5">
        <v>100.907486528154</v>
      </c>
      <c r="U15" s="5">
        <v>219.17538017924699</v>
      </c>
      <c r="V15" s="5">
        <v>348.24863990999199</v>
      </c>
      <c r="W15" s="5">
        <v>232.476693933256</v>
      </c>
      <c r="X15" s="5">
        <v>109.286391357485</v>
      </c>
      <c r="Y15" s="5">
        <v>914.57568331807795</v>
      </c>
      <c r="Z15" s="5">
        <v>148.36168940074501</v>
      </c>
      <c r="AA15" s="5">
        <v>113.11467597779399</v>
      </c>
      <c r="AB15" s="5">
        <v>650.21548959419295</v>
      </c>
      <c r="AC15" s="5">
        <v>305.36635079486399</v>
      </c>
      <c r="AD15" s="5">
        <v>1229.0892890970399</v>
      </c>
      <c r="AE15" s="1" t="s">
        <v>35</v>
      </c>
    </row>
    <row r="16" spans="1:31" x14ac:dyDescent="0.3">
      <c r="A16" s="1">
        <v>48</v>
      </c>
      <c r="B16" s="1">
        <v>5</v>
      </c>
      <c r="C16" s="1">
        <v>2</v>
      </c>
      <c r="D16" s="1">
        <f t="shared" si="4"/>
        <v>48</v>
      </c>
      <c r="E16" s="1">
        <v>10</v>
      </c>
      <c r="F16" s="1">
        <v>3</v>
      </c>
      <c r="G16" s="1">
        <v>6</v>
      </c>
      <c r="H16" s="1">
        <v>6</v>
      </c>
      <c r="I16" s="1">
        <v>30</v>
      </c>
      <c r="J16" s="2">
        <f t="shared" si="5"/>
        <v>42.5</v>
      </c>
      <c r="K16" s="5">
        <v>1566.01922714181</v>
      </c>
      <c r="L16" s="5">
        <v>5.1783477208907804</v>
      </c>
      <c r="M16" s="5">
        <v>2157.8485125050001</v>
      </c>
      <c r="N16" s="5">
        <v>631.138219862239</v>
      </c>
      <c r="O16" s="5">
        <v>1450.55881373033</v>
      </c>
      <c r="P16" s="5">
        <v>1206.09572012793</v>
      </c>
      <c r="Q16" s="5">
        <v>878.58392546225502</v>
      </c>
      <c r="R16" s="5">
        <v>878.92913146028297</v>
      </c>
      <c r="S16" s="5">
        <v>2796.17010988641</v>
      </c>
      <c r="T16" s="5">
        <v>817.83144484063905</v>
      </c>
      <c r="U16" s="5">
        <v>1803.3593691789299</v>
      </c>
      <c r="V16" s="5">
        <v>2851.6959150734201</v>
      </c>
      <c r="W16" s="5">
        <v>1895.93323839558</v>
      </c>
      <c r="X16" s="5">
        <v>908.30571548043304</v>
      </c>
      <c r="Y16" s="5">
        <v>7478.89821231924</v>
      </c>
      <c r="Z16" s="5">
        <v>1236.3622898942699</v>
      </c>
      <c r="AA16" s="5">
        <v>948.00707212617397</v>
      </c>
      <c r="AB16" s="5">
        <v>5312.3873358375304</v>
      </c>
      <c r="AC16" s="5">
        <v>2501.2352555473199</v>
      </c>
      <c r="AD16" s="5">
        <v>10053.629252454601</v>
      </c>
      <c r="AE16" s="1" t="s">
        <v>35</v>
      </c>
    </row>
    <row r="17" spans="1:31" x14ac:dyDescent="0.3">
      <c r="A17" s="1">
        <v>48</v>
      </c>
      <c r="B17" s="1">
        <v>5</v>
      </c>
      <c r="C17" s="1">
        <v>2</v>
      </c>
      <c r="D17" s="1">
        <f t="shared" si="4"/>
        <v>48</v>
      </c>
      <c r="E17" s="1">
        <v>10</v>
      </c>
      <c r="F17" s="1">
        <v>4</v>
      </c>
      <c r="G17" s="1">
        <v>15</v>
      </c>
      <c r="H17" s="1">
        <v>6</v>
      </c>
      <c r="I17" s="1">
        <v>30</v>
      </c>
      <c r="J17" s="2">
        <f t="shared" si="5"/>
        <v>61.25</v>
      </c>
      <c r="K17" s="5">
        <v>3002.7197548249701</v>
      </c>
      <c r="L17" s="5">
        <v>5.3832227650638798</v>
      </c>
      <c r="M17" s="5">
        <v>4151.4534536630799</v>
      </c>
      <c r="N17" s="5">
        <v>1214.01822867902</v>
      </c>
      <c r="O17" s="5">
        <v>2784.9884156615699</v>
      </c>
      <c r="P17" s="5">
        <v>2315.17033594954</v>
      </c>
      <c r="Q17" s="5">
        <v>1672.97330306508</v>
      </c>
      <c r="R17" s="5">
        <v>1673.63115931171</v>
      </c>
      <c r="S17" s="5">
        <v>5335.7754407021002</v>
      </c>
      <c r="T17" s="5">
        <v>1569.0392676740801</v>
      </c>
      <c r="U17" s="5">
        <v>3397.0801596767501</v>
      </c>
      <c r="V17" s="5">
        <v>5548.1900364651801</v>
      </c>
      <c r="W17" s="5">
        <v>3650.5787736672701</v>
      </c>
      <c r="X17" s="5">
        <v>1718.9157948945699</v>
      </c>
      <c r="Y17" s="5">
        <v>14382.0856198539</v>
      </c>
      <c r="Z17" s="5">
        <v>2344.8484839778898</v>
      </c>
      <c r="AA17" s="5">
        <v>1808.3859502032799</v>
      </c>
      <c r="AB17" s="5">
        <v>10209.179785910001</v>
      </c>
      <c r="AC17" s="5">
        <v>4744.2661915629897</v>
      </c>
      <c r="AD17" s="5">
        <v>19351.043927192099</v>
      </c>
      <c r="AE17" s="1" t="s">
        <v>35</v>
      </c>
    </row>
    <row r="18" spans="1:31" x14ac:dyDescent="0.3">
      <c r="A18" s="1">
        <v>48</v>
      </c>
      <c r="B18" s="1">
        <v>5</v>
      </c>
      <c r="C18" s="1">
        <v>2</v>
      </c>
      <c r="D18" s="1">
        <f t="shared" si="4"/>
        <v>48</v>
      </c>
      <c r="E18" s="1">
        <v>10</v>
      </c>
      <c r="F18" s="1">
        <v>5</v>
      </c>
      <c r="G18" s="1">
        <v>24</v>
      </c>
      <c r="H18" s="1">
        <v>6</v>
      </c>
      <c r="I18" s="1">
        <v>30</v>
      </c>
      <c r="J18" s="2">
        <f t="shared" si="5"/>
        <v>80</v>
      </c>
      <c r="K18" s="5">
        <v>3529.46521415708</v>
      </c>
      <c r="L18" s="5">
        <v>6.1714657095324599</v>
      </c>
      <c r="M18" s="5">
        <v>4876.9863672513102</v>
      </c>
      <c r="N18" s="5">
        <v>1426.03983410359</v>
      </c>
      <c r="O18" s="5">
        <v>3272.5635440557298</v>
      </c>
      <c r="P18" s="5">
        <v>2720.8016502713099</v>
      </c>
      <c r="Q18" s="5">
        <v>1968.9470679761</v>
      </c>
      <c r="R18" s="5">
        <v>1969.72138268811</v>
      </c>
      <c r="S18" s="5">
        <v>6276.87749910412</v>
      </c>
      <c r="T18" s="5">
        <v>1843.78313506986</v>
      </c>
      <c r="U18" s="5">
        <v>4004.0008114988</v>
      </c>
      <c r="V18" s="5">
        <v>6507.6063832342097</v>
      </c>
      <c r="W18" s="5">
        <v>4288.5316935194796</v>
      </c>
      <c r="X18" s="5">
        <v>2024.8649212007399</v>
      </c>
      <c r="Y18" s="5">
        <v>16897.615259958398</v>
      </c>
      <c r="Z18" s="5">
        <v>2761.3825285828898</v>
      </c>
      <c r="AA18" s="5">
        <v>2127.9681691432402</v>
      </c>
      <c r="AB18" s="5">
        <v>11995.620326263401</v>
      </c>
      <c r="AC18" s="5">
        <v>5585.8605883872197</v>
      </c>
      <c r="AD18" s="5">
        <v>22732.965135225299</v>
      </c>
      <c r="AE18" s="1" t="s">
        <v>35</v>
      </c>
    </row>
    <row r="19" spans="1:31" x14ac:dyDescent="0.3">
      <c r="A19" s="1">
        <v>48</v>
      </c>
      <c r="B19" s="1">
        <v>5</v>
      </c>
      <c r="C19" s="1">
        <v>2</v>
      </c>
      <c r="D19" s="1">
        <f t="shared" ref="D19:D22" si="6">A19</f>
        <v>48</v>
      </c>
      <c r="E19" s="1">
        <v>10</v>
      </c>
      <c r="F19" s="1">
        <v>6</v>
      </c>
      <c r="G19" s="1">
        <v>6</v>
      </c>
      <c r="H19" s="1">
        <v>3</v>
      </c>
      <c r="I19" s="1">
        <v>30</v>
      </c>
      <c r="J19" s="2">
        <f t="shared" ref="J19:J21" si="7">I19+(G19/A19)*100</f>
        <v>42.5</v>
      </c>
      <c r="K19" s="5">
        <v>703.88777713580998</v>
      </c>
      <c r="L19" s="5">
        <v>4.6121423477202601</v>
      </c>
      <c r="M19" s="5">
        <v>972.79306162249804</v>
      </c>
      <c r="N19" s="5">
        <v>285.44923318702899</v>
      </c>
      <c r="O19" s="5">
        <v>654.16302052421497</v>
      </c>
      <c r="P19" s="5">
        <v>542.42113117471399</v>
      </c>
      <c r="Q19" s="5">
        <v>390.87034495136197</v>
      </c>
      <c r="R19" s="5">
        <v>391.02372650565201</v>
      </c>
      <c r="S19" s="5">
        <v>1254.88747394658</v>
      </c>
      <c r="T19" s="5">
        <v>368.74725271155</v>
      </c>
      <c r="U19" s="5">
        <v>810.65223672506295</v>
      </c>
      <c r="V19" s="5">
        <v>1276.17813071509</v>
      </c>
      <c r="W19" s="5">
        <v>851.60787771609398</v>
      </c>
      <c r="X19" s="5">
        <v>406.059387662105</v>
      </c>
      <c r="Y19" s="5">
        <v>3356.9868281990398</v>
      </c>
      <c r="Z19" s="5">
        <v>551.81027720098905</v>
      </c>
      <c r="AA19" s="5">
        <v>421.60080125825402</v>
      </c>
      <c r="AB19" s="5">
        <v>2385.8067685103601</v>
      </c>
      <c r="AC19" s="5">
        <v>1125.0649305785</v>
      </c>
      <c r="AD19" s="5">
        <v>4511.2511284177899</v>
      </c>
      <c r="AE19" s="1" t="s">
        <v>35</v>
      </c>
    </row>
    <row r="20" spans="1:31" x14ac:dyDescent="0.3">
      <c r="A20" s="1">
        <v>48</v>
      </c>
      <c r="B20" s="1">
        <v>5</v>
      </c>
      <c r="C20" s="1">
        <v>2</v>
      </c>
      <c r="D20" s="1">
        <f t="shared" si="6"/>
        <v>48</v>
      </c>
      <c r="E20" s="1">
        <v>10</v>
      </c>
      <c r="F20" s="1">
        <v>7</v>
      </c>
      <c r="G20" s="1">
        <v>15</v>
      </c>
      <c r="H20" s="1">
        <v>3</v>
      </c>
      <c r="I20" s="1">
        <v>30</v>
      </c>
      <c r="J20" s="2">
        <f t="shared" si="7"/>
        <v>61.25</v>
      </c>
      <c r="K20" s="5">
        <v>1237.9037420694499</v>
      </c>
      <c r="L20" s="5">
        <v>4.5513392109569999</v>
      </c>
      <c r="M20" s="5">
        <v>1717.2580436466501</v>
      </c>
      <c r="N20" s="5">
        <v>504.54692864973202</v>
      </c>
      <c r="O20" s="5">
        <v>1152.8239709279301</v>
      </c>
      <c r="P20" s="5">
        <v>955.34598012062202</v>
      </c>
      <c r="Q20" s="5">
        <v>680.53871147005896</v>
      </c>
      <c r="R20" s="5">
        <v>680.80590467212596</v>
      </c>
      <c r="S20" s="5">
        <v>2195.3472509721701</v>
      </c>
      <c r="T20" s="5">
        <v>649.47970898747405</v>
      </c>
      <c r="U20" s="5">
        <v>1404.4520908321699</v>
      </c>
      <c r="V20" s="5">
        <v>2267.9301314248801</v>
      </c>
      <c r="W20" s="5">
        <v>1502.6903838368801</v>
      </c>
      <c r="X20" s="5">
        <v>704.37559019014998</v>
      </c>
      <c r="Y20" s="5">
        <v>5914.1486088826296</v>
      </c>
      <c r="Z20" s="5">
        <v>958.39570782462101</v>
      </c>
      <c r="AA20" s="5">
        <v>734.36358385655001</v>
      </c>
      <c r="AB20" s="5">
        <v>4201.98895434317</v>
      </c>
      <c r="AC20" s="5">
        <v>1960.4102638162899</v>
      </c>
      <c r="AD20" s="5">
        <v>7952.6687833921696</v>
      </c>
      <c r="AE20" s="1" t="s">
        <v>35</v>
      </c>
    </row>
    <row r="21" spans="1:31" x14ac:dyDescent="0.3">
      <c r="A21" s="1">
        <v>48</v>
      </c>
      <c r="B21" s="1">
        <v>5</v>
      </c>
      <c r="C21" s="1">
        <v>2</v>
      </c>
      <c r="D21" s="1">
        <f t="shared" si="6"/>
        <v>48</v>
      </c>
      <c r="E21" s="1">
        <v>10</v>
      </c>
      <c r="F21" s="1">
        <v>8</v>
      </c>
      <c r="G21" s="1">
        <v>24</v>
      </c>
      <c r="H21" s="1">
        <v>3</v>
      </c>
      <c r="I21" s="1">
        <v>30</v>
      </c>
      <c r="J21" s="2">
        <f t="shared" si="7"/>
        <v>80</v>
      </c>
      <c r="K21" s="5">
        <v>1474.2595285350101</v>
      </c>
      <c r="L21" s="5">
        <v>4.8186115991405201</v>
      </c>
      <c r="M21" s="5">
        <v>2043.37210469108</v>
      </c>
      <c r="N21" s="5">
        <v>600.10988478573302</v>
      </c>
      <c r="O21" s="5">
        <v>1372.14088287045</v>
      </c>
      <c r="P21" s="5">
        <v>1137.4161224347099</v>
      </c>
      <c r="Q21" s="5">
        <v>812.42242601196904</v>
      </c>
      <c r="R21" s="5">
        <v>812.74145425113898</v>
      </c>
      <c r="S21" s="5">
        <v>2617.3724344145999</v>
      </c>
      <c r="T21" s="5">
        <v>773.05552528399005</v>
      </c>
      <c r="U21" s="5">
        <v>1677.5747063369499</v>
      </c>
      <c r="V21" s="5">
        <v>2695.81451189056</v>
      </c>
      <c r="W21" s="5">
        <v>1788.5478884878701</v>
      </c>
      <c r="X21" s="5">
        <v>841.35085069171896</v>
      </c>
      <c r="Y21" s="5">
        <v>7041.1742145175904</v>
      </c>
      <c r="Z21" s="5">
        <v>1144.5745516623099</v>
      </c>
      <c r="AA21" s="5">
        <v>876.65176835628301</v>
      </c>
      <c r="AB21" s="5">
        <v>5002.8439256102101</v>
      </c>
      <c r="AC21" s="5">
        <v>2338.8729626223299</v>
      </c>
      <c r="AD21" s="5">
        <v>9467.1958829163705</v>
      </c>
      <c r="AE21" s="1" t="s">
        <v>35</v>
      </c>
    </row>
    <row r="22" spans="1:31" x14ac:dyDescent="0.3">
      <c r="A22" s="1">
        <v>72</v>
      </c>
      <c r="B22" s="1">
        <v>5</v>
      </c>
      <c r="C22" s="1">
        <v>2</v>
      </c>
      <c r="D22" s="1">
        <f t="shared" si="6"/>
        <v>72</v>
      </c>
      <c r="E22" s="1">
        <v>10</v>
      </c>
      <c r="F22" s="1">
        <v>-999</v>
      </c>
      <c r="G22" s="7">
        <v>0</v>
      </c>
      <c r="H22" s="7">
        <v>0</v>
      </c>
      <c r="I22" s="7">
        <v>0</v>
      </c>
      <c r="J22" s="8">
        <v>0</v>
      </c>
      <c r="K22" s="5">
        <v>1.26397497848292</v>
      </c>
      <c r="L22" s="5">
        <v>4.4639582008583396</v>
      </c>
      <c r="M22" s="5">
        <v>1.9834989783760899</v>
      </c>
      <c r="N22" s="5">
        <v>1.0851626147495601</v>
      </c>
      <c r="O22" s="5">
        <v>1.50260440930015</v>
      </c>
      <c r="P22" s="5">
        <v>0.98369492454417096</v>
      </c>
      <c r="Q22" s="5">
        <v>0.99328246958803501</v>
      </c>
      <c r="R22" s="5">
        <v>0.99327905770000002</v>
      </c>
      <c r="S22" s="5">
        <v>2.3642160861938901</v>
      </c>
      <c r="T22" s="5">
        <v>1.17228761372781</v>
      </c>
      <c r="U22" s="5">
        <v>1.8250576501206399</v>
      </c>
      <c r="V22" s="5">
        <v>3.2210657072200002</v>
      </c>
      <c r="W22" s="5">
        <v>1.56505014504363</v>
      </c>
      <c r="X22" s="5">
        <v>0.75307857928469402</v>
      </c>
      <c r="Y22" s="5">
        <v>7.2556226202996497</v>
      </c>
      <c r="Z22" s="5">
        <v>0.96120119967598905</v>
      </c>
      <c r="AA22" s="5">
        <v>0.70250758858639395</v>
      </c>
      <c r="AB22" s="5">
        <v>5.2631774104290603</v>
      </c>
      <c r="AC22" s="5">
        <v>2.3061826098646798</v>
      </c>
      <c r="AD22" s="5">
        <v>9.7476416309747993</v>
      </c>
      <c r="AE22" s="1" t="s">
        <v>35</v>
      </c>
    </row>
    <row r="23" spans="1:31" x14ac:dyDescent="0.3">
      <c r="A23" s="1">
        <v>72</v>
      </c>
      <c r="B23" s="1">
        <v>5</v>
      </c>
      <c r="C23" s="1">
        <v>2</v>
      </c>
      <c r="D23" s="1">
        <f t="shared" si="4"/>
        <v>72</v>
      </c>
      <c r="E23" s="1">
        <v>10</v>
      </c>
      <c r="F23" s="1">
        <v>0</v>
      </c>
      <c r="G23" s="1">
        <v>6</v>
      </c>
      <c r="H23" s="1">
        <v>1</v>
      </c>
      <c r="I23" s="1">
        <v>30</v>
      </c>
      <c r="J23" s="2">
        <f t="shared" si="5"/>
        <v>38.333333333333329</v>
      </c>
      <c r="K23" s="5">
        <v>28.4050679059591</v>
      </c>
      <c r="L23" s="5">
        <v>4.4559917916344798</v>
      </c>
      <c r="M23" s="5">
        <v>92.519591760383904</v>
      </c>
      <c r="N23" s="5">
        <v>1.08429393440086</v>
      </c>
      <c r="O23" s="5">
        <v>41.1441034909762</v>
      </c>
      <c r="P23" s="5">
        <v>5.5958100044445001</v>
      </c>
      <c r="Q23" s="5">
        <v>0.99443924459864297</v>
      </c>
      <c r="R23" s="5">
        <v>0.99443922907733795</v>
      </c>
      <c r="S23" s="5">
        <v>143.177683494592</v>
      </c>
      <c r="T23" s="5">
        <v>28.439048078852601</v>
      </c>
      <c r="U23" s="5">
        <v>80.637189152705204</v>
      </c>
      <c r="V23" s="5">
        <v>46.057299353090897</v>
      </c>
      <c r="W23" s="5">
        <v>46.779619438808503</v>
      </c>
      <c r="X23" s="5">
        <v>50.931143365427303</v>
      </c>
      <c r="Y23" s="5">
        <v>230.42020308890901</v>
      </c>
      <c r="Z23" s="5">
        <v>49.525531721043798</v>
      </c>
      <c r="AA23" s="5">
        <v>53.606342961035899</v>
      </c>
      <c r="AB23" s="5">
        <v>162.770697957506</v>
      </c>
      <c r="AC23" s="5">
        <v>122.295790814477</v>
      </c>
      <c r="AD23" s="5">
        <v>304.65728321773298</v>
      </c>
      <c r="AE23" s="1" t="s">
        <v>35</v>
      </c>
    </row>
    <row r="24" spans="1:31" x14ac:dyDescent="0.3">
      <c r="A24" s="1">
        <v>72</v>
      </c>
      <c r="B24" s="1">
        <v>5</v>
      </c>
      <c r="C24" s="1">
        <v>2</v>
      </c>
      <c r="D24" s="1">
        <f t="shared" ref="D24:D33" si="8">A24</f>
        <v>72</v>
      </c>
      <c r="E24" s="1">
        <v>10</v>
      </c>
      <c r="F24" s="1">
        <v>1</v>
      </c>
      <c r="G24" s="1">
        <v>21</v>
      </c>
      <c r="H24" s="1">
        <v>1</v>
      </c>
      <c r="I24" s="1">
        <v>30</v>
      </c>
      <c r="J24" s="2">
        <f t="shared" si="5"/>
        <v>59.166666666666671</v>
      </c>
      <c r="K24" s="5">
        <v>48.442953923191801</v>
      </c>
      <c r="L24" s="5">
        <v>4.4627082361304904</v>
      </c>
      <c r="M24" s="5">
        <v>159.93873814552501</v>
      </c>
      <c r="N24" s="5">
        <v>1.0992796683578401</v>
      </c>
      <c r="O24" s="5">
        <v>70.430370863710905</v>
      </c>
      <c r="P24" s="5">
        <v>10.773352004926</v>
      </c>
      <c r="Q24" s="5">
        <v>0.99425949265726299</v>
      </c>
      <c r="R24" s="5">
        <v>0.99425950845435795</v>
      </c>
      <c r="S24" s="5">
        <v>248.29370197888599</v>
      </c>
      <c r="T24" s="5">
        <v>48.824717803120897</v>
      </c>
      <c r="U24" s="5">
        <v>139.35515899230001</v>
      </c>
      <c r="V24" s="5">
        <v>78.0031242247112</v>
      </c>
      <c r="W24" s="5">
        <v>80.2563993980676</v>
      </c>
      <c r="X24" s="5">
        <v>88.495915525707005</v>
      </c>
      <c r="Y24" s="5">
        <v>396.59246621280602</v>
      </c>
      <c r="Z24" s="5">
        <v>85.804570843535501</v>
      </c>
      <c r="AA24" s="5">
        <v>93.761193223588705</v>
      </c>
      <c r="AB24" s="5">
        <v>280.033959135016</v>
      </c>
      <c r="AC24" s="5">
        <v>211.670528015342</v>
      </c>
      <c r="AD24" s="5">
        <v>524.22791551126397</v>
      </c>
      <c r="AE24" s="1" t="s">
        <v>35</v>
      </c>
    </row>
    <row r="25" spans="1:31" x14ac:dyDescent="0.3">
      <c r="A25" s="1">
        <v>72</v>
      </c>
      <c r="B25" s="1">
        <v>5</v>
      </c>
      <c r="C25" s="1">
        <v>2</v>
      </c>
      <c r="D25" s="1">
        <f t="shared" si="8"/>
        <v>72</v>
      </c>
      <c r="E25" s="1">
        <v>10</v>
      </c>
      <c r="F25" s="1">
        <v>2</v>
      </c>
      <c r="G25" s="1">
        <v>36</v>
      </c>
      <c r="H25" s="1">
        <v>1</v>
      </c>
      <c r="I25" s="1">
        <v>30</v>
      </c>
      <c r="J25" s="2">
        <f t="shared" si="5"/>
        <v>80</v>
      </c>
      <c r="K25" s="5">
        <v>63.698041499002201</v>
      </c>
      <c r="L25" s="5">
        <v>4.4675488690440499</v>
      </c>
      <c r="M25" s="5">
        <v>209.77335330713601</v>
      </c>
      <c r="N25" s="5">
        <v>1.1551102998037299</v>
      </c>
      <c r="O25" s="5">
        <v>92.541698638256406</v>
      </c>
      <c r="P25" s="5">
        <v>13.9166243859239</v>
      </c>
      <c r="Q25" s="5">
        <v>0.99430052266460001</v>
      </c>
      <c r="R25" s="5">
        <v>0.99430055867251899</v>
      </c>
      <c r="S25" s="5">
        <v>325.47249416711497</v>
      </c>
      <c r="T25" s="5">
        <v>64.093090330367801</v>
      </c>
      <c r="U25" s="5">
        <v>182.737912821186</v>
      </c>
      <c r="V25" s="5">
        <v>102.58090171689599</v>
      </c>
      <c r="W25" s="5">
        <v>105.39422431647399</v>
      </c>
      <c r="X25" s="5">
        <v>115.949364930906</v>
      </c>
      <c r="Y25" s="5">
        <v>520.39807481965704</v>
      </c>
      <c r="Z25" s="5">
        <v>112.47938383040901</v>
      </c>
      <c r="AA25" s="5">
        <v>122.683830962812</v>
      </c>
      <c r="AB25" s="5">
        <v>367.461049348953</v>
      </c>
      <c r="AC25" s="5">
        <v>277.525846890455</v>
      </c>
      <c r="AD25" s="5">
        <v>687.92510139190199</v>
      </c>
      <c r="AE25" s="1" t="s">
        <v>35</v>
      </c>
    </row>
    <row r="26" spans="1:31" x14ac:dyDescent="0.3">
      <c r="A26" s="1">
        <v>72</v>
      </c>
      <c r="B26" s="1">
        <v>5</v>
      </c>
      <c r="C26" s="1">
        <v>2</v>
      </c>
      <c r="D26" s="1">
        <f t="shared" si="8"/>
        <v>72</v>
      </c>
      <c r="E26" s="1">
        <v>10</v>
      </c>
      <c r="F26" s="1">
        <v>3</v>
      </c>
      <c r="G26" s="1">
        <v>6</v>
      </c>
      <c r="H26" s="1">
        <v>6</v>
      </c>
      <c r="I26" s="1">
        <v>30</v>
      </c>
      <c r="J26" s="2">
        <f t="shared" si="5"/>
        <v>38.333333333333329</v>
      </c>
      <c r="K26" s="5">
        <v>512.84797353096803</v>
      </c>
      <c r="L26" s="5">
        <v>4.6113194787524296</v>
      </c>
      <c r="M26" s="5">
        <v>1748.2983852668101</v>
      </c>
      <c r="N26" s="5">
        <v>4.1437060103726298</v>
      </c>
      <c r="O26" s="5">
        <v>735.91399191004803</v>
      </c>
      <c r="P26" s="5">
        <v>148.22928683066999</v>
      </c>
      <c r="Q26" s="5">
        <v>1.0024860281093499</v>
      </c>
      <c r="R26" s="5">
        <v>1.0024855211730701</v>
      </c>
      <c r="S26" s="5">
        <v>2769.6254282917198</v>
      </c>
      <c r="T26" s="5">
        <v>536.82300725269999</v>
      </c>
      <c r="U26" s="5">
        <v>1474.02904762092</v>
      </c>
      <c r="V26" s="5">
        <v>856.87641029179701</v>
      </c>
      <c r="W26" s="5">
        <v>868.105423199553</v>
      </c>
      <c r="X26" s="5">
        <v>978.60610507658805</v>
      </c>
      <c r="Y26" s="5">
        <v>4335.1596104856899</v>
      </c>
      <c r="Z26" s="5">
        <v>946.24386926937598</v>
      </c>
      <c r="AA26" s="5">
        <v>1066.78581212513</v>
      </c>
      <c r="AB26" s="5">
        <v>3037.4488685166498</v>
      </c>
      <c r="AC26" s="5">
        <v>2290.37286571697</v>
      </c>
      <c r="AD26" s="5">
        <v>5740.5699789174796</v>
      </c>
      <c r="AE26" s="1" t="s">
        <v>35</v>
      </c>
    </row>
    <row r="27" spans="1:31" x14ac:dyDescent="0.3">
      <c r="A27" s="1">
        <v>72</v>
      </c>
      <c r="B27" s="1">
        <v>5</v>
      </c>
      <c r="C27" s="1">
        <v>2</v>
      </c>
      <c r="D27" s="1">
        <f t="shared" si="8"/>
        <v>72</v>
      </c>
      <c r="E27" s="1">
        <v>10</v>
      </c>
      <c r="F27" s="1">
        <v>4</v>
      </c>
      <c r="G27" s="1">
        <v>21</v>
      </c>
      <c r="H27" s="1">
        <v>6</v>
      </c>
      <c r="I27" s="1">
        <v>30</v>
      </c>
      <c r="J27" s="2">
        <f t="shared" si="5"/>
        <v>59.166666666666671</v>
      </c>
      <c r="K27" s="5">
        <v>851.13218722367606</v>
      </c>
      <c r="L27" s="5">
        <v>5.3959367244244003</v>
      </c>
      <c r="M27" s="5">
        <v>2920.4095678305598</v>
      </c>
      <c r="N27" s="5">
        <v>7.12951824176033</v>
      </c>
      <c r="O27" s="5">
        <v>1226.6421239778299</v>
      </c>
      <c r="P27" s="5">
        <v>256.906089489382</v>
      </c>
      <c r="Q27" s="5">
        <v>0.99965919227768096</v>
      </c>
      <c r="R27" s="5">
        <v>0.99965912403845203</v>
      </c>
      <c r="S27" s="5">
        <v>4628.58565611824</v>
      </c>
      <c r="T27" s="5">
        <v>893.36699843680299</v>
      </c>
      <c r="U27" s="5">
        <v>2474.1077894241798</v>
      </c>
      <c r="V27" s="5">
        <v>1413.86241307707</v>
      </c>
      <c r="W27" s="5">
        <v>1445.18988550574</v>
      </c>
      <c r="X27" s="5">
        <v>1639.2344780425301</v>
      </c>
      <c r="Y27" s="5">
        <v>7228.5382035262701</v>
      </c>
      <c r="Z27" s="5">
        <v>1582.60050608953</v>
      </c>
      <c r="AA27" s="5">
        <v>1790.04774735308</v>
      </c>
      <c r="AB27" s="5">
        <v>5067.2125893052198</v>
      </c>
      <c r="AC27" s="5">
        <v>3836.80362758929</v>
      </c>
      <c r="AD27" s="5">
        <v>9568.2481857799303</v>
      </c>
      <c r="AE27" s="1" t="s">
        <v>35</v>
      </c>
    </row>
    <row r="28" spans="1:31" x14ac:dyDescent="0.3">
      <c r="A28" s="1">
        <v>72</v>
      </c>
      <c r="B28" s="1">
        <v>5</v>
      </c>
      <c r="C28" s="1">
        <v>2</v>
      </c>
      <c r="D28" s="1">
        <f t="shared" si="8"/>
        <v>72</v>
      </c>
      <c r="E28" s="1">
        <v>10</v>
      </c>
      <c r="F28" s="1">
        <v>5</v>
      </c>
      <c r="G28" s="1">
        <v>36</v>
      </c>
      <c r="H28" s="1">
        <v>6</v>
      </c>
      <c r="I28" s="1">
        <v>30</v>
      </c>
      <c r="J28" s="2">
        <f t="shared" si="5"/>
        <v>80</v>
      </c>
      <c r="K28" s="5">
        <v>1136.1287118861901</v>
      </c>
      <c r="L28" s="5">
        <v>5.8592059253146997</v>
      </c>
      <c r="M28" s="5">
        <v>3888.45024220198</v>
      </c>
      <c r="N28" s="5">
        <v>9.2891306793487303</v>
      </c>
      <c r="O28" s="5">
        <v>1634.40525163043</v>
      </c>
      <c r="P28" s="5">
        <v>337.834028100377</v>
      </c>
      <c r="Q28" s="5">
        <v>1.0033364644240199</v>
      </c>
      <c r="R28" s="5">
        <v>1.0033361921470201</v>
      </c>
      <c r="S28" s="5">
        <v>6162.8943406191802</v>
      </c>
      <c r="T28" s="5">
        <v>1191.4833400887501</v>
      </c>
      <c r="U28" s="5">
        <v>3287.9024649316302</v>
      </c>
      <c r="V28" s="5">
        <v>1891.3896871345501</v>
      </c>
      <c r="W28" s="5">
        <v>1926.81649774782</v>
      </c>
      <c r="X28" s="5">
        <v>2180.2563175963801</v>
      </c>
      <c r="Y28" s="5">
        <v>9631.8512456007193</v>
      </c>
      <c r="Z28" s="5">
        <v>2106.26347963439</v>
      </c>
      <c r="AA28" s="5">
        <v>2379.33207193625</v>
      </c>
      <c r="AB28" s="5">
        <v>6749.7362289455396</v>
      </c>
      <c r="AC28" s="5">
        <v>5102.9319443676404</v>
      </c>
      <c r="AD28" s="5">
        <v>12751.6867393553</v>
      </c>
      <c r="AE28" s="1" t="s">
        <v>35</v>
      </c>
    </row>
    <row r="29" spans="1:31" x14ac:dyDescent="0.3">
      <c r="A29" s="1">
        <v>72</v>
      </c>
      <c r="B29" s="1">
        <v>5</v>
      </c>
      <c r="C29" s="1">
        <v>2</v>
      </c>
      <c r="D29" s="1">
        <f t="shared" ref="D29:D32" si="9">A29</f>
        <v>72</v>
      </c>
      <c r="E29" s="1">
        <v>10</v>
      </c>
      <c r="F29" s="1">
        <v>6</v>
      </c>
      <c r="G29" s="1">
        <v>6</v>
      </c>
      <c r="H29" s="1">
        <v>3</v>
      </c>
      <c r="I29" s="1">
        <v>30</v>
      </c>
      <c r="J29" s="2">
        <f t="shared" ref="J29:J31" si="10">I29+(G29/A29)*100</f>
        <v>38.333333333333329</v>
      </c>
      <c r="K29" s="5">
        <v>215.956717177912</v>
      </c>
      <c r="L29" s="5">
        <v>4.4330260045539696</v>
      </c>
      <c r="M29" s="5">
        <v>716.54950119805903</v>
      </c>
      <c r="N29" s="5">
        <v>1.73295287780288</v>
      </c>
      <c r="O29" s="5">
        <v>311.70066408301199</v>
      </c>
      <c r="P29" s="5">
        <v>50.001148191933098</v>
      </c>
      <c r="Q29" s="5">
        <v>0.996594341942453</v>
      </c>
      <c r="R29" s="5">
        <v>0.99659425667425094</v>
      </c>
      <c r="S29" s="5">
        <v>1118.8730066517401</v>
      </c>
      <c r="T29" s="5">
        <v>220.409713186132</v>
      </c>
      <c r="U29" s="5">
        <v>616.03290256314699</v>
      </c>
      <c r="V29" s="5">
        <v>354.51062868125899</v>
      </c>
      <c r="W29" s="5">
        <v>359.48234370317999</v>
      </c>
      <c r="X29" s="5">
        <v>397.01841673580998</v>
      </c>
      <c r="Y29" s="5">
        <v>1780.7841868934499</v>
      </c>
      <c r="Z29" s="5">
        <v>385.21070919521298</v>
      </c>
      <c r="AA29" s="5">
        <v>423.96768975866502</v>
      </c>
      <c r="AB29" s="5">
        <v>1253.8778279821099</v>
      </c>
      <c r="AC29" s="5">
        <v>943.45322937777405</v>
      </c>
      <c r="AD29" s="5">
        <v>2356.0671774285502</v>
      </c>
      <c r="AE29" s="1" t="s">
        <v>35</v>
      </c>
    </row>
    <row r="30" spans="1:31" x14ac:dyDescent="0.3">
      <c r="A30" s="1">
        <v>72</v>
      </c>
      <c r="B30" s="1">
        <v>5</v>
      </c>
      <c r="C30" s="1">
        <v>2</v>
      </c>
      <c r="D30" s="1">
        <f t="shared" si="9"/>
        <v>72</v>
      </c>
      <c r="E30" s="1">
        <v>10</v>
      </c>
      <c r="F30" s="1">
        <v>7</v>
      </c>
      <c r="G30" s="1">
        <v>21</v>
      </c>
      <c r="H30" s="1">
        <v>3</v>
      </c>
      <c r="I30" s="1">
        <v>30</v>
      </c>
      <c r="J30" s="2">
        <f t="shared" si="10"/>
        <v>59.166666666666671</v>
      </c>
      <c r="K30" s="5">
        <v>366.23643063660001</v>
      </c>
      <c r="L30" s="5">
        <v>4.5808007675970197</v>
      </c>
      <c r="M30" s="5">
        <v>1227.15918625771</v>
      </c>
      <c r="N30" s="5">
        <v>2.7636191765464302</v>
      </c>
      <c r="O30" s="5">
        <v>530.299694775955</v>
      </c>
      <c r="P30" s="5">
        <v>92.271811844657606</v>
      </c>
      <c r="Q30" s="5">
        <v>0.99507600047391598</v>
      </c>
      <c r="R30" s="5">
        <v>0.995076175716057</v>
      </c>
      <c r="S30" s="5">
        <v>1920.6061273548</v>
      </c>
      <c r="T30" s="5">
        <v>375.722745204869</v>
      </c>
      <c r="U30" s="5">
        <v>1056.53305448368</v>
      </c>
      <c r="V30" s="5">
        <v>598.74170368023101</v>
      </c>
      <c r="W30" s="5">
        <v>612.66350364159996</v>
      </c>
      <c r="X30" s="5">
        <v>682.74390587042205</v>
      </c>
      <c r="Y30" s="5">
        <v>3042.2587651753502</v>
      </c>
      <c r="Z30" s="5">
        <v>661.07228604813804</v>
      </c>
      <c r="AA30" s="5">
        <v>732.46494992502096</v>
      </c>
      <c r="AB30" s="5">
        <v>2141.8247873343998</v>
      </c>
      <c r="AC30" s="5">
        <v>1618.66012751208</v>
      </c>
      <c r="AD30" s="5">
        <v>4024.0135350686301</v>
      </c>
      <c r="AE30" s="1" t="s">
        <v>35</v>
      </c>
    </row>
    <row r="31" spans="1:31" x14ac:dyDescent="0.3">
      <c r="A31" s="1">
        <v>72</v>
      </c>
      <c r="B31" s="1">
        <v>5</v>
      </c>
      <c r="C31" s="1">
        <v>2</v>
      </c>
      <c r="D31" s="1">
        <f t="shared" si="9"/>
        <v>72</v>
      </c>
      <c r="E31" s="1">
        <v>10</v>
      </c>
      <c r="F31" s="1">
        <v>8</v>
      </c>
      <c r="G31" s="1">
        <v>36</v>
      </c>
      <c r="H31" s="1">
        <v>3</v>
      </c>
      <c r="I31" s="1">
        <v>30</v>
      </c>
      <c r="J31" s="2">
        <f t="shared" si="10"/>
        <v>80</v>
      </c>
      <c r="K31" s="5">
        <v>483.36759373806302</v>
      </c>
      <c r="L31" s="5">
        <v>4.6677875775322404</v>
      </c>
      <c r="M31" s="5">
        <v>1614.62758022157</v>
      </c>
      <c r="N31" s="5">
        <v>3.5556658202033198</v>
      </c>
      <c r="O31" s="5">
        <v>698.87767785498704</v>
      </c>
      <c r="P31" s="5">
        <v>119.34465214712699</v>
      </c>
      <c r="Q31" s="5">
        <v>0.99497672279496197</v>
      </c>
      <c r="R31" s="5">
        <v>0.99497706004048403</v>
      </c>
      <c r="S31" s="5">
        <v>2525.7881201947998</v>
      </c>
      <c r="T31" s="5">
        <v>495.21739907081098</v>
      </c>
      <c r="U31" s="5">
        <v>1388.5604462050301</v>
      </c>
      <c r="V31" s="5">
        <v>791.55816593936697</v>
      </c>
      <c r="W31" s="5">
        <v>807.36146408240404</v>
      </c>
      <c r="X31" s="5">
        <v>897.15646572431103</v>
      </c>
      <c r="Y31" s="5">
        <v>4005.8736083752301</v>
      </c>
      <c r="Z31" s="5">
        <v>869.28363505526704</v>
      </c>
      <c r="AA31" s="5">
        <v>961.35755775160806</v>
      </c>
      <c r="AB31" s="5">
        <v>2819.8841574194298</v>
      </c>
      <c r="AC31" s="5">
        <v>2127.9352378406402</v>
      </c>
      <c r="AD31" s="5">
        <v>5299.3409987301002</v>
      </c>
      <c r="AE31" s="1" t="s">
        <v>35</v>
      </c>
    </row>
    <row r="32" spans="1:31" x14ac:dyDescent="0.3">
      <c r="A32" s="1">
        <v>168</v>
      </c>
      <c r="B32" s="1">
        <v>5</v>
      </c>
      <c r="C32" s="1">
        <v>2</v>
      </c>
      <c r="D32" s="1">
        <f t="shared" si="9"/>
        <v>168</v>
      </c>
      <c r="E32" s="1">
        <v>20</v>
      </c>
      <c r="F32" s="1">
        <v>-999</v>
      </c>
      <c r="G32" s="7">
        <v>0</v>
      </c>
      <c r="H32" s="7">
        <v>0</v>
      </c>
      <c r="I32" s="7">
        <v>0</v>
      </c>
      <c r="J32" s="8">
        <v>0</v>
      </c>
      <c r="K32" s="5">
        <v>1.80092055506504</v>
      </c>
      <c r="L32" s="5">
        <v>0.68055340323654701</v>
      </c>
      <c r="M32" s="5">
        <v>2.8687257360698499</v>
      </c>
      <c r="N32" s="5">
        <v>1.0775985479499799</v>
      </c>
      <c r="O32" s="5">
        <v>2.2482297977547199</v>
      </c>
      <c r="P32" s="5">
        <v>1.4748047900077299</v>
      </c>
      <c r="Q32" s="5">
        <v>0.96725597435507404</v>
      </c>
      <c r="R32" s="5">
        <v>0.96725836605244797</v>
      </c>
      <c r="S32" s="5">
        <v>2.3391600814262299</v>
      </c>
      <c r="T32" s="5">
        <v>1.16028852442425</v>
      </c>
      <c r="U32" s="5">
        <v>1.83189705070871</v>
      </c>
      <c r="V32" s="5">
        <v>3.1806875972178599</v>
      </c>
      <c r="W32" s="5">
        <v>1.5554672573323001</v>
      </c>
      <c r="X32" s="5">
        <v>0.88530498950898096</v>
      </c>
      <c r="Y32" s="5">
        <v>7.1937734000900004</v>
      </c>
      <c r="Z32" s="5">
        <v>1.0754958374444401</v>
      </c>
      <c r="AA32" s="5">
        <v>1.00525042956582</v>
      </c>
      <c r="AB32" s="5">
        <v>5.2231202632412899</v>
      </c>
      <c r="AC32" s="5">
        <v>2.2999145158165999</v>
      </c>
      <c r="AD32" s="5">
        <v>9.6583932361589095</v>
      </c>
      <c r="AE32" s="1" t="s">
        <v>35</v>
      </c>
    </row>
    <row r="33" spans="1:31" x14ac:dyDescent="0.3">
      <c r="A33" s="1">
        <v>168</v>
      </c>
      <c r="B33" s="1">
        <v>5</v>
      </c>
      <c r="C33" s="1">
        <v>2</v>
      </c>
      <c r="D33" s="1">
        <f t="shared" si="8"/>
        <v>168</v>
      </c>
      <c r="E33" s="1">
        <v>20</v>
      </c>
      <c r="F33" s="1">
        <v>0</v>
      </c>
      <c r="G33" s="1">
        <v>6</v>
      </c>
      <c r="H33" s="1">
        <v>1</v>
      </c>
      <c r="I33" s="1">
        <v>30</v>
      </c>
      <c r="J33" s="2">
        <f t="shared" si="5"/>
        <v>33.571428571428569</v>
      </c>
      <c r="K33" s="5">
        <v>103.26496547388</v>
      </c>
      <c r="L33" s="5">
        <v>0.68998171270546305</v>
      </c>
      <c r="M33" s="5">
        <v>207.126663414728</v>
      </c>
      <c r="N33" s="5">
        <v>1.0944258626500301</v>
      </c>
      <c r="O33" s="5">
        <v>81.765296711069396</v>
      </c>
      <c r="P33" s="5">
        <v>1.5028868840648</v>
      </c>
      <c r="Q33" s="5">
        <v>0.96817607116697602</v>
      </c>
      <c r="R33" s="5">
        <v>0.96817604627902198</v>
      </c>
      <c r="S33" s="5">
        <v>106.86790204773401</v>
      </c>
      <c r="T33" s="5">
        <v>1.5516372760002</v>
      </c>
      <c r="U33" s="5">
        <v>1.8343254420321</v>
      </c>
      <c r="V33" s="5">
        <v>98.365174510663707</v>
      </c>
      <c r="W33" s="5">
        <v>39.3431417152742</v>
      </c>
      <c r="X33" s="5">
        <v>44.061165552236503</v>
      </c>
      <c r="Y33" s="5">
        <v>221.895775412777</v>
      </c>
      <c r="Z33" s="5">
        <v>50.848616590965001</v>
      </c>
      <c r="AA33" s="5">
        <v>43.2808025827946</v>
      </c>
      <c r="AB33" s="5">
        <v>151.40506566006101</v>
      </c>
      <c r="AC33" s="5">
        <v>72.852923233818601</v>
      </c>
      <c r="AD33" s="5">
        <v>311.37329247752399</v>
      </c>
      <c r="AE33" s="1" t="s">
        <v>35</v>
      </c>
    </row>
    <row r="34" spans="1:31" x14ac:dyDescent="0.3">
      <c r="A34" s="1">
        <v>168</v>
      </c>
      <c r="B34" s="1">
        <v>5</v>
      </c>
      <c r="C34" s="1">
        <v>2</v>
      </c>
      <c r="D34" s="1">
        <f t="shared" ref="D34:D43" si="11">A34</f>
        <v>168</v>
      </c>
      <c r="E34" s="1">
        <v>20</v>
      </c>
      <c r="F34" s="1">
        <v>1</v>
      </c>
      <c r="G34" s="1">
        <v>39</v>
      </c>
      <c r="H34" s="1">
        <v>1</v>
      </c>
      <c r="I34" s="1">
        <v>30</v>
      </c>
      <c r="J34" s="2">
        <f t="shared" si="5"/>
        <v>53.214285714285715</v>
      </c>
      <c r="K34" s="5">
        <v>234.622788399217</v>
      </c>
      <c r="L34" s="5">
        <v>0.69198811805983196</v>
      </c>
      <c r="M34" s="5">
        <v>470.76876317182303</v>
      </c>
      <c r="N34" s="5">
        <v>1.10169682654609</v>
      </c>
      <c r="O34" s="5">
        <v>185.40473407143699</v>
      </c>
      <c r="P34" s="5">
        <v>1.5231330898595099</v>
      </c>
      <c r="Q34" s="5">
        <v>0.96883076386157796</v>
      </c>
      <c r="R34" s="5">
        <v>0.96883044163424603</v>
      </c>
      <c r="S34" s="5">
        <v>242.974294453487</v>
      </c>
      <c r="T34" s="5">
        <v>2.7429602217342599</v>
      </c>
      <c r="U34" s="5">
        <v>1.8357024759821099</v>
      </c>
      <c r="V34" s="5">
        <v>226.88461928344401</v>
      </c>
      <c r="W34" s="5">
        <v>89.262268379343396</v>
      </c>
      <c r="X34" s="5">
        <v>100.214661128175</v>
      </c>
      <c r="Y34" s="5">
        <v>512.75205941987099</v>
      </c>
      <c r="Z34" s="5">
        <v>115.624104627988</v>
      </c>
      <c r="AA34" s="5">
        <v>98.491993719616602</v>
      </c>
      <c r="AB34" s="5">
        <v>350.15533960103602</v>
      </c>
      <c r="AC34" s="5">
        <v>165.39882729979601</v>
      </c>
      <c r="AD34" s="5">
        <v>716.83515567126005</v>
      </c>
      <c r="AE34" s="1" t="s">
        <v>35</v>
      </c>
    </row>
    <row r="35" spans="1:31" x14ac:dyDescent="0.3">
      <c r="A35" s="1">
        <v>168</v>
      </c>
      <c r="B35" s="1">
        <v>5</v>
      </c>
      <c r="C35" s="1">
        <v>2</v>
      </c>
      <c r="D35" s="1">
        <f t="shared" si="11"/>
        <v>168</v>
      </c>
      <c r="E35" s="1">
        <v>20</v>
      </c>
      <c r="F35" s="1">
        <v>2</v>
      </c>
      <c r="G35" s="1">
        <v>84</v>
      </c>
      <c r="H35" s="1">
        <v>1</v>
      </c>
      <c r="I35" s="1">
        <v>30</v>
      </c>
      <c r="J35" s="2">
        <f t="shared" si="5"/>
        <v>80</v>
      </c>
      <c r="K35" s="5">
        <v>342.58775854327098</v>
      </c>
      <c r="L35" s="5">
        <v>0.71107295764553002</v>
      </c>
      <c r="M35" s="5">
        <v>687.38269875743197</v>
      </c>
      <c r="N35" s="5">
        <v>1.13975425133516</v>
      </c>
      <c r="O35" s="5">
        <v>270.71872415620697</v>
      </c>
      <c r="P35" s="5">
        <v>1.5929094161917201</v>
      </c>
      <c r="Q35" s="5">
        <v>0.96865579546133296</v>
      </c>
      <c r="R35" s="5">
        <v>0.96865510667462795</v>
      </c>
      <c r="S35" s="5">
        <v>354.68734348737502</v>
      </c>
      <c r="T35" s="5">
        <v>3.8266994000799301</v>
      </c>
      <c r="U35" s="5">
        <v>1.83130058919456</v>
      </c>
      <c r="V35" s="5">
        <v>331.36588299875001</v>
      </c>
      <c r="W35" s="5">
        <v>130.27902458210701</v>
      </c>
      <c r="X35" s="5">
        <v>146.29333317609499</v>
      </c>
      <c r="Y35" s="5">
        <v>748.91713442726802</v>
      </c>
      <c r="Z35" s="5">
        <v>168.78458283710199</v>
      </c>
      <c r="AA35" s="5">
        <v>143.77843563475699</v>
      </c>
      <c r="AB35" s="5">
        <v>511.44400754112399</v>
      </c>
      <c r="AC35" s="5">
        <v>241.42260459299999</v>
      </c>
      <c r="AD35" s="5">
        <v>1046.86809205605</v>
      </c>
      <c r="AE35" s="1" t="s">
        <v>35</v>
      </c>
    </row>
    <row r="36" spans="1:31" x14ac:dyDescent="0.3">
      <c r="A36" s="1">
        <v>168</v>
      </c>
      <c r="B36" s="1">
        <v>5</v>
      </c>
      <c r="C36" s="1">
        <v>2</v>
      </c>
      <c r="D36" s="1">
        <f t="shared" si="11"/>
        <v>168</v>
      </c>
      <c r="E36" s="1">
        <v>20</v>
      </c>
      <c r="F36" s="1">
        <v>3</v>
      </c>
      <c r="G36" s="1">
        <v>6</v>
      </c>
      <c r="H36" s="1">
        <v>6</v>
      </c>
      <c r="I36" s="1">
        <v>30</v>
      </c>
      <c r="J36" s="2">
        <f t="shared" si="5"/>
        <v>33.571428571428569</v>
      </c>
      <c r="K36" s="5">
        <v>2189.0594379754998</v>
      </c>
      <c r="L36" s="5">
        <v>1.69988174716698</v>
      </c>
      <c r="M36" s="5">
        <v>4403.7522808761996</v>
      </c>
      <c r="N36" s="5">
        <v>3.0120451866265299</v>
      </c>
      <c r="O36" s="5">
        <v>1749.4425949491699</v>
      </c>
      <c r="P36" s="5">
        <v>4.9009663825571304</v>
      </c>
      <c r="Q36" s="5">
        <v>1.05504531060134</v>
      </c>
      <c r="R36" s="5">
        <v>1.05504299614876</v>
      </c>
      <c r="S36" s="5">
        <v>2268.2018660612898</v>
      </c>
      <c r="T36" s="5">
        <v>30.011761144015399</v>
      </c>
      <c r="U36" s="5">
        <v>2.09155420720333</v>
      </c>
      <c r="V36" s="5">
        <v>2122.0825490243701</v>
      </c>
      <c r="W36" s="5">
        <v>843.34817346955901</v>
      </c>
      <c r="X36" s="5">
        <v>946.56235000882305</v>
      </c>
      <c r="Y36" s="5">
        <v>4793.3504087932497</v>
      </c>
      <c r="Z36" s="5">
        <v>1091.8619758023201</v>
      </c>
      <c r="AA36" s="5">
        <v>928.16536231590703</v>
      </c>
      <c r="AB36" s="5">
        <v>3280.1261375140002</v>
      </c>
      <c r="AC36" s="5">
        <v>1559.5963955247</v>
      </c>
      <c r="AD36" s="5">
        <v>6663.1928220032196</v>
      </c>
      <c r="AE36" s="1" t="s">
        <v>35</v>
      </c>
    </row>
    <row r="37" spans="1:31" x14ac:dyDescent="0.3">
      <c r="A37" s="1">
        <v>168</v>
      </c>
      <c r="B37" s="1">
        <v>5</v>
      </c>
      <c r="C37" s="1">
        <v>2</v>
      </c>
      <c r="D37" s="1">
        <f t="shared" si="11"/>
        <v>168</v>
      </c>
      <c r="E37" s="1">
        <v>20</v>
      </c>
      <c r="F37" s="1">
        <v>4</v>
      </c>
      <c r="G37" s="1">
        <v>39</v>
      </c>
      <c r="H37" s="1">
        <v>6</v>
      </c>
      <c r="I37" s="1">
        <v>30</v>
      </c>
      <c r="J37" s="2">
        <f t="shared" si="5"/>
        <v>53.214285714285715</v>
      </c>
      <c r="K37" s="5">
        <v>4430.6136616673002</v>
      </c>
      <c r="L37" s="5">
        <v>3.5001323748607001</v>
      </c>
      <c r="M37" s="5">
        <v>8909.3299570537492</v>
      </c>
      <c r="N37" s="5">
        <v>6.2924288252598899</v>
      </c>
      <c r="O37" s="5">
        <v>3534.6698862940998</v>
      </c>
      <c r="P37" s="5">
        <v>10.3612453805207</v>
      </c>
      <c r="Q37" s="5">
        <v>1.44476589500107</v>
      </c>
      <c r="R37" s="5">
        <v>1.4447509088930299</v>
      </c>
      <c r="S37" s="5">
        <v>4594.6917762477897</v>
      </c>
      <c r="T37" s="5">
        <v>57.959989469368097</v>
      </c>
      <c r="U37" s="5">
        <v>2.7445759750928098</v>
      </c>
      <c r="V37" s="5">
        <v>4335.3856904270697</v>
      </c>
      <c r="W37" s="5">
        <v>1702.73249218401</v>
      </c>
      <c r="X37" s="5">
        <v>1912.0122318337001</v>
      </c>
      <c r="Y37" s="5">
        <v>9805.5305106506603</v>
      </c>
      <c r="Z37" s="5">
        <v>2205.5537478430701</v>
      </c>
      <c r="AA37" s="5">
        <v>1876.57940183188</v>
      </c>
      <c r="AB37" s="5">
        <v>6710.1306680062498</v>
      </c>
      <c r="AC37" s="5">
        <v>3150.2040197811398</v>
      </c>
      <c r="AD37" s="5">
        <v>13621.5423406092</v>
      </c>
      <c r="AE37" s="1" t="s">
        <v>35</v>
      </c>
    </row>
    <row r="38" spans="1:31" x14ac:dyDescent="0.3">
      <c r="A38" s="1">
        <v>168</v>
      </c>
      <c r="B38" s="1">
        <v>5</v>
      </c>
      <c r="C38" s="1">
        <v>2</v>
      </c>
      <c r="D38" s="1">
        <f t="shared" si="11"/>
        <v>168</v>
      </c>
      <c r="E38" s="1">
        <v>20</v>
      </c>
      <c r="F38" s="1">
        <v>5</v>
      </c>
      <c r="G38" s="1">
        <v>84</v>
      </c>
      <c r="H38" s="1">
        <v>6</v>
      </c>
      <c r="I38" s="1">
        <v>30</v>
      </c>
      <c r="J38" s="2">
        <f t="shared" si="5"/>
        <v>80</v>
      </c>
      <c r="K38" s="5">
        <v>6449.4162903266697</v>
      </c>
      <c r="L38" s="5">
        <v>5.0547345790567597</v>
      </c>
      <c r="M38" s="5">
        <v>12968.6063526656</v>
      </c>
      <c r="N38" s="5">
        <v>9.1054200119105602</v>
      </c>
      <c r="O38" s="5">
        <v>5144.8578149824298</v>
      </c>
      <c r="P38" s="5">
        <v>15.021915395676899</v>
      </c>
      <c r="Q38" s="5">
        <v>1.8290079515282001</v>
      </c>
      <c r="R38" s="5">
        <v>1.82898273960006</v>
      </c>
      <c r="S38" s="5">
        <v>6687.9226295762001</v>
      </c>
      <c r="T38" s="5">
        <v>84.258667914377895</v>
      </c>
      <c r="U38" s="5">
        <v>3.4512974351588301</v>
      </c>
      <c r="V38" s="5">
        <v>6312.1143165809199</v>
      </c>
      <c r="W38" s="5">
        <v>2478.3871693543201</v>
      </c>
      <c r="X38" s="5">
        <v>2783.0983938756899</v>
      </c>
      <c r="Y38" s="5">
        <v>14276.323806675</v>
      </c>
      <c r="Z38" s="5">
        <v>3210.3676666581</v>
      </c>
      <c r="AA38" s="5">
        <v>2731.5987770576398</v>
      </c>
      <c r="AB38" s="5">
        <v>9769.7019951168804</v>
      </c>
      <c r="AC38" s="5">
        <v>4585.1381123035399</v>
      </c>
      <c r="AD38" s="5">
        <v>19831.4633344135</v>
      </c>
      <c r="AE38" s="1" t="s">
        <v>35</v>
      </c>
    </row>
    <row r="39" spans="1:31" x14ac:dyDescent="0.3">
      <c r="A39" s="1">
        <v>168</v>
      </c>
      <c r="B39" s="1">
        <v>5</v>
      </c>
      <c r="C39" s="1">
        <v>2</v>
      </c>
      <c r="D39" s="1">
        <f t="shared" ref="D39:D42" si="12">A39</f>
        <v>168</v>
      </c>
      <c r="E39" s="1">
        <v>20</v>
      </c>
      <c r="F39" s="1">
        <v>6</v>
      </c>
      <c r="G39" s="1">
        <v>6</v>
      </c>
      <c r="H39" s="1">
        <v>3</v>
      </c>
      <c r="I39" s="1">
        <v>30</v>
      </c>
      <c r="J39" s="2">
        <f t="shared" ref="J39:J41" si="13">I39+(G39/A39)*100</f>
        <v>33.571428571428569</v>
      </c>
      <c r="K39" s="5">
        <v>834.36269703291896</v>
      </c>
      <c r="L39" s="5">
        <v>0.86975058517737303</v>
      </c>
      <c r="M39" s="5">
        <v>1677.2933021757101</v>
      </c>
      <c r="N39" s="5">
        <v>1.4387708292630701</v>
      </c>
      <c r="O39" s="5">
        <v>664.51699610942603</v>
      </c>
      <c r="P39" s="5">
        <v>2.1209298727598802</v>
      </c>
      <c r="Q39" s="5">
        <v>0.97669283601849599</v>
      </c>
      <c r="R39" s="5">
        <v>0.97669215232026396</v>
      </c>
      <c r="S39" s="5">
        <v>865.99478802218005</v>
      </c>
      <c r="T39" s="5">
        <v>10.5421405195103</v>
      </c>
      <c r="U39" s="5">
        <v>1.87059340366088</v>
      </c>
      <c r="V39" s="5">
        <v>799.55167071469896</v>
      </c>
      <c r="W39" s="5">
        <v>320.14647740715998</v>
      </c>
      <c r="X39" s="5">
        <v>359.34940237893301</v>
      </c>
      <c r="Y39" s="5">
        <v>1805.64171295189</v>
      </c>
      <c r="Z39" s="5">
        <v>414.547631339036</v>
      </c>
      <c r="AA39" s="5">
        <v>352.74429762046799</v>
      </c>
      <c r="AB39" s="5">
        <v>1233.3823833173001</v>
      </c>
      <c r="AC39" s="5">
        <v>592.680489587431</v>
      </c>
      <c r="AD39" s="5">
        <v>2524.0788035719002</v>
      </c>
      <c r="AE39" s="1" t="s">
        <v>35</v>
      </c>
    </row>
    <row r="40" spans="1:31" x14ac:dyDescent="0.3">
      <c r="A40" s="1">
        <v>168</v>
      </c>
      <c r="B40" s="1">
        <v>5</v>
      </c>
      <c r="C40" s="1">
        <v>2</v>
      </c>
      <c r="D40" s="1">
        <f t="shared" si="12"/>
        <v>168</v>
      </c>
      <c r="E40" s="1">
        <v>20</v>
      </c>
      <c r="F40" s="1">
        <v>7</v>
      </c>
      <c r="G40" s="1">
        <v>39</v>
      </c>
      <c r="H40" s="1">
        <v>3</v>
      </c>
      <c r="I40" s="1">
        <v>30</v>
      </c>
      <c r="J40" s="2">
        <f t="shared" si="13"/>
        <v>53.214285714285715</v>
      </c>
      <c r="K40" s="5">
        <v>1820.7242033585701</v>
      </c>
      <c r="L40" s="5">
        <v>1.4524689429505899</v>
      </c>
      <c r="M40" s="5">
        <v>3658.0078588810002</v>
      </c>
      <c r="N40" s="5">
        <v>2.5349155906048102</v>
      </c>
      <c r="O40" s="5">
        <v>1446.67871536751</v>
      </c>
      <c r="P40" s="5">
        <v>4.0039096796363598</v>
      </c>
      <c r="Q40" s="5">
        <v>1.03047794155951</v>
      </c>
      <c r="R40" s="5">
        <v>1.0304736660556599</v>
      </c>
      <c r="S40" s="5">
        <v>1888.84197147226</v>
      </c>
      <c r="T40" s="5">
        <v>21.844673116221799</v>
      </c>
      <c r="U40" s="5">
        <v>1.94203608522509</v>
      </c>
      <c r="V40" s="5">
        <v>1768.68311660988</v>
      </c>
      <c r="W40" s="5">
        <v>696.44371757614294</v>
      </c>
      <c r="X40" s="5">
        <v>782.03595503506006</v>
      </c>
      <c r="Y40" s="5">
        <v>4000.2499017160499</v>
      </c>
      <c r="Z40" s="5">
        <v>902.17305898118002</v>
      </c>
      <c r="AA40" s="5">
        <v>768.09180692519601</v>
      </c>
      <c r="AB40" s="5">
        <v>2733.95985763511</v>
      </c>
      <c r="AC40" s="5">
        <v>1289.83859593447</v>
      </c>
      <c r="AD40" s="5">
        <v>5578.4755600047502</v>
      </c>
      <c r="AE40" s="1" t="s">
        <v>35</v>
      </c>
    </row>
    <row r="41" spans="1:31" x14ac:dyDescent="0.3">
      <c r="A41" s="1">
        <v>168</v>
      </c>
      <c r="B41" s="1">
        <v>5</v>
      </c>
      <c r="C41" s="1">
        <v>2</v>
      </c>
      <c r="D41" s="1">
        <f t="shared" si="12"/>
        <v>168</v>
      </c>
      <c r="E41" s="1">
        <v>20</v>
      </c>
      <c r="F41" s="1">
        <v>8</v>
      </c>
      <c r="G41" s="1">
        <v>84</v>
      </c>
      <c r="H41" s="1">
        <v>3</v>
      </c>
      <c r="I41" s="1">
        <v>30</v>
      </c>
      <c r="J41" s="2">
        <f t="shared" si="13"/>
        <v>80</v>
      </c>
      <c r="K41" s="5">
        <v>2652.5310293626499</v>
      </c>
      <c r="L41" s="5">
        <v>2.02187312973816</v>
      </c>
      <c r="M41" s="5">
        <v>5329.0646713491496</v>
      </c>
      <c r="N41" s="5">
        <v>3.5665805431259998</v>
      </c>
      <c r="O41" s="5">
        <v>2107.4753900145201</v>
      </c>
      <c r="P41" s="5">
        <v>5.6983966593420998</v>
      </c>
      <c r="Q41" s="5">
        <v>1.0885440381342999</v>
      </c>
      <c r="R41" s="5">
        <v>1.0885360924141101</v>
      </c>
      <c r="S41" s="5">
        <v>2751.6218969818801</v>
      </c>
      <c r="T41" s="5">
        <v>31.771029834514898</v>
      </c>
      <c r="U41" s="5">
        <v>2.0266477054737</v>
      </c>
      <c r="V41" s="5">
        <v>2577.7233456958702</v>
      </c>
      <c r="W41" s="5">
        <v>1014.4678128453</v>
      </c>
      <c r="X41" s="5">
        <v>1139.15540136097</v>
      </c>
      <c r="Y41" s="5">
        <v>5830.3062395853703</v>
      </c>
      <c r="Z41" s="5">
        <v>1314.1508271549101</v>
      </c>
      <c r="AA41" s="5">
        <v>1118.838046304</v>
      </c>
      <c r="AB41" s="5">
        <v>3984.7921509401999</v>
      </c>
      <c r="AC41" s="5">
        <v>1878.88014295424</v>
      </c>
      <c r="AD41" s="5">
        <v>8129.9254126511096</v>
      </c>
      <c r="AE41" s="1" t="s">
        <v>35</v>
      </c>
    </row>
    <row r="42" spans="1:31" x14ac:dyDescent="0.3">
      <c r="A42" s="1">
        <v>672</v>
      </c>
      <c r="B42" s="1">
        <v>5</v>
      </c>
      <c r="C42" s="1">
        <v>2</v>
      </c>
      <c r="D42" s="1">
        <f t="shared" si="12"/>
        <v>672</v>
      </c>
      <c r="E42" s="1">
        <v>5</v>
      </c>
      <c r="F42" s="1">
        <v>-999</v>
      </c>
      <c r="G42" s="7">
        <v>0</v>
      </c>
      <c r="H42" s="7">
        <v>0</v>
      </c>
      <c r="I42" s="7">
        <v>0</v>
      </c>
      <c r="J42" s="8">
        <v>0</v>
      </c>
      <c r="K42" s="5">
        <v>1.7979596564735101</v>
      </c>
      <c r="L42" s="5">
        <v>0.67833929940138304</v>
      </c>
      <c r="M42" s="5">
        <v>1.9630296445420801</v>
      </c>
      <c r="N42" s="5">
        <v>1.0739974571211399</v>
      </c>
      <c r="O42" s="5">
        <v>2.14679000947203</v>
      </c>
      <c r="P42" s="5">
        <v>1.3757540486300801</v>
      </c>
      <c r="Q42" s="5">
        <v>0.95975141854510604</v>
      </c>
      <c r="R42" s="5">
        <v>0.959750711385563</v>
      </c>
      <c r="S42" s="5">
        <v>2.3335251275407498</v>
      </c>
      <c r="T42" s="5">
        <v>1.1517130830856399</v>
      </c>
      <c r="U42" s="5">
        <v>1.8197228865241799</v>
      </c>
      <c r="V42" s="5">
        <v>3.1619131508734299</v>
      </c>
      <c r="W42" s="5">
        <v>1.5544194186006499</v>
      </c>
      <c r="X42" s="5">
        <v>0.744988418561079</v>
      </c>
      <c r="Y42" s="5">
        <v>7.2145324581460004</v>
      </c>
      <c r="Z42" s="5">
        <v>0.95627997607099802</v>
      </c>
      <c r="AA42" s="5">
        <v>2.91461281139064</v>
      </c>
      <c r="AB42" s="5">
        <v>5.2377577818488099</v>
      </c>
      <c r="AC42" s="5">
        <v>2.2941384144122501</v>
      </c>
      <c r="AD42" s="5">
        <v>9.6837790949734899</v>
      </c>
      <c r="AE42" s="1" t="s">
        <v>35</v>
      </c>
    </row>
    <row r="43" spans="1:31" x14ac:dyDescent="0.3">
      <c r="A43" s="1">
        <v>672</v>
      </c>
      <c r="B43" s="1">
        <v>5</v>
      </c>
      <c r="C43" s="1">
        <v>2</v>
      </c>
      <c r="D43" s="1">
        <f t="shared" si="11"/>
        <v>672</v>
      </c>
      <c r="E43" s="1">
        <v>5</v>
      </c>
      <c r="F43" s="1">
        <v>0</v>
      </c>
      <c r="G43" s="1">
        <v>6</v>
      </c>
      <c r="H43" s="1">
        <v>1</v>
      </c>
      <c r="I43" s="1">
        <v>30</v>
      </c>
      <c r="J43" s="2">
        <f t="shared" si="5"/>
        <v>30.892857142857142</v>
      </c>
      <c r="K43" s="5">
        <v>3.1040076157940102</v>
      </c>
      <c r="L43" s="5">
        <v>0.67758528535124596</v>
      </c>
      <c r="M43" s="5">
        <v>15.337577091601</v>
      </c>
      <c r="N43" s="5">
        <v>1.0728031360592301</v>
      </c>
      <c r="O43" s="5">
        <v>8.5205727447628998</v>
      </c>
      <c r="P43" s="5">
        <v>2.4163256365723398</v>
      </c>
      <c r="Q43" s="5">
        <v>4.2321791883898499</v>
      </c>
      <c r="R43" s="5">
        <v>4.2324308156321599</v>
      </c>
      <c r="S43" s="5">
        <v>22.711411123778301</v>
      </c>
      <c r="T43" s="5">
        <v>5.0857587139532399</v>
      </c>
      <c r="U43" s="5">
        <v>14.487587219514801</v>
      </c>
      <c r="V43" s="5">
        <v>9.7159713821572709</v>
      </c>
      <c r="W43" s="5">
        <v>9.9095555973116998</v>
      </c>
      <c r="X43" s="5">
        <v>5.2491386804006703</v>
      </c>
      <c r="Y43" s="5">
        <v>41.5262288684062</v>
      </c>
      <c r="Z43" s="5">
        <v>5.6799811747536602</v>
      </c>
      <c r="AA43" s="5">
        <v>14.32146762122</v>
      </c>
      <c r="AB43" s="5">
        <v>28.495243072422198</v>
      </c>
      <c r="AC43" s="5">
        <v>21.3004708485308</v>
      </c>
      <c r="AD43" s="5">
        <v>55.168967496787097</v>
      </c>
      <c r="AE43" s="1" t="s">
        <v>35</v>
      </c>
    </row>
    <row r="44" spans="1:31" x14ac:dyDescent="0.3">
      <c r="A44" s="1">
        <v>672</v>
      </c>
      <c r="B44" s="1">
        <v>5</v>
      </c>
      <c r="C44" s="1">
        <v>2</v>
      </c>
      <c r="D44" s="1">
        <f t="shared" ref="D44:D48" si="14">A44</f>
        <v>672</v>
      </c>
      <c r="E44" s="1">
        <v>5</v>
      </c>
      <c r="F44" s="1">
        <v>1</v>
      </c>
      <c r="G44" s="1">
        <v>81</v>
      </c>
      <c r="H44" s="1">
        <v>1</v>
      </c>
      <c r="I44" s="1">
        <v>30</v>
      </c>
      <c r="J44" s="2">
        <f t="shared" si="5"/>
        <v>42.053571428571431</v>
      </c>
      <c r="K44" s="5">
        <v>9.6062124922712204</v>
      </c>
      <c r="L44" s="5">
        <v>0.68257915622307996</v>
      </c>
      <c r="M44" s="5">
        <v>58.468232618350498</v>
      </c>
      <c r="N44" s="5">
        <v>1.08368234633038</v>
      </c>
      <c r="O44" s="5">
        <v>31.536733304504899</v>
      </c>
      <c r="P44" s="5">
        <v>7.5728223572741404</v>
      </c>
      <c r="Q44" s="5">
        <v>15.8691511678817</v>
      </c>
      <c r="R44" s="5">
        <v>15.8701455276606</v>
      </c>
      <c r="S44" s="5">
        <v>87.061583181273406</v>
      </c>
      <c r="T44" s="5">
        <v>19.071269472069002</v>
      </c>
      <c r="U44" s="5">
        <v>55.527093448608603</v>
      </c>
      <c r="V44" s="5">
        <v>35.630904331141302</v>
      </c>
      <c r="W44" s="5">
        <v>37.669536500316802</v>
      </c>
      <c r="X44" s="5">
        <v>20.0467088157482</v>
      </c>
      <c r="Y44" s="5">
        <v>157.42895027498</v>
      </c>
      <c r="Z44" s="5">
        <v>21.590035308109599</v>
      </c>
      <c r="AA44" s="5">
        <v>54.191104170349497</v>
      </c>
      <c r="AB44" s="5">
        <v>107.822199087743</v>
      </c>
      <c r="AC44" s="5">
        <v>81.567051320588604</v>
      </c>
      <c r="AD44" s="5">
        <v>209.08646046560901</v>
      </c>
      <c r="AE44" s="1" t="s">
        <v>35</v>
      </c>
    </row>
    <row r="45" spans="1:31" x14ac:dyDescent="0.3">
      <c r="A45" s="1">
        <v>672</v>
      </c>
      <c r="B45" s="1">
        <v>5</v>
      </c>
      <c r="C45" s="1">
        <v>2</v>
      </c>
      <c r="D45" s="1">
        <f t="shared" si="14"/>
        <v>672</v>
      </c>
      <c r="E45" s="1">
        <v>5</v>
      </c>
      <c r="F45" s="1">
        <v>2</v>
      </c>
      <c r="G45" s="1">
        <v>168</v>
      </c>
      <c r="H45" s="1">
        <v>1</v>
      </c>
      <c r="I45" s="1">
        <v>30</v>
      </c>
      <c r="J45" s="2">
        <f t="shared" si="5"/>
        <v>55</v>
      </c>
      <c r="K45" s="5">
        <v>13.6880643553759</v>
      </c>
      <c r="L45" s="5">
        <v>0.69153984074544095</v>
      </c>
      <c r="M45" s="5">
        <v>84.377247902440004</v>
      </c>
      <c r="N45" s="5">
        <v>1.1016978782703399</v>
      </c>
      <c r="O45" s="5">
        <v>45.422691808324302</v>
      </c>
      <c r="P45" s="5">
        <v>10.803263818580399</v>
      </c>
      <c r="Q45" s="5">
        <v>22.890282288738302</v>
      </c>
      <c r="R45" s="5">
        <v>22.891719430355799</v>
      </c>
      <c r="S45" s="5">
        <v>125.68533463867399</v>
      </c>
      <c r="T45" s="5">
        <v>27.509231083052601</v>
      </c>
      <c r="U45" s="5">
        <v>80.176929684543197</v>
      </c>
      <c r="V45" s="5">
        <v>51.376390946088797</v>
      </c>
      <c r="W45" s="5">
        <v>54.362800103945403</v>
      </c>
      <c r="X45" s="5">
        <v>28.9395998817802</v>
      </c>
      <c r="Y45" s="5">
        <v>227.17781933586099</v>
      </c>
      <c r="Z45" s="5">
        <v>31.161761681306199</v>
      </c>
      <c r="AA45" s="5">
        <v>78.170856189011403</v>
      </c>
      <c r="AB45" s="5">
        <v>155.58282502679799</v>
      </c>
      <c r="AC45" s="5">
        <v>117.74750637767001</v>
      </c>
      <c r="AD45" s="5">
        <v>301.718140535381</v>
      </c>
      <c r="AE45" s="1" t="s">
        <v>35</v>
      </c>
    </row>
    <row r="46" spans="1:31" x14ac:dyDescent="0.3">
      <c r="A46" s="1">
        <v>672</v>
      </c>
      <c r="B46" s="1">
        <v>5</v>
      </c>
      <c r="C46" s="1">
        <v>2</v>
      </c>
      <c r="D46" s="1">
        <f t="shared" si="14"/>
        <v>672</v>
      </c>
      <c r="E46" s="1">
        <v>5</v>
      </c>
      <c r="F46" s="1">
        <v>3</v>
      </c>
      <c r="G46" s="1">
        <v>6</v>
      </c>
      <c r="H46" s="1">
        <v>6</v>
      </c>
      <c r="I46" s="1">
        <v>30</v>
      </c>
      <c r="J46" s="2">
        <f t="shared" si="5"/>
        <v>30.892857142857142</v>
      </c>
      <c r="K46" s="5">
        <v>38.270628685665002</v>
      </c>
      <c r="L46" s="5">
        <v>0.91978195430437004</v>
      </c>
      <c r="M46" s="5">
        <v>257.830441101649</v>
      </c>
      <c r="N46" s="5">
        <v>1.5531975954617501</v>
      </c>
      <c r="O46" s="5">
        <v>133.248730110634</v>
      </c>
      <c r="P46" s="5">
        <v>29.840498423999801</v>
      </c>
      <c r="Q46" s="5">
        <v>70.091556911637198</v>
      </c>
      <c r="R46" s="5">
        <v>70.095853924180602</v>
      </c>
      <c r="S46" s="5">
        <v>382.65265002049603</v>
      </c>
      <c r="T46" s="5">
        <v>84.234220436527906</v>
      </c>
      <c r="U46" s="5">
        <v>241.72586439974</v>
      </c>
      <c r="V46" s="5">
        <v>155.66462797812301</v>
      </c>
      <c r="W46" s="5">
        <v>166.192852381308</v>
      </c>
      <c r="X46" s="5">
        <v>87.4774320760298</v>
      </c>
      <c r="Y46" s="5">
        <v>694.97151432241606</v>
      </c>
      <c r="Z46" s="5">
        <v>94.442895808631405</v>
      </c>
      <c r="AA46" s="5">
        <v>235.88681668360499</v>
      </c>
      <c r="AB46" s="5">
        <v>475.73034879730199</v>
      </c>
      <c r="AC46" s="5">
        <v>358.38529516797701</v>
      </c>
      <c r="AD46" s="5">
        <v>923.385093455233</v>
      </c>
      <c r="AE46" s="1" t="s">
        <v>35</v>
      </c>
    </row>
    <row r="47" spans="1:31" x14ac:dyDescent="0.3">
      <c r="A47" s="1">
        <v>672</v>
      </c>
      <c r="B47" s="1">
        <v>5</v>
      </c>
      <c r="C47" s="1">
        <v>2</v>
      </c>
      <c r="D47" s="1">
        <f t="shared" si="14"/>
        <v>672</v>
      </c>
      <c r="E47" s="1">
        <v>5</v>
      </c>
      <c r="F47" s="1">
        <v>4</v>
      </c>
      <c r="G47" s="1">
        <v>81</v>
      </c>
      <c r="H47" s="1">
        <v>6</v>
      </c>
      <c r="I47" s="1">
        <v>30</v>
      </c>
      <c r="J47" s="2">
        <f t="shared" si="5"/>
        <v>42.053571428571431</v>
      </c>
      <c r="K47" s="5">
        <v>148.52255826978299</v>
      </c>
      <c r="L47" s="5">
        <v>2.5430170201787998</v>
      </c>
      <c r="M47" s="5">
        <v>1095.4225210628099</v>
      </c>
      <c r="N47" s="5">
        <v>4.5523839660130898</v>
      </c>
      <c r="O47" s="5">
        <v>547.13478131094098</v>
      </c>
      <c r="P47" s="5">
        <v>116.07604230702</v>
      </c>
      <c r="Q47" s="5">
        <v>300.36495442849201</v>
      </c>
      <c r="R47" s="5">
        <v>300.38318610594899</v>
      </c>
      <c r="S47" s="5">
        <v>1630.58218041996</v>
      </c>
      <c r="T47" s="5">
        <v>360.96824013123</v>
      </c>
      <c r="U47" s="5">
        <v>1027.7363778445001</v>
      </c>
      <c r="V47" s="5">
        <v>673.64483362247699</v>
      </c>
      <c r="W47" s="5">
        <v>708.596789651682</v>
      </c>
      <c r="X47" s="5">
        <v>372.54936245987898</v>
      </c>
      <c r="Y47" s="5">
        <v>2967.39825382444</v>
      </c>
      <c r="Z47" s="5">
        <v>402.93716591872601</v>
      </c>
      <c r="AA47" s="5">
        <v>1004.56892536035</v>
      </c>
      <c r="AB47" s="5">
        <v>2030.38504119137</v>
      </c>
      <c r="AC47" s="5">
        <v>1523.30993778622</v>
      </c>
      <c r="AD47" s="5">
        <v>3944.58586941576</v>
      </c>
      <c r="AE47" s="1" t="s">
        <v>35</v>
      </c>
    </row>
    <row r="48" spans="1:31" x14ac:dyDescent="0.3">
      <c r="A48" s="1">
        <v>672</v>
      </c>
      <c r="B48" s="1">
        <v>5</v>
      </c>
      <c r="C48" s="1">
        <v>2</v>
      </c>
      <c r="D48" s="1">
        <f t="shared" si="14"/>
        <v>672</v>
      </c>
      <c r="E48" s="1">
        <v>5</v>
      </c>
      <c r="F48" s="1">
        <v>5</v>
      </c>
      <c r="G48" s="1">
        <v>168</v>
      </c>
      <c r="H48" s="1">
        <v>6</v>
      </c>
      <c r="I48" s="1">
        <v>30</v>
      </c>
      <c r="J48" s="2">
        <f t="shared" si="5"/>
        <v>55</v>
      </c>
      <c r="K48" s="5">
        <v>214.61480418484001</v>
      </c>
      <c r="L48" s="5">
        <v>3.6048027457242098</v>
      </c>
      <c r="M48" s="5">
        <v>1597.72994757026</v>
      </c>
      <c r="N48" s="5">
        <v>6.4804117352757</v>
      </c>
      <c r="O48" s="5">
        <v>795.37812036382195</v>
      </c>
      <c r="P48" s="5">
        <v>167.781078050281</v>
      </c>
      <c r="Q48" s="5">
        <v>438.44598243667201</v>
      </c>
      <c r="R48" s="5">
        <v>438.47257007175398</v>
      </c>
      <c r="S48" s="5">
        <v>2378.9174598753798</v>
      </c>
      <c r="T48" s="5">
        <v>526.90890270596003</v>
      </c>
      <c r="U48" s="5">
        <v>1499.1584475030299</v>
      </c>
      <c r="V48" s="5">
        <v>984.28240075596705</v>
      </c>
      <c r="W48" s="5">
        <v>1033.8694942251</v>
      </c>
      <c r="X48" s="5">
        <v>543.50336989875495</v>
      </c>
      <c r="Y48" s="5">
        <v>4330.2380581882098</v>
      </c>
      <c r="Z48" s="5">
        <v>587.93270926885702</v>
      </c>
      <c r="AA48" s="5">
        <v>1465.51406725945</v>
      </c>
      <c r="AB48" s="5">
        <v>2962.7969179234101</v>
      </c>
      <c r="AC48" s="5">
        <v>2221.9546401263201</v>
      </c>
      <c r="AD48" s="5">
        <v>5756.4437017382097</v>
      </c>
      <c r="AE48" s="1" t="s">
        <v>35</v>
      </c>
    </row>
    <row r="49" spans="1:31" x14ac:dyDescent="0.3">
      <c r="A49" s="1">
        <v>672</v>
      </c>
      <c r="B49" s="1">
        <v>5</v>
      </c>
      <c r="C49" s="1">
        <v>2</v>
      </c>
      <c r="D49" s="1">
        <f t="shared" ref="D49:D51" si="15">A49</f>
        <v>672</v>
      </c>
      <c r="E49" s="1">
        <v>5</v>
      </c>
      <c r="F49" s="1">
        <v>6</v>
      </c>
      <c r="G49" s="1">
        <v>6</v>
      </c>
      <c r="H49" s="1">
        <v>3</v>
      </c>
      <c r="I49" s="1">
        <v>30</v>
      </c>
      <c r="J49" s="2">
        <f t="shared" ref="J49:J51" si="16">I49+(G49/A49)*100</f>
        <v>30.892857142857142</v>
      </c>
      <c r="K49" s="5">
        <v>17.9938531031761</v>
      </c>
      <c r="L49" s="5">
        <v>0.71947890784306201</v>
      </c>
      <c r="M49" s="5">
        <v>114.41389645697799</v>
      </c>
      <c r="N49" s="5">
        <v>1.1586333112257901</v>
      </c>
      <c r="O49" s="5">
        <v>60.578549570093003</v>
      </c>
      <c r="P49" s="5">
        <v>14.0895994643968</v>
      </c>
      <c r="Q49" s="5">
        <v>31.024623225271998</v>
      </c>
      <c r="R49" s="5">
        <v>31.026543987526999</v>
      </c>
      <c r="S49" s="5">
        <v>169.945539342035</v>
      </c>
      <c r="T49" s="5">
        <v>37.284763360211699</v>
      </c>
      <c r="U49" s="5">
        <v>107.729262942207</v>
      </c>
      <c r="V49" s="5">
        <v>68.998488691178295</v>
      </c>
      <c r="W49" s="5">
        <v>73.659779809286604</v>
      </c>
      <c r="X49" s="5">
        <v>38.982530639398703</v>
      </c>
      <c r="Y49" s="5">
        <v>307.78881203367803</v>
      </c>
      <c r="Z49" s="5">
        <v>42.026906397979999</v>
      </c>
      <c r="AA49" s="5">
        <v>104.985407579609</v>
      </c>
      <c r="AB49" s="5">
        <v>210.738233450737</v>
      </c>
      <c r="AC49" s="5">
        <v>159.19328298602801</v>
      </c>
      <c r="AD49" s="5">
        <v>408.84779418581098</v>
      </c>
      <c r="AE49" s="1" t="s">
        <v>35</v>
      </c>
    </row>
    <row r="50" spans="1:31" x14ac:dyDescent="0.3">
      <c r="A50" s="1">
        <v>672</v>
      </c>
      <c r="B50" s="1">
        <v>5</v>
      </c>
      <c r="C50" s="1">
        <v>2</v>
      </c>
      <c r="D50" s="1">
        <f t="shared" si="15"/>
        <v>672</v>
      </c>
      <c r="E50" s="1">
        <v>5</v>
      </c>
      <c r="F50" s="1">
        <v>7</v>
      </c>
      <c r="G50" s="1">
        <v>81</v>
      </c>
      <c r="H50" s="1">
        <v>3</v>
      </c>
      <c r="I50" s="1">
        <v>30</v>
      </c>
      <c r="J50" s="2">
        <f t="shared" si="16"/>
        <v>42.053571428571431</v>
      </c>
      <c r="K50" s="5">
        <v>68.775561772282401</v>
      </c>
      <c r="L50" s="5">
        <v>1.1551345566965401</v>
      </c>
      <c r="M50" s="5">
        <v>453.20325017952501</v>
      </c>
      <c r="N50" s="5">
        <v>1.9880385228503901</v>
      </c>
      <c r="O50" s="5">
        <v>237.370566134033</v>
      </c>
      <c r="P50" s="5">
        <v>54.102644673433502</v>
      </c>
      <c r="Q50" s="5">
        <v>123.591557462555</v>
      </c>
      <c r="R50" s="5">
        <v>123.599174384893</v>
      </c>
      <c r="S50" s="5">
        <v>674.54946730261202</v>
      </c>
      <c r="T50" s="5">
        <v>148.529558995006</v>
      </c>
      <c r="U50" s="5">
        <v>428.36947849888202</v>
      </c>
      <c r="V50" s="5">
        <v>277.48488544178701</v>
      </c>
      <c r="W50" s="5">
        <v>292.60319509827599</v>
      </c>
      <c r="X50" s="5">
        <v>154.76406228731801</v>
      </c>
      <c r="Y50" s="5">
        <v>1223.8477871103401</v>
      </c>
      <c r="Z50" s="5">
        <v>166.98428496971499</v>
      </c>
      <c r="AA50" s="5">
        <v>417.03046186093502</v>
      </c>
      <c r="AB50" s="5">
        <v>837.86936334603797</v>
      </c>
      <c r="AC50" s="5">
        <v>631.43129504736805</v>
      </c>
      <c r="AD50" s="5">
        <v>1626.0446353822399</v>
      </c>
      <c r="AE50" s="1" t="s">
        <v>35</v>
      </c>
    </row>
    <row r="51" spans="1:31" x14ac:dyDescent="0.3">
      <c r="A51" s="1">
        <v>672</v>
      </c>
      <c r="B51" s="1">
        <v>5</v>
      </c>
      <c r="C51" s="1">
        <v>2</v>
      </c>
      <c r="D51" s="1">
        <f t="shared" si="15"/>
        <v>672</v>
      </c>
      <c r="E51" s="1">
        <v>5</v>
      </c>
      <c r="F51" s="1">
        <v>8</v>
      </c>
      <c r="G51" s="1">
        <v>168</v>
      </c>
      <c r="H51" s="1">
        <v>3</v>
      </c>
      <c r="I51" s="1">
        <v>30</v>
      </c>
      <c r="J51" s="2">
        <f t="shared" si="16"/>
        <v>55</v>
      </c>
      <c r="K51" s="5">
        <v>99.202479949061797</v>
      </c>
      <c r="L51" s="5">
        <v>1.51199157134428</v>
      </c>
      <c r="M51" s="5">
        <v>656.14537053445599</v>
      </c>
      <c r="N51" s="5">
        <v>2.6424924766661402</v>
      </c>
      <c r="O51" s="5">
        <v>343.25193700716102</v>
      </c>
      <c r="P51" s="5">
        <v>78.079658274218502</v>
      </c>
      <c r="Q51" s="5">
        <v>179.04987014336001</v>
      </c>
      <c r="R51" s="5">
        <v>179.06089820158201</v>
      </c>
      <c r="S51" s="5">
        <v>976.79934327497301</v>
      </c>
      <c r="T51" s="5">
        <v>215.178038485814</v>
      </c>
      <c r="U51" s="5">
        <v>620.43176562692395</v>
      </c>
      <c r="V51" s="5">
        <v>402.44237393484502</v>
      </c>
      <c r="W51" s="5">
        <v>423.76246494952898</v>
      </c>
      <c r="X51" s="5">
        <v>224.11752846396899</v>
      </c>
      <c r="Y51" s="5">
        <v>1772.6584130101401</v>
      </c>
      <c r="Z51" s="5">
        <v>241.837466381967</v>
      </c>
      <c r="AA51" s="5">
        <v>603.91979681308305</v>
      </c>
      <c r="AB51" s="5">
        <v>1213.5973212792001</v>
      </c>
      <c r="AC51" s="5">
        <v>914.30113926167496</v>
      </c>
      <c r="AD51" s="5">
        <v>2355.2610331411502</v>
      </c>
      <c r="AE51" s="1" t="s">
        <v>35</v>
      </c>
    </row>
  </sheetData>
  <autoFilter ref="A1:AE1" xr:uid="{E8B705E0-BB4E-418C-AB5C-06D4649F9E55}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Sheet7</vt:lpstr>
      <vt:lpstr>rmse</vt:lpstr>
    </vt:vector>
  </TitlesOfParts>
  <Manager/>
  <Company>IHE Delft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Jorge Arnulfo Diaz Mayorga</dc:creator>
  <cp:keywords/>
  <dc:description/>
  <cp:lastModifiedBy>Jorge Arnulfo Diaz Mayorga</cp:lastModifiedBy>
  <cp:revision/>
  <dcterms:created xsi:type="dcterms:W3CDTF">2023-03-20T07:43:11Z</dcterms:created>
  <dcterms:modified xsi:type="dcterms:W3CDTF">2023-04-02T12:56:41Z</dcterms:modified>
  <cp:category/>
  <cp:contentStatus/>
</cp:coreProperties>
</file>