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checkCompatibility="1" defaultThemeVersion="124226"/>
  <bookViews>
    <workbookView xWindow="75" yWindow="90" windowWidth="19125" windowHeight="6045" tabRatio="810" activeTab="8"/>
  </bookViews>
  <sheets>
    <sheet name="ก่อสร้าง 63 ภูเก็ต" sheetId="62" r:id="rId1"/>
    <sheet name="ครุภัณฑ์ 63 ภูเก็ต" sheetId="63" r:id="rId2"/>
    <sheet name="ก่อสร้าง 64" sheetId="45" r:id="rId3"/>
    <sheet name="ครุภัณฑ์ 64" sheetId="56" r:id="rId4"/>
    <sheet name="ก่อสร้าง 65" sheetId="60" r:id="rId5"/>
    <sheet name="ครุภัณฑ์ 65" sheetId="61" r:id="rId6"/>
    <sheet name="สิ่งก่อสร้าง66" sheetId="64" r:id="rId7"/>
    <sheet name="สิ่งก่อสร้าง67" sheetId="65" r:id="rId8"/>
    <sheet name="สิ่งก่อสร้าง68" sheetId="66" r:id="rId9"/>
  </sheets>
  <definedNames>
    <definedName name="_xlnm._FilterDatabase" localSheetId="2" hidden="1">'ก่อสร้าง 64'!$A$4:$R$16</definedName>
    <definedName name="_xlnm._FilterDatabase" localSheetId="4" hidden="1">'ก่อสร้าง 65'!$A$4:$R$9</definedName>
    <definedName name="_xlnm._FilterDatabase" localSheetId="3" hidden="1">'ครุภัณฑ์ 64'!$A$4:$P$10</definedName>
    <definedName name="_xlnm._FilterDatabase" localSheetId="5" hidden="1">'ครุภัณฑ์ 65'!$A$4:$O$15</definedName>
    <definedName name="_xlnm.Print_Titles" localSheetId="0">'ก่อสร้าง 63 ภูเก็ต'!$4:$5</definedName>
    <definedName name="_xlnm.Print_Titles" localSheetId="2">'ก่อสร้าง 64'!$4:$4</definedName>
    <definedName name="_xlnm.Print_Titles" localSheetId="4">'ก่อสร้าง 65'!$4:$4</definedName>
    <definedName name="_xlnm.Print_Titles" localSheetId="3">'ครุภัณฑ์ 64'!$4:$4</definedName>
    <definedName name="_xlnm.Print_Titles" localSheetId="5">'ครุภัณฑ์ 65'!$4:$4</definedName>
  </definedNames>
  <calcPr calcId="124519"/>
</workbook>
</file>

<file path=xl/calcChain.xml><?xml version="1.0" encoding="utf-8"?>
<calcChain xmlns="http://schemas.openxmlformats.org/spreadsheetml/2006/main">
  <c r="G8" i="64"/>
  <c r="J8" s="1"/>
  <c r="G14" i="61" l="1"/>
  <c r="G12"/>
  <c r="F12"/>
  <c r="F13"/>
  <c r="G13" s="1"/>
  <c r="F14"/>
  <c r="F15"/>
  <c r="G15" s="1"/>
  <c r="H53" i="56"/>
  <c r="H54"/>
  <c r="H55"/>
  <c r="H56"/>
  <c r="H57"/>
  <c r="H52"/>
  <c r="G57"/>
  <c r="G52"/>
  <c r="G53"/>
  <c r="G54"/>
  <c r="G55"/>
  <c r="G56"/>
  <c r="J6" i="64"/>
  <c r="I6"/>
  <c r="H6"/>
  <c r="G6"/>
  <c r="P6" i="62" l="1"/>
  <c r="J5" i="66" l="1"/>
  <c r="I5"/>
  <c r="H5"/>
  <c r="G5"/>
  <c r="F5"/>
  <c r="E5"/>
  <c r="J5" i="65"/>
  <c r="I5"/>
  <c r="H5"/>
  <c r="G5"/>
  <c r="F5"/>
  <c r="E5"/>
  <c r="J5" i="64"/>
  <c r="I5"/>
  <c r="H5"/>
  <c r="G5"/>
  <c r="F5"/>
  <c r="E5"/>
  <c r="J9" i="60"/>
  <c r="J17" i="45"/>
  <c r="G17"/>
  <c r="G8" l="1"/>
  <c r="E5" i="56" l="1"/>
  <c r="G5"/>
  <c r="H5"/>
  <c r="F5"/>
  <c r="F7" i="61"/>
  <c r="F8"/>
  <c r="F9"/>
  <c r="F10"/>
  <c r="F11"/>
  <c r="F6"/>
  <c r="F5" i="60"/>
  <c r="E5"/>
  <c r="G48" i="56"/>
  <c r="G49"/>
  <c r="G50"/>
  <c r="G51"/>
  <c r="G35"/>
  <c r="G36"/>
  <c r="G37"/>
  <c r="G38"/>
  <c r="G39"/>
  <c r="G40"/>
  <c r="G41"/>
  <c r="G42"/>
  <c r="G43"/>
  <c r="G44"/>
  <c r="G45"/>
  <c r="G46"/>
  <c r="G47"/>
  <c r="G34"/>
  <c r="G19"/>
  <c r="G18"/>
  <c r="I5" i="45"/>
  <c r="E5"/>
  <c r="F5"/>
  <c r="I6" i="60"/>
  <c r="I5" s="1"/>
  <c r="H6"/>
  <c r="H5" s="1"/>
  <c r="G6"/>
  <c r="J6" s="1"/>
  <c r="G8"/>
  <c r="J8" s="1"/>
  <c r="J10" i="45"/>
  <c r="G10"/>
  <c r="H10" s="1"/>
  <c r="J7"/>
  <c r="G7"/>
  <c r="H7" s="1"/>
  <c r="G5" i="60" l="1"/>
  <c r="H5" i="45"/>
  <c r="G17" i="56"/>
  <c r="G20"/>
  <c r="G21"/>
  <c r="G22"/>
  <c r="G23"/>
  <c r="G24"/>
  <c r="G25"/>
  <c r="G26"/>
  <c r="G27"/>
  <c r="G28"/>
  <c r="G29"/>
  <c r="G30"/>
  <c r="G31"/>
  <c r="G32"/>
  <c r="G33"/>
  <c r="G16"/>
  <c r="G12"/>
  <c r="G13"/>
  <c r="G11"/>
  <c r="G9"/>
  <c r="G8"/>
  <c r="G6"/>
  <c r="G16" i="45"/>
  <c r="G15"/>
  <c r="G14"/>
  <c r="G12"/>
  <c r="G9"/>
  <c r="J8"/>
  <c r="G6"/>
  <c r="J13"/>
  <c r="G15" i="56"/>
  <c r="H15" s="1"/>
  <c r="G14"/>
  <c r="H14" s="1"/>
  <c r="G5" i="45" l="1"/>
  <c r="J7" i="60"/>
  <c r="J5" s="1"/>
  <c r="J11" i="45"/>
  <c r="J5" s="1"/>
</calcChain>
</file>

<file path=xl/sharedStrings.xml><?xml version="1.0" encoding="utf-8"?>
<sst xmlns="http://schemas.openxmlformats.org/spreadsheetml/2006/main" count="1014" uniqueCount="330">
  <si>
    <t>สถานที่ ระบุชื่อ</t>
  </si>
  <si>
    <t>จังหวัด</t>
  </si>
  <si>
    <t>รวมเงินทั้งสิ้น</t>
  </si>
  <si>
    <t>อำเภอ</t>
  </si>
  <si>
    <t>หน่วย</t>
  </si>
  <si>
    <t>ระดับ
บริการ</t>
  </si>
  <si>
    <t>ลำดับความสำคัญ</t>
  </si>
  <si>
    <t>ราคาต่อหน่วย(บาท)</t>
  </si>
  <si>
    <t>เหตุผล คำชี้แจง
(อธิบายพอสังเขบไม่เกิน 5 บรรทัด ต่อ 1 เซลล์)</t>
  </si>
  <si>
    <t>เขต</t>
  </si>
  <si>
    <t>ตำบล</t>
  </si>
  <si>
    <t>ตั้งงบ
ปี 64</t>
  </si>
  <si>
    <t>ตั้งงบ
ปี 65</t>
  </si>
  <si>
    <t>ตามระยะเวลา</t>
  </si>
  <si>
    <t xml:space="preserve">รายการครุภัณฑ์ / สิ่งก่อสร้าง 
</t>
  </si>
  <si>
    <t>แบบเลขที่
(เฉพาะก่อสร้าง)</t>
  </si>
  <si>
    <t xml:space="preserve">จำนวนเงินรวม
(ไม่มีเศษหลักสิบ)
</t>
  </si>
  <si>
    <t>ประเภทงบลงทุน
1.ครุภัณฑ์
2.ก่อสร้างปีเดียว
3.ก่อสร้างผูกพันใหม่
(ระบุตัวเลข)</t>
  </si>
  <si>
    <t>ประเภทอาคาร/สิ่งก่อสร้าง/ครุภัณฑ์</t>
  </si>
  <si>
    <t>ตั้งงบ
ปี 66</t>
  </si>
  <si>
    <t>ตั้งงบ
ปี 67</t>
  </si>
  <si>
    <t>แผนงบลงทุน รายการค่าครุภัณฑ์ ที่ดินและสิ่งก่อสร้าง งบประมาณรายจ่ายประจำปี พ.ศ. 2565</t>
  </si>
  <si>
    <t>แผนงบลงทุน รายการค่าครุภัณฑ์ ที่ดินและสิ่งก่อสร้าง งบประมาณรายจ่ายประจำปี พ.ศ. 2564</t>
  </si>
  <si>
    <t>เขตสุขภาพ ที่ 11  จังหวัด.....</t>
  </si>
  <si>
    <t>เขตสุขภาพ ที่ 11   จังหวัด.....</t>
  </si>
  <si>
    <t>เขตสุขภาพ ที่ 11    จังหวัด.....</t>
  </si>
  <si>
    <t>รายการมีในระบบ</t>
  </si>
  <si>
    <t>-</t>
  </si>
  <si>
    <t>เพื่อความปลอดภัยของหน่วยบริการ</t>
  </si>
  <si>
    <t>ระยะเวลานานกว่า 10 ปี</t>
  </si>
  <si>
    <t>เพื่อการพัฒนาระบบการให้บริการด้านปฐมภูมิ</t>
  </si>
  <si>
    <t>ชำรุด</t>
  </si>
  <si>
    <t>สร้างทดแทน</t>
  </si>
  <si>
    <t>รั้วคนกรีต</t>
  </si>
  <si>
    <t>P1</t>
  </si>
  <si>
    <t>ภูเก็ต</t>
  </si>
  <si>
    <t>ถลาง</t>
  </si>
  <si>
    <t>ป่าคลอก</t>
  </si>
  <si>
    <t>โรงพยาบาลสต.ป่าคลอก</t>
  </si>
  <si>
    <t>สถานที่เดิม</t>
  </si>
  <si>
    <t>ยธ-53103-046/2561</t>
  </si>
  <si>
    <t>รั้ว กำแพง คสล. ความยาว 100 ตารางเมตร โรงพยาบาลส่งเสริมสุขภาพตำบลป่าคลอก ตำบลเทพกระษัตรี อำเภอถลาง จังหวัดภูเก็ต 1 รายการ</t>
  </si>
  <si>
    <t>รั้วกำแพง คสล.</t>
  </si>
  <si>
    <t>สร้างใหม่</t>
  </si>
  <si>
    <t>อาคารที่พัก</t>
  </si>
  <si>
    <t>5337/32</t>
  </si>
  <si>
    <t>บ้านพักข้าราชการ ระดับ 5-6 (1 ครอบครัว) เป็นอาคาร คสล.2 ชั้น พื้นที่ใช้สอยประมาณ 88.08 ตารางเมตร (โครงสร้างต้านแผ่นดินไหว)</t>
  </si>
  <si>
    <t>เพื่อความสะดวก และการปรับปรุงภูมิทัศน์ รวมถึงการพัฒนาหน่วยบริหารให้มีประสิทธิภาพ</t>
  </si>
  <si>
    <t>ปัจจุบันมีอาคารสำนักงานสาธารณสุขอำเภอกะทู้ที่มีระยะเวลาการใช้งานมานานกว่า 10 ปี</t>
  </si>
  <si>
    <t>เพื่อสนับสนุนการให้บริการของหน่วยปฐมภูมิ</t>
  </si>
  <si>
    <t>ทดแทนอาคารหลังเก่า ที่มีสภาพทรุดโทรม</t>
  </si>
  <si>
    <t>อาคารสำนักงาน</t>
  </si>
  <si>
    <t>กะทู้</t>
  </si>
  <si>
    <t>สำนักงานสาธารณสุขอำเภอกะทู้</t>
  </si>
  <si>
    <t>อาคารที่ทำการสาธารณสุขอำเภอ เป็นอาคาร คสล.2 ชั้น พื้นที่ใช้สอยประมาณ 285 ตารางเมตร (โครงสร้างต้านแผ่นดินไหว พื้นที่บริเวณ 1 หรือ 2) สำนักงานสาธารณสุขอำเภอกะทู้ ตำบลกะทู้ อำเภอกะทู้ จังหวัดภูเก็ต 1 หลัง</t>
  </si>
  <si>
    <t>อาคารที่ทำการสาธารณสุขอำเภอ เป็นอาคาร คสล.2 ชั้น พื้นที่ใช้สอยประมาณ 285 ตารางเมตร (โครงสร้างต้านแผ่นดินไหว พื้นที่บริเวณ 1 หรือ 2)</t>
  </si>
  <si>
    <t>เพื่อเป็นการสร้างขวัญกำลังใจแก่บุคลากร และความปลอดภัยของบุคลากร</t>
  </si>
  <si>
    <t>มีบ้านพักจำนวน 1 หลัง</t>
  </si>
  <si>
    <t>เพื่อการบริหารจัดการบุคลากร</t>
  </si>
  <si>
    <t>ทรุดโทรม</t>
  </si>
  <si>
    <t>กมลา</t>
  </si>
  <si>
    <t>โรงพยาบาลสต.กมลา</t>
  </si>
  <si>
    <t>บ้านพักข้าราชการ ระดับ 5-6 (1 ครอบครัว) เป็นอาคาร คสล.2 ชั้น พื้นที่ใช้สอยประมาณ 88.08 ตารางเมตร (โครงสร้างต้านแผ่นดินไหว) โรงพยาบาลส่งเสริมสุขภาพตำบลกมลา ตำบลกมลา อำเภอกะทู้ จังหวัดภูเก็ต 1 หลัง</t>
  </si>
  <si>
    <t>รองรับเจ้าหน้าที่เพิ่มขึ้น</t>
  </si>
  <si>
    <t>มีจำนวนเจ้าหน้าที่จำนวน 10 คน</t>
  </si>
  <si>
    <t>รพ.สต.กะทู้ มีแผนยกระดับเป็น PCC มีจำนวนเจ้าหน้าที่จำนวน 10 คน</t>
  </si>
  <si>
    <t>รพ.สต.กะทู้ มีแผนยกระดับเป็น PCC มีจำนวนเจ้าหน้าที่จำนวน 10 คน และบ้านพักที่มีอยู่สร้างมาหลายปี มีสภาพทรุดโทรม</t>
  </si>
  <si>
    <t>โรงพยาบาลสต.กะทู้</t>
  </si>
  <si>
    <t>5462/2536</t>
  </si>
  <si>
    <t>อาคารพักแพทย์ 10 ครอบครัว เป็นอาคาร คสล.3 ชั้น พื้นที่ใช้สอยประมาณ 748 ตารางเมตร (โครงสร้างต้านแผ่นดินไหว พื้นที่บริเวณ 1 หรือ 2) โรงพยาบาลส่งเสริมสุขภาพตำบลกะทู้ ตำบลกะทู้ อำเภอกะทู้ จังหวัดภูเก็ต 1 หลัง</t>
  </si>
  <si>
    <t>อาคารพักแพทย์ 10 ครอบครัว เป็นอาคาร คสล.3 ชั้น พื้นที่ใช้สอยประมาณ 748 ตารางเมตร (โครงสร้างต้านแผ่นดินไหว พื้นที่บริเวณ 1 หรือ 2)</t>
  </si>
  <si>
    <t>เพื่อสามารถดำรงรักษาบุคลากรทางการแพทย์ในระบบสาธารณสุขของภาครัฐได้ เพื่อให้บุคลากรทางการแพทย์มีความสะดวกและความปลอดภัยในการปฏิบัติหน้าที่ในยามวิกาล เพิ่มคุณภาพชีวิตที่ดีขึ้น</t>
  </si>
  <si>
    <t>ต้องการเพิ่มเติม</t>
  </si>
  <si>
    <t>F1</t>
  </si>
  <si>
    <t>เทพกระษัตรี</t>
  </si>
  <si>
    <t>โรงพยาบาลถลาง</t>
  </si>
  <si>
    <t>10947 เปลี่ยนเลขที่แบบจาก 8440</t>
  </si>
  <si>
    <t>อาคารพักแพทย์ 20 ยูนิต 6 ชั้น เป็นอาคาร คสล.6 ชั้น พื้นที่ใช้สอยประมาณ 2,702 ตารางเมตร (โครงสร้างต้านแผ่นดินไหว) โรงพยาบาลถลาง ตำบลเทพกระษัตรี อำเภอถลาง จังหวัดภูเก็ต 1 หลัง</t>
  </si>
  <si>
    <t>อาคารพักแพทย์ 20 ยูนิต 6 ชั้น เป็นอาคาร คสล.6 ชั้น พื้นที่ใช้สอยประมาณ 2,702 ตารางเมตร (โครงสร้างต้านแผ่นดินไหว)</t>
  </si>
  <si>
    <t>1.อัตราตายผู้ป่วยอุบัติเหตุและฉุกเฉินทุกสาขาลดลง 2.ประชาชนในจังหวัดภูเก็ตและใกล้เคียงในเขตอันดามันเข้าถึงบริการได้สะดวกและรวดเร็วขึ้น 3.จังหวัดภูเก็ตมีระบบการแพทย์ฉุกเฉิน/ ที่รองรับผู้ป่วยอุบัติเหตุอุบัติภัยได้อย่างมีคุณภาพ 4.ระยะเวลารอคอยของผู้ป่วยผ่าตัด, CCU , ICU, รับยาเคมีบำบัดลดลง</t>
  </si>
  <si>
    <t>- อัตราการครองเตียงของหอผู้ป่วย ICU ศัลยกรรม ปี 2556 = 92.50, 2557 = 94.59, 2558 = 95.58, 2559 = 92.98 และปี 2560 = 95.99 - อัตราการครองเตียงของหอผู้ป่วย CCU 2558 = 52.95, 2559 = 85.89 และปี 2560 = 92.47 ซึ่งเพิ่มขึ้นตามลำดับ</t>
  </si>
  <si>
    <t>สาขาอุบัติเหตุฉุกเฉิน สาขาโรคหัวจและหลอดเลือด</t>
  </si>
  <si>
    <t>- ปัจจุบันมีแผนกอุบัติเหตุและฉุกเฉินรวมอยู่ในอาคารผู้ป่วยนอก (ตึกเดียวกัน) โดยได้ดัดแปลงพื้นที่ด้านล่างของอาคารผู้ป่วยนอก ซึ่งเดิมเป็นพื้นที่จอดรถ ใช้เป็นแผนกอุบัติเหตุและฉุกเฉินมีพื้นที่ใช้สอยประมาณ450 ตารางเมตร มีสภาพคับแคบ ไม่ได้มาตรฐานและการเข้าถึงบริการไม่สะดวก ล่าช้า เนื่องจากใช้จุดรับ-ส่งผู้ป่วยที่เดียวกันกับผู้ป่วยไม่ฉุกเฉิน - ในส่วนของหอผู้ป่วยยังขาดหอผู้ป่วยที่รองรับผู้ป่วยวิกฤต ดังนี้ CCU Unit (ปัจจุบันดัดแปลงพื้นที่ว่างระหว่างตึกชันสูตรและตึก x-ray เป็นที่พักผู้ป่วย CCU เพียง 6 เตียง Burn Unit แผนก ICU ศัลยกรรมยังไม่ได้มาตรฐาน เนื่องจากดัดแปลงมาจากพื้นที่ชั้น 1 ของอาคารผู้ป่วยพิเศษน้อมเกล้า เป็นหอขนาด 8 เตียง มีพื้นที่แออัดมาก ระบบการระบายอากาศมีปัญหา</t>
  </si>
  <si>
    <t>อาคาร Multifunction</t>
  </si>
  <si>
    <t>A</t>
  </si>
  <si>
    <t>เมืองภูเก็ต</t>
  </si>
  <si>
    <t>ตลาดใหญ่</t>
  </si>
  <si>
    <t>โรงพยาบาลวชิระภูเก็ต</t>
  </si>
  <si>
    <t>อาคารอุบัติเหตุฉุกเฉิน โรคหัวใจ 10 ชั้น และชั้นใต้ดิน</t>
  </si>
  <si>
    <t>วงเงินปี 65</t>
  </si>
  <si>
    <t>วงเงินปี 64</t>
  </si>
  <si>
    <t>วงเงินปี 63</t>
  </si>
  <si>
    <t>จำนวน</t>
  </si>
  <si>
    <t>วงเงิน</t>
  </si>
  <si>
    <t>ประโยชน์ที่คาดว่าจะได้รับ</t>
  </si>
  <si>
    <t>ข้อมูลประกอบเชิงปริมาณ</t>
  </si>
  <si>
    <t>ความสอดคล้องกับ Service Plan</t>
  </si>
  <si>
    <t>สภาพปัจจุบันที่มีอยู่</t>
  </si>
  <si>
    <t>ประเภทรายการ</t>
  </si>
  <si>
    <t>ผูกพัน</t>
  </si>
  <si>
    <t>ปีเดียว</t>
  </si>
  <si>
    <t>หน่วยเบิกจ่าย</t>
  </si>
  <si>
    <t>รหัสศูนย์ต้นทุน</t>
  </si>
  <si>
    <t>รหัสหน่วยงาน</t>
  </si>
  <si>
    <t>เหตุผล คำชี้แจง</t>
  </si>
  <si>
    <t>ประเภทการขอ</t>
  </si>
  <si>
    <t>ประเภทสิ่งก่อสร้าง</t>
  </si>
  <si>
    <t>ระดับ</t>
  </si>
  <si>
    <t>ชื่อหน่วยงาน</t>
  </si>
  <si>
    <t>ผูกพันปี 65</t>
  </si>
  <si>
    <t>ผูกพันปี 64</t>
  </si>
  <si>
    <t>ตั้งงบปี 63</t>
  </si>
  <si>
    <t>งวดงาน</t>
  </si>
  <si>
    <t>จำนวนวันก่อสร้าง</t>
  </si>
  <si>
    <t>สถานที่ก่อสร้าง</t>
  </si>
  <si>
    <t>พื้นที่ใช้สอย (ตร.ม.)</t>
  </si>
  <si>
    <t>จำนวนชั้น</t>
  </si>
  <si>
    <t>แบบเลขที่</t>
  </si>
  <si>
    <t>รายการสิ่งก่อสร้าง</t>
  </si>
  <si>
    <t>ชื่อรายการ</t>
  </si>
  <si>
    <t>ลำดับ</t>
  </si>
  <si>
    <t>รายงานข้อมูล ณ วันที่ 24/10/2561</t>
  </si>
  <si>
    <t>งบลงทุน รายการค่าสิ่งก่อสร้าง</t>
  </si>
  <si>
    <t>แผนคำขอตั้งงบประมาณรายจ่ายประจำปีงบประมาณ พ.ศ.2563 แหล่งเงิน งบประมาณรายจ่ายประจำปี (พรบ.)</t>
  </si>
  <si>
    <t>รายการไม่มีในระบบ</t>
  </si>
  <si>
    <t>อายุการใช้งาน</t>
  </si>
  <si>
    <t>ทดแทน</t>
  </si>
  <si>
    <t>เครื่องเอกซเรย์แบบชนิดส่องตรวจระบบดิจิตอล (Digital multipurpose fluoroscopy ) โรงพยาบาลวชิระภูเก็ต ตำบลตลาดใหญ่ อำเภอเมืองภูเก็ต จังหวัดภูเก็ต 1 เครื่อง</t>
  </si>
  <si>
    <t>เครื่องเอกซเรย์แบบชนิดส่องตรวจระบบดิจิตอล (Digital multipurpose fluoroscopy )</t>
  </si>
  <si>
    <t>กิจกรรม PCC</t>
  </si>
  <si>
    <t>จำนวน (หน่วย)</t>
  </si>
  <si>
    <t>ราคาต่อหน่วย (บาท)</t>
  </si>
  <si>
    <t>รายการครุภัณฑ์แบบที่2</t>
  </si>
  <si>
    <t>รายการครุภัณฑ์แบบที่1</t>
  </si>
  <si>
    <t>งบลงทุน รายการค่าครุภัณฑ์</t>
  </si>
  <si>
    <t xml:space="preserve">รถยนต์ตรวจการณ์ ปริมาตรกระบอกสูบไม่ต่ำกว่า  2,000 ซีซี หรือก้าลังเครื่องยนต์สูงสุดไม่ต่ำกว่า110 กิโลวัตต์ เครื่องยนต์ดีเซล แบบขับเคลื่อน 4 ล้อ </t>
  </si>
  <si>
    <t>สสจ.ภูเก็ต</t>
  </si>
  <si>
    <t>เมือง</t>
  </si>
  <si>
    <t>P</t>
  </si>
  <si>
    <t>ครุภัณฑ์ยานพาหนะ</t>
  </si>
  <si>
    <t>รถโดยสารขนาด 12 ที่นั่ง (ดีเซล) ปริมาตรกระบอกสูบไม่ต่ำกว่า 2,400 ซีซี หรือกำลังเครื่องยนต์สูงสุด ไม่ต่ำกว่า90 กิโลวัตต์</t>
  </si>
  <si>
    <t>อาคารพักเจ้าหน้าที่ ระบบบำบัดขนาด 200 ลูกบาศก์เมตร/วัน (โครงสร้างต้านแผ่นดินไหว)</t>
  </si>
  <si>
    <t>F3</t>
  </si>
  <si>
    <t>รพ.ฉลอง</t>
  </si>
  <si>
    <t>อาคารจ่ายกลาง ซักฟอก โรงอาคาร พัสดุ เป็นอาคาร คสล.4 ชั้น พื้นที่ใช้สอยประมาณ 1,482 ตารางเมตร (โครงสร้างต้านแผ่นดินไหว)</t>
  </si>
  <si>
    <t>อาคารสนับสนุน</t>
  </si>
  <si>
    <t>ปัจจุบัน ยังไม่มีอาคารพักเจ้าหน้าที่ โดยปัจจุบันอาคารผู้ป่วยนอกและบำบัดรักษา โรงพยาบาลฉลอง ก่อสร้างแล้วเสร็จ ซึ่งจะเปิดให้บริการแก่ประชาชนในปี พ.ศ. 2562 แต่ยังไม่มีอาคารผู้ป่วยใน ที่ใช้ในการรองรับผู้ป่วย ไว้ค้างคืนและเพื่อให้เพียงพอต่อปริมาณผู้ป่วยที่ เพิ่มมากขึ้นอย่างรวดเร็ว ลดอัตรา การเสียชีวิต การบาดเจ็บที่ รุนแรงและภาวะแทรกซ้อนของประชาชน</t>
  </si>
  <si>
    <t xml:space="preserve">ปัจจุบัน ยังไม่มีอาคารจ่ายกลาง ซักฟอห โรงอาหาร พัสดุ เพื่อส่งเสริมการเข้าถึงบริการและการพัฒนาคุณภาพชีวิตและความมั่นคงปลอดภัยของประชาชนโดย ก่อสร้างอาคารผู้ป่วยใน โรงพยาบาลฉลอง สำหรับรองรับผู้ป่วยไว้ค้างคืนในการให้บริการด้านการแพทย์ รักษาพยาบาล ส่งเสริมสุขภาพ ป้องกันโรค ฟื้นฟูสมรรถภาพแก่ ผู้ป่วย และประชาชน </t>
  </si>
  <si>
    <t>10947</t>
  </si>
  <si>
    <t>อาคารพักแพทย์</t>
  </si>
  <si>
    <t>ปัจจุบันยังไม่มีอาคารพักแพทย์ เพื่อการสนับสนุนด้านการพัฒนาบุคลากร และการสร้างขวัญกำลังใจแก่บุคลากร ในการเมุ่งเน้นการดูแลประชาชนในระดับปฐมภูมิ คือ การยกระดับสอน.ฉลอง จาก P1 เป็นF2 คือโรงพยาบาลชุมชนแห่งใหม่</t>
  </si>
  <si>
    <t xml:space="preserve"> ทดแทนรถยนต์ตรวจการณ์ ทะเบียน กน 4285 ภูเก็ต ที่มีระยะเวลาการใช้งานนานกว่า 10 ปี  และมีสภาพเก่าต่อการใช้งาน ซึ่งใข้ในการตรวจงานของผู้บริหาร</t>
  </si>
  <si>
    <t xml:space="preserve">ทดแทน ทะเบียน 2112 ภูเก็ต ที่มีระยะเวลาการใช้งานนานกว่า 10 ปี มีสภาพชำรุด และเสี่ยงต่อการใช้งานในการเดินทางไปปฏิบัติราชการของเจ้าหน้าที่   </t>
  </si>
  <si>
    <t>ครุภัณฑ์คอมพิวเตอร์</t>
  </si>
  <si>
    <t>ไม่เพียงพอต่อการใข้งาน และทดแทนคอมพิวเตอร์ที่สภาพเก่า ชำรุด ซึ่งสำนักงานสาธารณสุขจังหวัดภูเก็ต มีบุคลากร 150 คน</t>
  </si>
  <si>
    <t xml:space="preserve">ระบบปฏิบัติการ windows licens  </t>
  </si>
  <si>
    <t>เพื่อปรับปรุงระบบปฏิบัติการให้ถูกต้องตามลิขสิทธิ์</t>
  </si>
  <si>
    <t xml:space="preserve">เครื่องคอมพิวเตอร์ </t>
  </si>
  <si>
    <t>เขตสุขภาพ ที่ 11   จังหวัดภูเก็ต</t>
  </si>
  <si>
    <t>ปรับปรุงและต่อเติมอาคารชั้นล่าง อาคารสำนักงานสาธารณสุขจังหวัดภูเก็ต</t>
  </si>
  <si>
    <t>อาคารที่ทำการ สสจ.</t>
  </si>
  <si>
    <t xml:space="preserve">เพื่อการยกระดับหน่วยบริหาร และในส่วนของงานบริการประชาชน ให้เป็นสัดส่วน สะดวกต่อการมารับบริการของประชาชน และผู้มาติดต่อราชการ ซึ่งเป็นการต่อเติมเพื่อการให้บริการคุ้มครองผู้บริโภค การขออนุญาตของผู้ประกอบการต่างๆ </t>
  </si>
  <si>
    <t>เครื่องคอมพิวเตอร์ สำหรับงานประมวลผล แบบที่ 1 (จอขนาดไม่น้อยกว่า 19 นิ้ว)</t>
  </si>
  <si>
    <t>สสอ.เมืองภูเก็ต</t>
  </si>
  <si>
    <t>ทดแทนเครื่องที่ชำรุด</t>
  </si>
  <si>
    <t>เครื่องทำลายเอกสาร แบบตัดตรง ทำลายครั้งละ 20 แผ่น</t>
  </si>
  <si>
    <t>ครุภัณฑ์สำนักงาน</t>
  </si>
  <si>
    <t>ยังไม่เคยมี</t>
  </si>
  <si>
    <t>เครื่องพิมพ์ชนิดเลเซอร์ หรือชนิด LED ขาวดำ ชนิด Network แบบที่ 2 (33 หน้า/นาที)</t>
  </si>
  <si>
    <t>8440</t>
  </si>
  <si>
    <t>f1</t>
  </si>
  <si>
    <t>อาคารผู้ป่วย 114 เตียง (5 ชั้น)</t>
  </si>
  <si>
    <t>เพื่อขยายศักยภาพรองรับจำนวนผู้ป่วยที่เพิ่มขึ้น</t>
  </si>
  <si>
    <t>จุดรับส่งผู้ป่วยและทางเชื่อมอาคารกายภาพบำบัดกับลานเอนกประสงค์และทำที่ระบายน้ำป้องกันน้ำท่วมหน้าอาคารกายภาพบำบัด</t>
  </si>
  <si>
    <t>สิ่งก่อสร้าง</t>
  </si>
  <si>
    <t>ไม่มีจุดรับส่งคนไข้ทำให้ช่วงหน้าฝนเกิดน้ำท่วมหน้าอาคารทำให้การรับส่งคนไข้ยากลำบากทั้งผู้นอกและผู้ป่วยในทำให้เกิดการร้องเรียนของผู้ป่วยและญาติ</t>
  </si>
  <si>
    <t>ปรับปรุงห้องแพทย์แผนไทยตามมาตรฐาน</t>
  </si>
  <si>
    <t>เพื่อให้ห้องแพทย์แผนไทย เป็นไปจามมาตรฐาน</t>
  </si>
  <si>
    <t>อาคารซักฟอก จ่ายกลาง</t>
  </si>
  <si>
    <t>อาคารปัจจุบันก่อสร้างมาตั้งแต่ปี 2530 มีสภาพทรุดโทรม ไม่ได้มาตรฐาน ต้องมีการปรับปรุงเพื่อให้ผ่านมาตรฐานคุณภาพบริการ</t>
  </si>
  <si>
    <t>อาคารโรงครัว โรงอาหาร (โครงสร้างต้านแผ่นดินไหว)</t>
  </si>
  <si>
    <t>รพ.ถลาง</t>
  </si>
  <si>
    <t>ตู้อบเด็กสำหรับลำเลียงทารกแรกเกิด</t>
  </si>
  <si>
    <t>ครุภัณฑ์การแพทย์</t>
  </si>
  <si>
    <t>ใช้สำหรับส่งต่อทารกแรกเกิดและเครื่องเก่าที่ใช้งานอยู่มีอายุการใช้งานเกิน 10 ปี</t>
  </si>
  <si>
    <t>เครื่องวัดความดันลูกตา (ไม่สัมผัสแบบอัตโนมัติ)</t>
  </si>
  <si>
    <t>ครุภัณฑ์การแพทย์วินิจฉัย</t>
  </si>
  <si>
    <t>เพื่อใช้วัดความดันลูกตาของคนไข้ และคัดกรองผู้ป่วยที่เสี่ยงเป็นต้อหินรองรับการรักษาของแพทย์เฉพาะทาง</t>
  </si>
  <si>
    <t>เครื่องวัดสายตาสั้นยาวเอียง</t>
  </si>
  <si>
    <t>เพื่อคัดกรอง ระดับสายตา ความสั้นยาวเอียง ของสายตา รองรับการรักษาของแพทย์เฉพาะทาง</t>
  </si>
  <si>
    <t>กล้องจุลทัศน์</t>
  </si>
  <si>
    <t>เครื่องมือมีอายุการใช้งานมากกว่า 12 ปี และปัจจุบันมีปริมาณผู้ป่วยมากขึ้น</t>
  </si>
  <si>
    <t>ระบบกล้องวงจรปิด</t>
  </si>
  <si>
    <t>เพื่อความปลอดภัยใชชวิตและทรัพย์สินทั้งผู้รับบริการและผู้ให้บริการ</t>
  </si>
  <si>
    <t>เตียงผ่าตัดศัลยกรรมออร์โธปิดิกส์</t>
  </si>
  <si>
    <t>รองรับการขยายบริการ</t>
  </si>
  <si>
    <t>เครื่องผ่าตัดต้อกระจกด้วยคลื่นเสียงความถี่สูง</t>
  </si>
  <si>
    <t>ไม่มีใช้</t>
  </si>
  <si>
    <t>เครื่องเอกซเรย์ซีอาร์มชนิดเคลื่อนที่ได้สำหรับการผ่าตัดทางศัลยกรรมทั่วไปและศัลยกรรมกระดูก</t>
  </si>
  <si>
    <t>รองรับการขยายบริการเนื่องจาก ปีงบ 2563 จะมีหมอออโธปิดิกส์</t>
  </si>
  <si>
    <t>เครื่องกระตุ้นปลายประสาทด้วยกระแสไฟฟ้า</t>
  </si>
  <si>
    <t>ครุภัณฑ์การแพทย์รักษา</t>
  </si>
  <si>
    <t>ไม่เพียงพอกับการใช้งานและเพิ่มประสิทธิภาพในการรักษาผู้ป่วย</t>
  </si>
  <si>
    <t>หม้อต้มแผ่นความร้อน ขนาด 12 แผ่น</t>
  </si>
  <si>
    <t>ไม่เพียงพอกับการใช้งานและเครื่องที่มีใช้งานอยู่อายุเกิน 10 ปี</t>
  </si>
  <si>
    <t>เครื่องปั่นแยกน้ำเหลือง</t>
  </si>
  <si>
    <t>เครื่องมือมีอายุการใช้งานมากกว่า 11 ปี และปัจจุบันมีปริมาณผู้ป่วยมากขึ้น</t>
  </si>
  <si>
    <t>ระบบจัดแฟ้มประวัติผู้ป่วยแบบอิเล็กทรอนิกส์</t>
  </si>
  <si>
    <t>ครุภัณฑ์สนับสนุน</t>
  </si>
  <si>
    <t>เพื่อจัดเก็บเวชระเบียนผู้ป่วย ลดพื้นที่การจัดเก็บ</t>
  </si>
  <si>
    <t>เครื่องตรวจคลื่นไฟฟ้าหัวใจพร้อมระบบประมวลผล</t>
  </si>
  <si>
    <t>PCUเทพฯและPCUมุดดอกขาว</t>
  </si>
  <si>
    <t xml:space="preserve">ไม่มีใช้บริการ ในหน่วยงาน </t>
  </si>
  <si>
    <t>เครื่องชั่งน้ำหนัก แบบดิจิตอล พร้อมที่วัดส่วนสูง</t>
  </si>
  <si>
    <t xml:space="preserve">ไม่มีใช้บริการ ปัจจุบันใช้แบบเหยียบ </t>
  </si>
  <si>
    <t>เครื่องดูดเสมหะ</t>
  </si>
  <si>
    <t xml:space="preserve">ไม่มีใช้บริการ </t>
  </si>
  <si>
    <t>รถเข็นชนิดนอนStretcher Troller</t>
  </si>
  <si>
    <t>ไม่มีใช้บริการ ในหน่วยงาน</t>
  </si>
  <si>
    <t>รถเข็นชนิดนั่งwheelchair</t>
  </si>
  <si>
    <t>โทรทัศน์ แอล อี ดี (LED TV) ระดับความละเอียดจอภาพ1920x1080 พิกเซล ขนาด 55 นิ้ว</t>
  </si>
  <si>
    <t>ครุภัณฑ์โฆษณาและเผยแพร่</t>
  </si>
  <si>
    <t>เครื่องปรับอากาศแบบแยกส่วน ชนิดตั้งพื้นหรือชนิดแขวน (มีระบบฟอกอากาศ) ขนาดไม่ต่ำกว่า 18,000 บีทียู</t>
  </si>
  <si>
    <t>PCUเทพฯ</t>
  </si>
  <si>
    <t>เครื่องเดิมที่มีอยู่ใช้งานมากกว่า 10 ปีและรองรับการขยายอาคาร</t>
  </si>
  <si>
    <t>เครื่องปรับอากาศแบบแยกส่วน ชนิดตั้งพื้นหรือชนิดแขวน (มีระบบฟอกอากาศ) ขนาดไม่ต่ำกว่า 24,000 บีทียู</t>
  </si>
  <si>
    <t>ต</t>
  </si>
  <si>
    <t>เครื่องปรับอากาศแบบแยกส่วน ชนิดตั้งพื้นหรือชนิดแขวน (มีระบบฟอกอากาศ) ขนาดไม่ต่ำกว่า 36,000 บีทียู</t>
  </si>
  <si>
    <t>ตู้เย็น ขนาดความจุไม่น้อยกว่า 9 คิวบิกฟุต</t>
  </si>
  <si>
    <t>เครื่องเดิมที่มีอยู่ใช้งานมากกว่า 10 ปี</t>
  </si>
  <si>
    <t>รพ.สต.กะรน</t>
  </si>
  <si>
    <t>กะรน</t>
  </si>
  <si>
    <t>รถบรรทุก (ดีเซล) ขนาด 1 ตัน ปริมาตรกระบอกสูบไม่ต่ำกว่า 2400 ซีซี. หรือกำลังเครื่องยนต์สูงสุดไม่ต่ำกว่า 110 กิโลวัตต์ ขับเคลื่อน 4 ล้อ แบบดับเบิ้ลแค็บ</t>
  </si>
  <si>
    <t>ครุภัณฑ์ยานพาหนะและขนส่ง</t>
  </si>
  <si>
    <t>รพ.สต.เกาะแก้ว</t>
  </si>
  <si>
    <t>เกาะแก้ว</t>
  </si>
  <si>
    <t>เครื่องมัลติมีเดียโปรเจคเตอร์ระดับ XGA ขนาดไม่น้อยกว่า 4000 ANSI Lumens</t>
  </si>
  <si>
    <t>ทดแทนเครื่องเดิมที่ชำรุด</t>
  </si>
  <si>
    <t>เครื่องถ่ายเอกสารระบบดิจิตอล (ขาว-ดำ) ความเร็วในการถ่ายไม่ต่ำกว่า 40 แผ่นต่อนาที</t>
  </si>
  <si>
    <t>รพ.สต.วิชิต</t>
  </si>
  <si>
    <t>วิชิต</t>
  </si>
  <si>
    <t>เครื่องกระตุกไฟฟ้าหัวใจชนิดอัตโนมัติ (AED)</t>
  </si>
  <si>
    <t>รพ.สต.บ้านแหลมชั่น</t>
  </si>
  <si>
    <t>ครุภีณฑ์การแพทย์</t>
  </si>
  <si>
    <t>ยังไม่เคยมี, เพิ่มประสิทธิภาพในการให้บริการ</t>
  </si>
  <si>
    <t>โทรทัศน์ แอล อี ดี (LED TV) แบบ Smart TV ระดับความละเอียดจอภาพ 1366 x 768 พิกเซล ขนาด 32 นิ้ว</t>
  </si>
  <si>
    <t>เครื่องพ่นหมอกควัน</t>
  </si>
  <si>
    <t>ครุภัณฑ์วิทยาศาสตร์</t>
  </si>
  <si>
    <t>โทรทัศน์ แอล อี ดี (LED TV) ระดับความละเอียดจอภาพ 1920 x 1080 พิกเซล ขนาด 55 นิ้ว</t>
  </si>
  <si>
    <t>เครื่องปรับอากาศแบบแยกส่วน ชนิดตั้งพื้นหรือชนิดแขวน (มีระบบฟอกอากาศ) ขนาด 18000 บีทียู</t>
  </si>
  <si>
    <t>ครุภัณฑ์งานบ้านงานครัว</t>
  </si>
  <si>
    <t>อาคารผ่าตัด  คลอด  และพักผู้ป่วยใน  6 ชั้น</t>
  </si>
  <si>
    <t>รพ.วชิระภูเก็ต</t>
  </si>
  <si>
    <t>อาคารรักษา</t>
  </si>
  <si>
    <t xml:space="preserve">ทดแทนของเดิม เนื่องจากสภาพห้องคลอด อาคารพักผู้ป่วยหลังคลอดมีการใช้งานมานานนับ 30 ปี พื้นที่บางส่วนมีสภาพชำรุด มีเชื้อรา ที่เพดาน    ซึ่งเป็นส่วนห้องผ่าตัดตามโครงสร้างเดิมไม่สามารถ ใช้งานได้ร่วมหลายปี ทำให้ต้องใช้ห้องผ่าตัดร่วมกับแผนกอื่นๆ กรณีที่ต้องผ่าตัดด่วนไม่สามารถทำได้    ในเวลาที่รวดเร็ว มาตรฐานโครงสร้าง ไม่ผ่านการประเมินมาตรฐานการควบคุมการป้องกันการติดเชื้อในโรงพยาบาลและ สถาบันรับรองคุณภาพโรงพยาบาลการให้บริการคลอด  เฉลี่ยปีละ 6,000 ราย
</t>
  </si>
  <si>
    <t>อาคารพักเจ้าหน้าที่ 7 ชั้น 96 ห้อง                     (โครงสร้างต้านแผ่นดินไหว)</t>
  </si>
  <si>
    <t>10725+ข464/ต.ค./59+ก.113/ธ.ค./58</t>
  </si>
  <si>
    <t xml:space="preserve"> -</t>
  </si>
  <si>
    <t>รองรับบุคลากรที่ต้องเข้าเวรเป็นกะโดยเฉพาะพยาบาลและแพทย์ที่เพิ่มจำนวนมากขึ้น  ตามศักยภาพ ปัจจุบันต้องเช่าหอพัก บริเวณใกล้ๆ โรงพยาบาล ให้อาศัย            ส่งผลให้เงินบำรุง โรงพยาบาล และความปลอดภัยของเจ้าหน้าที่ลดลง</t>
  </si>
  <si>
    <t>ปรับปรุงตึกผู้ป่วยนอก 10 ชั้น</t>
  </si>
  <si>
    <t>แบบเฉพาะที่</t>
  </si>
  <si>
    <t>อาคารบริการ</t>
  </si>
  <si>
    <t>เนื่องจากเสื่อมสภาพ  อายุการใช้งานมากกว่า25 ปี ประกอบห้องตรวจไม่เพียงพอรองรับผู้ป่วยและการบริการที่เพิ่มขึ้นส่งผลให้เกิดความแออัดและทำให้การบริการล่าช้า ปัจจุบันมีห้องตรวจเพียง 25 ห้อง</t>
  </si>
  <si>
    <t>ปรับปรุงบ่อบำบัดน้ำเสียขนาด 800 เตียง</t>
  </si>
  <si>
    <t>รองรับจำนวนเตียงที่เพิ่มขึ้นตามกรอบ 800 เตียง ปัจจุบัน รพ.วชิระภูเก็ต 591 เตียง ระบบน้ำเสียที่มีอยู่สามารถรองรับเพียง 300 เตียง</t>
  </si>
  <si>
    <t>สสอ.กะทู้</t>
  </si>
  <si>
    <t>ทดแทนคันเดิมที่ชำรุด</t>
  </si>
  <si>
    <t>ยูนิตทำฟัน</t>
  </si>
  <si>
    <t>รพ.สต.กะทู้</t>
  </si>
  <si>
    <t>เครื่องมัลติมีเดียโปรเจคเตอร์ระดับ XGA ขนาดไม่น้อยกว่า 2500 ANSI Lumens</t>
  </si>
  <si>
    <t>สสอ..กะทู้</t>
  </si>
  <si>
    <t>อาคารผู้ป่วยใน</t>
  </si>
  <si>
    <t>สิ่งก่อสร้างสนับสนุน</t>
  </si>
  <si>
    <t>อาคารพักพยาบาล24 ห้อง(12 ครอบครัว)เป็นอา
คสล.3 ชั้น เนื้อที่745 ตร.ม. ตอกเสาเข็ม คอร.</t>
  </si>
  <si>
    <t>สสอ.ถลาง</t>
  </si>
  <si>
    <t>อาคารที่อยู่อาศัย</t>
  </si>
  <si>
    <t>เนื่องจากที่ตั้งของหน่วยบริการในสังกัด ไม่มีพื่นท</t>
  </si>
  <si>
    <t>*** รายการสีเหลือง คือผ่านมติคณะกรมการเขตสุขภาพที่ 11</t>
  </si>
  <si>
    <t>อาคารทันตกรรม 5 ชั้น พื้นที่ใช้สอย
ประมาณ4,178 ตารางเมตร กว้าง24.5 x ยาว32.00 เมตร ระยะเวลาการก่อสร้าง570 วัน งวดงาน12 งวด งาน ปรับ2ป</t>
  </si>
  <si>
    <t>อกชน(รพ.ลําปาง)</t>
  </si>
  <si>
    <t>รพ.วชิระภูเก</t>
  </si>
  <si>
    <t>สืบเนื่องจากจังหวัดภูเก็ตเป็นศูนย๋กลางการท่องเที่ยวระดับโลก มีการท่องเที่ยวเชิง(Medical 
Tourism) การแพทย์เป็นที่นิยมของนักท่องเที่ยวต่างประเทศที่เดินทางมาไทย การบริการทันตก
รรม เป็นสาขาหนึ่งที่สร้างรายได้ให้กับประเทศ/จังหวัด เป็นอย่างมาก จังหวัดภูเก็ตมีนโยบายและ
ยุทธศาสตร์จังหวัดที่ส่งเสริมให้โรงพยาบาลวชิระภูเก็ตเป็นศูนย์กลางสุขภาพนานาชาติ(Medical 
Hub) ทั้งนี้เพื่อรองรับยุทธศาสตร์ชาติและยุทธศาสตร์จังหวัด ที่จะเป็นศูนย์กลางการแพทย์ครบ
วงจร โรงพยาบาลวชิระภูเก็ตจะต้องเพิ่มศักยภาพการให้บริการด้านทันตกรรมสู่Excellent และ
เพื่อรองรับการให้บริการMaxillofacial และทันตกรรมเด็กที่มฟีการผ่าตัดครบวงจรของเขต
สุขภาพที่11 และ1</t>
  </si>
  <si>
    <t>แผนงบลงทุน รายการค่าครุภัณฑ์ ที่ดินและสิ่งก่อสร้าง งบประมาณรายจ่ายประจำปี พ.ศ. 2566</t>
  </si>
  <si>
    <t>แผนงบลงทุน รายการค่าครุภัณฑ์ ที่ดินและสิ่งก่อสร้าง งบประมาณรายจ่ายประจำปี พ.ศ. 2567</t>
  </si>
  <si>
    <t>แผนงบลงทุน รายการค่าครุภัณฑ์ ที่ดินและสิ่งก่อสร้าง งบประมาณรายจ่ายประจำปี พ.ศ. 2568</t>
  </si>
  <si>
    <t xml:space="preserve">รายการสิ่งก่อสร้าง 
</t>
  </si>
  <si>
    <t xml:space="preserve">อาคารอุบัติเหตุฉุกเฉิน โรคหัวใจ 10 ชั้น และชั้นใต้ดิน เป็นอาคาร คสล. 10 ชั้น พื้นที่ใช้สอยประมาณ 23,000 ตารางเมตร โรงพยาบาลวชิระภูเก็ต ตำบลตลาดใหญ่ อำเภอเมืองภูเก็ต จังหวัดภูเก็ต </t>
  </si>
  <si>
    <t xml:space="preserve">ก่อสร้างอาคารสูติ นรีเวชกรรม และห้องผ่าตัด เป็นอาคาร คสล. 8 ชั้น </t>
  </si>
  <si>
    <t>ทดแทน และรองรับปริมาณผู้ป่วยที่เพิ่มมากขึ้น</t>
  </si>
  <si>
    <t>Endoscopic Spine</t>
  </si>
  <si>
    <t>monitor vital signs แบบ real time</t>
  </si>
  <si>
    <t>เครื่องวิเคราะห์การลงน้ำหนักเท้า        แบบโมดูล่าห์ (Pressure Platforms P-WALK) (งานกายอุปกรณ์)</t>
  </si>
  <si>
    <t>ชุดฝึกการเคลื่อนไหวแบบเสมือนจริง        Lex System (งานกิจกรรมบำบัด)</t>
  </si>
  <si>
    <t>กล้องถ่ายภาพด้วยระบบเลเซอร์สแกน รุ่น Daytona</t>
  </si>
  <si>
    <t>โคมไฟsurgical lamp หลอด LED แขวนเพดาน</t>
  </si>
  <si>
    <t>Fluoroscopy C-Arm (เครื่อง X-Ray C-Arm)</t>
  </si>
  <si>
    <t>ระบบอัดอากาศแรงดันสูง                  (High pressure compressor)</t>
  </si>
  <si>
    <t>ระบบอัดอากาศแรงดันต่ำ                  (Low pressure compressor)</t>
  </si>
  <si>
    <t>เครื่องวัดความดันโลหิตและออกซิเจน      ในเลือดชนิดอัตโนมัติ BP Monitor,02 Sat</t>
  </si>
  <si>
    <t>เครื่องมือมีอายุการใช้งานมากกว่า 15 ปี</t>
  </si>
  <si>
    <t>ไม่เพียงพอต่อการใช้งาน</t>
  </si>
  <si>
    <t>เครื่องมือมีอายุการใช้งานมากกว่า 10 ปี</t>
  </si>
  <si>
    <t>เครื่องมือมีอายุการใช้งานมากกว่า 6 ปี</t>
  </si>
  <si>
    <t>สร้าง Hospice 
ที่สวนป่าบางขนุน</t>
  </si>
  <si>
    <t>ลำดับความ
สำคัญ</t>
  </si>
  <si>
    <t>ราคาต่อหน่วย
(บาท)</t>
  </si>
  <si>
    <t>จำนวน
(หน่วย)</t>
  </si>
  <si>
    <t>รหัส
หน่วยงาน</t>
  </si>
  <si>
    <t>กิจกรรม
PCC</t>
  </si>
  <si>
    <t>ประเภท
ครุภัณฑ์</t>
  </si>
  <si>
    <t>สถานที่ 
ระบุชื่อ</t>
  </si>
  <si>
    <t>11026</t>
  </si>
  <si>
    <t>9304</t>
  </si>
  <si>
    <t>บ่อบำบัดน้ำเสีย</t>
  </si>
  <si>
    <t>รองรับบุคลากรที่ต้องเข้าเวรเป็นกะโดยเฉพาะพยาบาลและแพทย์ที่เพิ่มจำนวนมากขึ้น  ตามศักยภาพปัจจุบันต้องเช่าหอพัก บริเวณใกล้ๆ รพ. ให้อาศัยส่งผลให้เงินบำรุง โรงพยาบาล และความปลอดภัยของเจ้าหน้าที่ลดลง</t>
  </si>
  <si>
    <t>อาคารตรวจวินิจฉัย</t>
  </si>
  <si>
    <t xml:space="preserve">รองรับหน่วยงานสนับสนุนบริการ </t>
  </si>
  <si>
    <t>- งานนิติเวช</t>
  </si>
  <si>
    <t>- การแพทย์ทางเลือก</t>
  </si>
  <si>
    <t>- ศูนย์เครื่องมือแพทย์</t>
  </si>
  <si>
    <t>- ที่จอดรถของผู้มารับบริการ</t>
  </si>
  <si>
    <r>
      <t xml:space="preserve">อาคารผู้ป่วยนอก   10 ชั้น              </t>
    </r>
    <r>
      <rPr>
        <sz val="14"/>
        <rFont val="TH SarabunPSK"/>
        <family val="2"/>
      </rPr>
      <t>(ออกแบบเฉพาะที่)</t>
    </r>
  </si>
  <si>
    <t>ทดแทนของเดิม (6 ชั้น)ซึ่งทรุดโทรมอายุมากกว่า 25 ปี และรองรับการบริการระดับตติยภูมิที่ได้มาตรฐานสากล</t>
  </si>
  <si>
    <t>อาคารชุดพักอาศัยพร้อมที่จอดรถ</t>
  </si>
  <si>
    <t>รองรับจำนวนเตียงที่เพิ่มขึ้นตามกรอบ 800 เตียง ปัจจุบัน รพ.วชิระภูเก็ต 630 เตียง ระบบน้ำเสียที่มีอยู่สามารถรองรับเพียง 300 เตียง</t>
  </si>
  <si>
    <t>อาคารสนับสนุนบริการ    10 ชั้น พร้อมที่จอดรถ</t>
  </si>
  <si>
    <t>- งานซ่อมบำรุง              และโครงสร้างพื้นฐาน</t>
  </si>
  <si>
    <t>ตั้งงบ
ปี 68</t>
  </si>
  <si>
    <t>ตั้งงบ
ปี 69</t>
  </si>
  <si>
    <t>ตั้งงบ
ปี 70</t>
  </si>
</sst>
</file>

<file path=xl/styles.xml><?xml version="1.0" encoding="utf-8"?>
<styleSheet xmlns="http://schemas.openxmlformats.org/spreadsheetml/2006/main">
  <numFmts count="7">
    <numFmt numFmtId="44" formatCode="_-&quot;฿&quot;* #,##0.00_-;\-&quot;฿&quot;* #,##0.00_-;_-&quot;฿&quot;* &quot;-&quot;??_-;_-@_-"/>
    <numFmt numFmtId="43" formatCode="_-* #,##0.00_-;\-* #,##0.00_-;_-* &quot;-&quot;??_-;_-@_-"/>
    <numFmt numFmtId="187" formatCode="_-* #,##0_-;\-* #,##0_-;_-* &quot;-&quot;??_-;_-@_-"/>
    <numFmt numFmtId="188" formatCode="_(* #,##0.00_);_(* \(#,##0.00\);_(* &quot;-&quot;??_);_(@_)"/>
    <numFmt numFmtId="189" formatCode="_(* #,##0_);_(* \(#,##0\);_(* &quot;-&quot;??_);_(@_)"/>
    <numFmt numFmtId="190" formatCode="&quot; &quot;#,##0"/>
    <numFmt numFmtId="191" formatCode="_-* #,##0.00_-;\-* #,##0.00_-;_-* \-??_-;_-@_-"/>
  </numFmts>
  <fonts count="42">
    <font>
      <sz val="11"/>
      <color indexed="8"/>
      <name val="Calibri"/>
      <family val="2"/>
      <charset val="222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indexed="8"/>
      <name val="Tahoma"/>
      <family val="2"/>
      <charset val="222"/>
    </font>
    <font>
      <sz val="11"/>
      <color indexed="8"/>
      <name val="Calibri"/>
      <family val="2"/>
      <charset val="222"/>
    </font>
    <font>
      <sz val="14"/>
      <name val="Angsana New"/>
      <family val="1"/>
    </font>
    <font>
      <sz val="10"/>
      <name val="Arial"/>
      <family val="2"/>
    </font>
    <font>
      <sz val="14"/>
      <name val="Cordia New"/>
      <family val="2"/>
    </font>
    <font>
      <sz val="12"/>
      <name val="Times New Roman"/>
      <family val="1"/>
    </font>
    <font>
      <sz val="11"/>
      <color indexed="8"/>
      <name val="Tahoma"/>
      <family val="2"/>
      <charset val="222"/>
    </font>
    <font>
      <sz val="12"/>
      <name val="Times New Roman"/>
      <family val="1"/>
      <charset val="222"/>
    </font>
    <font>
      <sz val="16"/>
      <name val="TH SarabunPSK"/>
      <family val="2"/>
    </font>
    <font>
      <b/>
      <sz val="16"/>
      <name val="TH SarabunPSK"/>
      <family val="2"/>
    </font>
    <font>
      <sz val="14"/>
      <name val="TH SarabunIT๙"/>
      <family val="2"/>
    </font>
    <font>
      <sz val="11"/>
      <color theme="1"/>
      <name val="Tahoma"/>
      <family val="2"/>
      <charset val="222"/>
      <scheme val="minor"/>
    </font>
    <font>
      <b/>
      <sz val="16"/>
      <color theme="1"/>
      <name val="TH SarabunPSK"/>
      <family val="2"/>
    </font>
    <font>
      <sz val="11"/>
      <color theme="1"/>
      <name val="Tahoma"/>
      <family val="2"/>
      <scheme val="minor"/>
    </font>
    <font>
      <sz val="11"/>
      <color indexed="8"/>
      <name val="Tahoma"/>
      <family val="2"/>
    </font>
    <font>
      <sz val="12"/>
      <color indexed="8"/>
      <name val="Verdana"/>
      <family val="2"/>
    </font>
    <font>
      <sz val="12"/>
      <color indexed="8"/>
      <name val="Tahoma"/>
      <family val="2"/>
    </font>
    <font>
      <sz val="16"/>
      <color theme="1"/>
      <name val="TH SarabunPSK"/>
      <family val="2"/>
      <charset val="222"/>
    </font>
    <font>
      <sz val="14"/>
      <color theme="1"/>
      <name val="TH SarabunPSK"/>
      <family val="2"/>
    </font>
    <font>
      <b/>
      <sz val="14"/>
      <color theme="1"/>
      <name val="TH SarabunPSK"/>
      <family val="2"/>
    </font>
    <font>
      <b/>
      <sz val="14"/>
      <color rgb="FFFF0000"/>
      <name val="TH SarabunPSK"/>
      <family val="2"/>
    </font>
    <font>
      <sz val="14"/>
      <color rgb="FFFF0000"/>
      <name val="TH SarabunPSK"/>
      <family val="2"/>
    </font>
    <font>
      <b/>
      <sz val="14"/>
      <color rgb="FF000000"/>
      <name val="TH SarabunPSK"/>
      <family val="2"/>
    </font>
    <font>
      <sz val="11"/>
      <color rgb="FF000000"/>
      <name val="Calibri"/>
      <family val="2"/>
    </font>
    <font>
      <sz val="10"/>
      <name val="Arial"/>
      <family val="2"/>
      <charset val="1"/>
    </font>
    <font>
      <sz val="16"/>
      <color theme="1"/>
      <name val="TH SarabunPSK"/>
      <family val="2"/>
    </font>
    <font>
      <sz val="16"/>
      <color theme="1"/>
      <name val="Angsana New"/>
      <family val="1"/>
    </font>
    <font>
      <sz val="14"/>
      <name val="TH SarabunPSK"/>
      <family val="2"/>
    </font>
    <font>
      <sz val="16"/>
      <color indexed="8"/>
      <name val="TH SarabunPSK"/>
      <family val="2"/>
    </font>
    <font>
      <b/>
      <sz val="16"/>
      <color rgb="FFFF0000"/>
      <name val="TH SarabunPSK"/>
      <family val="2"/>
    </font>
    <font>
      <sz val="16"/>
      <color rgb="FFFF0000"/>
      <name val="TH SarabunPSK"/>
      <family val="2"/>
    </font>
    <font>
      <sz val="28"/>
      <color rgb="FFFF0000"/>
      <name val="TH SarabunPSK"/>
      <family val="2"/>
    </font>
    <font>
      <b/>
      <sz val="20"/>
      <color rgb="FFFF0000"/>
      <name val="TH SarabunPSK"/>
      <family val="2"/>
    </font>
    <font>
      <b/>
      <sz val="14"/>
      <name val="TH SarabunPSK"/>
      <family val="2"/>
    </font>
    <font>
      <b/>
      <sz val="12"/>
      <name val="TH SarabunPSK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2" tint="-9.9978637043366805E-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97">
    <xf numFmtId="0" fontId="0" fillId="0" borderId="0"/>
    <xf numFmtId="0" fontId="14" fillId="0" borderId="0"/>
    <xf numFmtId="43" fontId="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7" fillId="0" borderId="0"/>
    <xf numFmtId="0" fontId="8" fillId="0" borderId="0"/>
    <xf numFmtId="0" fontId="10" fillId="0" borderId="0"/>
    <xf numFmtId="0" fontId="18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10" fillId="0" borderId="0"/>
    <xf numFmtId="0" fontId="12" fillId="0" borderId="0"/>
    <xf numFmtId="0" fontId="12" fillId="0" borderId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8" fillId="0" borderId="0"/>
    <xf numFmtId="0" fontId="7" fillId="0" borderId="0"/>
    <xf numFmtId="0" fontId="13" fillId="0" borderId="0"/>
    <xf numFmtId="0" fontId="12" fillId="0" borderId="0"/>
    <xf numFmtId="43" fontId="6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2" fillId="0" borderId="0" applyNumberFormat="0" applyFill="0" applyBorder="0" applyProtection="0">
      <alignment vertical="top" wrapText="1"/>
    </xf>
    <xf numFmtId="0" fontId="12" fillId="0" borderId="0"/>
    <xf numFmtId="43" fontId="7" fillId="0" borderId="0" applyFont="0" applyFill="0" applyBorder="0" applyAlignment="0" applyProtection="0"/>
    <xf numFmtId="188" fontId="20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5" fillId="0" borderId="0"/>
    <xf numFmtId="43" fontId="7" fillId="0" borderId="0" applyFont="0" applyFill="0" applyBorder="0" applyAlignment="0" applyProtection="0"/>
    <xf numFmtId="0" fontId="7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7" fillId="0" borderId="0"/>
    <xf numFmtId="0" fontId="2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0" fontId="10" fillId="0" borderId="0"/>
    <xf numFmtId="0" fontId="8" fillId="0" borderId="0"/>
    <xf numFmtId="0" fontId="21" fillId="0" borderId="0"/>
    <xf numFmtId="43" fontId="7" fillId="0" borderId="0" applyFont="0" applyFill="0" applyBorder="0" applyAlignment="0" applyProtection="0"/>
    <xf numFmtId="0" fontId="24" fillId="0" borderId="0"/>
    <xf numFmtId="43" fontId="2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0" fillId="0" borderId="0"/>
    <xf numFmtId="0" fontId="8" fillId="0" borderId="0"/>
    <xf numFmtId="191" fontId="31" fillId="0" borderId="0" applyBorder="0" applyProtection="0"/>
    <xf numFmtId="43" fontId="8" fillId="0" borderId="0" applyFont="0" applyFill="0" applyBorder="0" applyAlignment="0" applyProtection="0"/>
    <xf numFmtId="0" fontId="10" fillId="0" borderId="0"/>
    <xf numFmtId="0" fontId="34" fillId="0" borderId="0"/>
  </cellStyleXfs>
  <cellXfs count="420">
    <xf numFmtId="0" fontId="0" fillId="0" borderId="0" xfId="0"/>
    <xf numFmtId="0" fontId="16" fillId="2" borderId="4" xfId="49" applyFont="1" applyFill="1" applyBorder="1" applyAlignment="1">
      <alignment vertical="top"/>
    </xf>
    <xf numFmtId="187" fontId="16" fillId="2" borderId="4" xfId="2" applyNumberFormat="1" applyFont="1" applyFill="1" applyBorder="1" applyAlignment="1">
      <alignment vertical="top"/>
    </xf>
    <xf numFmtId="0" fontId="16" fillId="2" borderId="4" xfId="49" applyFont="1" applyFill="1" applyBorder="1" applyAlignment="1">
      <alignment horizontal="right" vertical="top"/>
    </xf>
    <xf numFmtId="0" fontId="16" fillId="2" borderId="0" xfId="49" applyFont="1" applyFill="1" applyBorder="1" applyAlignment="1">
      <alignment vertical="top"/>
    </xf>
    <xf numFmtId="0" fontId="16" fillId="2" borderId="4" xfId="49" applyFont="1" applyFill="1" applyBorder="1" applyAlignment="1">
      <alignment horizontal="center" vertical="top"/>
    </xf>
    <xf numFmtId="0" fontId="16" fillId="2" borderId="4" xfId="49" applyFont="1" applyFill="1" applyBorder="1" applyAlignment="1">
      <alignment horizontal="left" vertical="top"/>
    </xf>
    <xf numFmtId="187" fontId="15" fillId="2" borderId="0" xfId="26" applyNumberFormat="1" applyFont="1" applyFill="1" applyAlignment="1">
      <alignment horizontal="center" vertical="top"/>
    </xf>
    <xf numFmtId="187" fontId="15" fillId="2" borderId="0" xfId="2" applyNumberFormat="1" applyFont="1" applyFill="1" applyAlignment="1">
      <alignment horizontal="right" vertical="top"/>
    </xf>
    <xf numFmtId="187" fontId="15" fillId="2" borderId="0" xfId="26" applyNumberFormat="1" applyFont="1" applyFill="1" applyAlignment="1">
      <alignment horizontal="right" vertical="top"/>
    </xf>
    <xf numFmtId="0" fontId="15" fillId="2" borderId="0" xfId="49" applyFont="1" applyFill="1" applyAlignment="1">
      <alignment horizontal="left" vertical="top"/>
    </xf>
    <xf numFmtId="0" fontId="15" fillId="2" borderId="0" xfId="49" applyFont="1" applyFill="1" applyAlignment="1">
      <alignment horizontal="center" vertical="top"/>
    </xf>
    <xf numFmtId="0" fontId="15" fillId="2" borderId="0" xfId="49" applyFont="1" applyFill="1" applyAlignment="1">
      <alignment vertical="top"/>
    </xf>
    <xf numFmtId="0" fontId="15" fillId="0" borderId="12" xfId="20" applyFont="1" applyFill="1" applyBorder="1" applyAlignment="1">
      <alignment horizontal="center" vertical="top" wrapText="1"/>
    </xf>
    <xf numFmtId="0" fontId="15" fillId="0" borderId="1" xfId="13" applyFont="1" applyFill="1" applyBorder="1" applyAlignment="1">
      <alignment horizontal="center" vertical="top" wrapText="1"/>
    </xf>
    <xf numFmtId="0" fontId="16" fillId="4" borderId="1" xfId="49" applyFont="1" applyFill="1" applyBorder="1" applyAlignment="1">
      <alignment horizontal="center" vertical="center" wrapText="1"/>
    </xf>
    <xf numFmtId="187" fontId="16" fillId="4" borderId="1" xfId="2" applyNumberFormat="1" applyFont="1" applyFill="1" applyBorder="1" applyAlignment="1">
      <alignment horizontal="center" vertical="center"/>
    </xf>
    <xf numFmtId="187" fontId="16" fillId="4" borderId="1" xfId="2" applyNumberFormat="1" applyFont="1" applyFill="1" applyBorder="1" applyAlignment="1">
      <alignment vertical="center"/>
    </xf>
    <xf numFmtId="0" fontId="16" fillId="4" borderId="1" xfId="49" applyFont="1" applyFill="1" applyBorder="1" applyAlignment="1">
      <alignment horizontal="left" vertical="center" wrapText="1"/>
    </xf>
    <xf numFmtId="0" fontId="15" fillId="0" borderId="12" xfId="0" applyFont="1" applyFill="1" applyBorder="1" applyAlignment="1">
      <alignment vertical="top" wrapText="1"/>
    </xf>
    <xf numFmtId="3" fontId="15" fillId="0" borderId="12" xfId="0" applyNumberFormat="1" applyFont="1" applyFill="1" applyBorder="1" applyAlignment="1">
      <alignment horizontal="right" vertical="top" wrapText="1"/>
    </xf>
    <xf numFmtId="0" fontId="15" fillId="0" borderId="12" xfId="49" applyFont="1" applyFill="1" applyBorder="1" applyAlignment="1">
      <alignment horizontal="left" vertical="top" wrapText="1"/>
    </xf>
    <xf numFmtId="0" fontId="15" fillId="0" borderId="12" xfId="49" applyFont="1" applyFill="1" applyBorder="1" applyAlignment="1">
      <alignment horizontal="center" vertical="top" wrapText="1"/>
    </xf>
    <xf numFmtId="187" fontId="15" fillId="0" borderId="12" xfId="2" applyNumberFormat="1" applyFont="1" applyFill="1" applyBorder="1" applyAlignment="1">
      <alignment vertical="top"/>
    </xf>
    <xf numFmtId="187" fontId="15" fillId="0" borderId="12" xfId="2" applyNumberFormat="1" applyFont="1" applyFill="1" applyBorder="1" applyAlignment="1">
      <alignment vertical="top" wrapText="1"/>
    </xf>
    <xf numFmtId="187" fontId="15" fillId="0" borderId="12" xfId="2" applyNumberFormat="1" applyFont="1" applyFill="1" applyBorder="1" applyAlignment="1">
      <alignment horizontal="right" vertical="top"/>
    </xf>
    <xf numFmtId="3" fontId="15" fillId="0" borderId="12" xfId="0" applyNumberFormat="1" applyFont="1" applyFill="1" applyBorder="1" applyAlignment="1">
      <alignment horizontal="center" vertical="top" wrapText="1"/>
    </xf>
    <xf numFmtId="0" fontId="15" fillId="0" borderId="12" xfId="0" applyFont="1" applyFill="1" applyBorder="1" applyAlignment="1">
      <alignment horizontal="center" vertical="top" wrapText="1"/>
    </xf>
    <xf numFmtId="0" fontId="15" fillId="0" borderId="12" xfId="0" applyFont="1" applyFill="1" applyBorder="1" applyAlignment="1">
      <alignment horizontal="left" vertical="top" wrapText="1"/>
    </xf>
    <xf numFmtId="187" fontId="15" fillId="0" borderId="12" xfId="2" applyNumberFormat="1" applyFont="1" applyFill="1" applyBorder="1" applyAlignment="1">
      <alignment horizontal="right" vertical="top" wrapText="1"/>
    </xf>
    <xf numFmtId="0" fontId="15" fillId="0" borderId="1" xfId="49" applyFont="1" applyFill="1" applyBorder="1" applyAlignment="1">
      <alignment horizontal="center" vertical="top" wrapText="1"/>
    </xf>
    <xf numFmtId="0" fontId="16" fillId="2" borderId="3" xfId="49" applyFont="1" applyFill="1" applyBorder="1" applyAlignment="1">
      <alignment horizontal="center" vertical="top" wrapText="1"/>
    </xf>
    <xf numFmtId="187" fontId="16" fillId="2" borderId="3" xfId="2" applyNumberFormat="1" applyFont="1" applyFill="1" applyBorder="1" applyAlignment="1">
      <alignment horizontal="center" vertical="top" wrapText="1"/>
    </xf>
    <xf numFmtId="187" fontId="16" fillId="2" borderId="3" xfId="26" applyNumberFormat="1" applyFont="1" applyFill="1" applyBorder="1" applyAlignment="1">
      <alignment horizontal="center" vertical="top" wrapText="1"/>
    </xf>
    <xf numFmtId="187" fontId="19" fillId="3" borderId="2" xfId="2" applyNumberFormat="1" applyFont="1" applyFill="1" applyBorder="1" applyAlignment="1">
      <alignment horizontal="center" vertical="top" wrapText="1"/>
    </xf>
    <xf numFmtId="0" fontId="16" fillId="2" borderId="3" xfId="49" applyFont="1" applyFill="1" applyBorder="1" applyAlignment="1">
      <alignment horizontal="left" vertical="top" wrapText="1"/>
    </xf>
    <xf numFmtId="0" fontId="16" fillId="2" borderId="1" xfId="49" applyFont="1" applyFill="1" applyBorder="1" applyAlignment="1">
      <alignment horizontal="left" vertical="top" wrapText="1"/>
    </xf>
    <xf numFmtId="0" fontId="15" fillId="0" borderId="12" xfId="0" applyNumberFormat="1" applyFont="1" applyFill="1" applyBorder="1" applyAlignment="1">
      <alignment horizontal="center" vertical="top" wrapText="1"/>
    </xf>
    <xf numFmtId="0" fontId="15" fillId="0" borderId="1" xfId="20" applyFont="1" applyFill="1" applyBorder="1" applyAlignment="1">
      <alignment horizontal="center" vertical="top" wrapText="1"/>
    </xf>
    <xf numFmtId="0" fontId="16" fillId="0" borderId="12" xfId="20" applyFont="1" applyFill="1" applyBorder="1" applyAlignment="1">
      <alignment horizontal="center" vertical="top" wrapText="1"/>
    </xf>
    <xf numFmtId="1" fontId="15" fillId="0" borderId="12" xfId="0" applyNumberFormat="1" applyFont="1" applyFill="1" applyBorder="1" applyAlignment="1">
      <alignment horizontal="left" vertical="top" wrapText="1" shrinkToFit="1"/>
    </xf>
    <xf numFmtId="190" fontId="15" fillId="0" borderId="12" xfId="0" applyNumberFormat="1" applyFont="1" applyFill="1" applyBorder="1" applyAlignment="1">
      <alignment horizontal="right" vertical="top" wrapText="1"/>
    </xf>
    <xf numFmtId="188" fontId="15" fillId="0" borderId="12" xfId="2" applyNumberFormat="1" applyFont="1" applyFill="1" applyBorder="1" applyAlignment="1">
      <alignment horizontal="left" vertical="top" wrapText="1"/>
    </xf>
    <xf numFmtId="189" fontId="15" fillId="0" borderId="12" xfId="2" applyNumberFormat="1" applyFont="1" applyFill="1" applyBorder="1" applyAlignment="1">
      <alignment horizontal="left" vertical="top" wrapText="1" shrinkToFit="1"/>
    </xf>
    <xf numFmtId="43" fontId="15" fillId="0" borderId="12" xfId="2" applyFont="1" applyFill="1" applyBorder="1" applyAlignment="1">
      <alignment horizontal="center" vertical="top" wrapText="1" shrinkToFit="1"/>
    </xf>
    <xf numFmtId="187" fontId="15" fillId="0" borderId="12" xfId="2" applyNumberFormat="1" applyFont="1" applyFill="1" applyBorder="1" applyAlignment="1">
      <alignment horizontal="center" vertical="top" wrapText="1"/>
    </xf>
    <xf numFmtId="187" fontId="15" fillId="0" borderId="12" xfId="65" applyNumberFormat="1" applyFont="1" applyFill="1" applyBorder="1" applyAlignment="1">
      <alignment horizontal="center" vertical="top"/>
    </xf>
    <xf numFmtId="187" fontId="15" fillId="0" borderId="12" xfId="49" applyNumberFormat="1" applyFont="1" applyFill="1" applyBorder="1" applyAlignment="1">
      <alignment horizontal="center" vertical="top" wrapText="1"/>
    </xf>
    <xf numFmtId="3" fontId="15" fillId="0" borderId="10" xfId="0" applyNumberFormat="1" applyFont="1" applyFill="1" applyBorder="1" applyAlignment="1">
      <alignment horizontal="center" vertical="top" wrapText="1"/>
    </xf>
    <xf numFmtId="0" fontId="15" fillId="0" borderId="9" xfId="0" applyFont="1" applyFill="1" applyBorder="1" applyAlignment="1">
      <alignment horizontal="left" vertical="top" wrapText="1"/>
    </xf>
    <xf numFmtId="187" fontId="15" fillId="0" borderId="12" xfId="9" applyNumberFormat="1" applyFont="1" applyFill="1" applyBorder="1" applyAlignment="1">
      <alignment horizontal="center" vertical="top" wrapText="1"/>
    </xf>
    <xf numFmtId="49" fontId="15" fillId="0" borderId="12" xfId="2" applyNumberFormat="1" applyFont="1" applyFill="1" applyBorder="1" applyAlignment="1">
      <alignment horizontal="center" vertical="top" wrapText="1"/>
    </xf>
    <xf numFmtId="187" fontId="15" fillId="0" borderId="12" xfId="9" applyNumberFormat="1" applyFont="1" applyFill="1" applyBorder="1" applyAlignment="1">
      <alignment vertical="top" wrapText="1"/>
    </xf>
    <xf numFmtId="0" fontId="15" fillId="0" borderId="12" xfId="2" applyNumberFormat="1" applyFont="1" applyFill="1" applyBorder="1" applyAlignment="1">
      <alignment horizontal="center" vertical="top" wrapText="1"/>
    </xf>
    <xf numFmtId="3" fontId="15" fillId="0" borderId="10" xfId="0" applyNumberFormat="1" applyFont="1" applyFill="1" applyBorder="1" applyAlignment="1">
      <alignment horizontal="right" vertical="top" wrapText="1"/>
    </xf>
    <xf numFmtId="0" fontId="15" fillId="0" borderId="1" xfId="49" applyFont="1" applyFill="1" applyBorder="1" applyAlignment="1">
      <alignment horizontal="left" vertical="top" wrapText="1"/>
    </xf>
    <xf numFmtId="0" fontId="15" fillId="0" borderId="1" xfId="2" applyNumberFormat="1" applyFont="1" applyFill="1" applyBorder="1" applyAlignment="1">
      <alignment horizontal="center" vertical="top" wrapText="1"/>
    </xf>
    <xf numFmtId="0" fontId="15" fillId="0" borderId="1" xfId="0" applyFont="1" applyFill="1" applyBorder="1" applyAlignment="1">
      <alignment horizontal="center" vertical="top" wrapText="1"/>
    </xf>
    <xf numFmtId="187" fontId="15" fillId="0" borderId="1" xfId="9" applyNumberFormat="1" applyFont="1" applyFill="1" applyBorder="1" applyAlignment="1">
      <alignment vertical="top" wrapText="1"/>
    </xf>
    <xf numFmtId="187" fontId="15" fillId="0" borderId="12" xfId="9" applyNumberFormat="1" applyFont="1" applyFill="1" applyBorder="1" applyAlignment="1">
      <alignment horizontal="left" vertical="top" wrapText="1"/>
    </xf>
    <xf numFmtId="187" fontId="15" fillId="0" borderId="12" xfId="2" applyNumberFormat="1" applyFont="1" applyFill="1" applyBorder="1" applyAlignment="1">
      <alignment horizontal="center" vertical="top"/>
    </xf>
    <xf numFmtId="0" fontId="15" fillId="0" borderId="12" xfId="49" applyFont="1" applyFill="1" applyBorder="1" applyAlignment="1">
      <alignment horizontal="center" vertical="center" wrapText="1"/>
    </xf>
    <xf numFmtId="0" fontId="15" fillId="0" borderId="13" xfId="13" applyFont="1" applyFill="1" applyBorder="1" applyAlignment="1">
      <alignment horizontal="left" vertical="top" wrapText="1"/>
    </xf>
    <xf numFmtId="0" fontId="15" fillId="0" borderId="13" xfId="13" applyFont="1" applyFill="1" applyBorder="1" applyAlignment="1">
      <alignment horizontal="center" vertical="top" wrapText="1"/>
    </xf>
    <xf numFmtId="187" fontId="15" fillId="0" borderId="1" xfId="6" applyNumberFormat="1" applyFont="1" applyFill="1" applyBorder="1" applyAlignment="1">
      <alignment horizontal="right" vertical="top" wrapText="1"/>
    </xf>
    <xf numFmtId="187" fontId="15" fillId="0" borderId="1" xfId="59" applyNumberFormat="1" applyFont="1" applyFill="1" applyBorder="1" applyAlignment="1">
      <alignment horizontal="right" vertical="top" wrapText="1"/>
    </xf>
    <xf numFmtId="3" fontId="15" fillId="0" borderId="10" xfId="13" applyNumberFormat="1" applyFont="1" applyFill="1" applyBorder="1" applyAlignment="1">
      <alignment horizontal="right" vertical="top" wrapText="1"/>
    </xf>
    <xf numFmtId="0" fontId="15" fillId="0" borderId="10" xfId="79" applyFont="1" applyFill="1" applyBorder="1" applyAlignment="1">
      <alignment horizontal="left" vertical="top" wrapText="1"/>
    </xf>
    <xf numFmtId="0" fontId="15" fillId="0" borderId="10" xfId="79" applyFont="1" applyFill="1" applyBorder="1" applyAlignment="1">
      <alignment horizontal="center" vertical="top" wrapText="1"/>
    </xf>
    <xf numFmtId="0" fontId="15" fillId="0" borderId="1" xfId="13" applyNumberFormat="1" applyFont="1" applyFill="1" applyBorder="1" applyAlignment="1">
      <alignment vertical="top" wrapText="1"/>
    </xf>
    <xf numFmtId="3" fontId="15" fillId="0" borderId="13" xfId="0" applyNumberFormat="1" applyFont="1" applyFill="1" applyBorder="1" applyAlignment="1">
      <alignment horizontal="center" vertical="top" wrapText="1"/>
    </xf>
    <xf numFmtId="3" fontId="15" fillId="0" borderId="13" xfId="0" applyNumberFormat="1" applyFont="1" applyFill="1" applyBorder="1" applyAlignment="1">
      <alignment horizontal="right" vertical="top" wrapText="1"/>
    </xf>
    <xf numFmtId="43" fontId="15" fillId="0" borderId="13" xfId="2" applyFont="1" applyFill="1" applyBorder="1" applyAlignment="1">
      <alignment horizontal="right" vertical="top" wrapText="1"/>
    </xf>
    <xf numFmtId="0" fontId="16" fillId="2" borderId="0" xfId="49" applyFont="1" applyFill="1" applyBorder="1" applyAlignment="1">
      <alignment horizontal="left" vertical="top"/>
    </xf>
    <xf numFmtId="0" fontId="16" fillId="3" borderId="6" xfId="49" applyFont="1" applyFill="1" applyBorder="1" applyAlignment="1">
      <alignment horizontal="center" vertical="top"/>
    </xf>
    <xf numFmtId="0" fontId="16" fillId="2" borderId="0" xfId="49" applyFont="1" applyFill="1" applyBorder="1" applyAlignment="1">
      <alignment horizontal="left" vertical="top"/>
    </xf>
    <xf numFmtId="0" fontId="25" fillId="0" borderId="0" xfId="84" applyFont="1"/>
    <xf numFmtId="187" fontId="25" fillId="0" borderId="0" xfId="84" applyNumberFormat="1" applyFont="1"/>
    <xf numFmtId="0" fontId="25" fillId="5" borderId="0" xfId="84" applyFont="1" applyFill="1"/>
    <xf numFmtId="0" fontId="26" fillId="5" borderId="10" xfId="84" applyFont="1" applyFill="1" applyBorder="1" applyAlignment="1">
      <alignment horizontal="center" vertical="top"/>
    </xf>
    <xf numFmtId="0" fontId="27" fillId="5" borderId="10" xfId="84" applyFont="1" applyFill="1" applyBorder="1" applyAlignment="1">
      <alignment horizontal="center" vertical="top"/>
    </xf>
    <xf numFmtId="187" fontId="26" fillId="5" borderId="10" xfId="85" applyNumberFormat="1" applyFont="1" applyFill="1" applyBorder="1" applyAlignment="1">
      <alignment horizontal="center" vertical="top"/>
    </xf>
    <xf numFmtId="0" fontId="26" fillId="5" borderId="10" xfId="84" applyFont="1" applyFill="1" applyBorder="1" applyAlignment="1">
      <alignment horizontal="left" vertical="top" wrapText="1"/>
    </xf>
    <xf numFmtId="0" fontId="26" fillId="5" borderId="10" xfId="84" applyFont="1" applyFill="1" applyBorder="1" applyAlignment="1">
      <alignment vertical="top" wrapText="1"/>
    </xf>
    <xf numFmtId="0" fontId="26" fillId="5" borderId="10" xfId="84" applyFont="1" applyFill="1" applyBorder="1" applyAlignment="1">
      <alignment horizontal="center" vertical="top" wrapText="1"/>
    </xf>
    <xf numFmtId="0" fontId="27" fillId="3" borderId="10" xfId="84" applyFont="1" applyFill="1" applyBorder="1" applyAlignment="1">
      <alignment horizontal="left" vertical="top" wrapText="1"/>
    </xf>
    <xf numFmtId="0" fontId="27" fillId="3" borderId="10" xfId="84" applyFont="1" applyFill="1" applyBorder="1" applyAlignment="1">
      <alignment horizontal="center" vertical="top"/>
    </xf>
    <xf numFmtId="187" fontId="25" fillId="5" borderId="10" xfId="85" applyNumberFormat="1" applyFont="1" applyFill="1" applyBorder="1" applyAlignment="1">
      <alignment horizontal="right" vertical="top"/>
    </xf>
    <xf numFmtId="187" fontId="28" fillId="5" borderId="10" xfId="85" applyNumberFormat="1" applyFont="1" applyFill="1" applyBorder="1" applyAlignment="1">
      <alignment horizontal="right" vertical="top"/>
    </xf>
    <xf numFmtId="187" fontId="25" fillId="5" borderId="10" xfId="85" applyNumberFormat="1" applyFont="1" applyFill="1" applyBorder="1" applyAlignment="1">
      <alignment horizontal="center" vertical="top"/>
    </xf>
    <xf numFmtId="0" fontId="25" fillId="5" borderId="10" xfId="84" applyFont="1" applyFill="1" applyBorder="1" applyAlignment="1">
      <alignment horizontal="center" vertical="top" wrapText="1"/>
    </xf>
    <xf numFmtId="0" fontId="25" fillId="5" borderId="10" xfId="84" applyFont="1" applyFill="1" applyBorder="1" applyAlignment="1">
      <alignment horizontal="left" vertical="top" wrapText="1"/>
    </xf>
    <xf numFmtId="4" fontId="27" fillId="3" borderId="10" xfId="84" applyNumberFormat="1" applyFont="1" applyFill="1" applyBorder="1" applyAlignment="1">
      <alignment horizontal="right" vertical="top" wrapText="1"/>
    </xf>
    <xf numFmtId="0" fontId="26" fillId="5" borderId="10" xfId="84" applyFont="1" applyFill="1" applyBorder="1" applyAlignment="1">
      <alignment horizontal="right" vertical="top" wrapText="1"/>
    </xf>
    <xf numFmtId="0" fontId="26" fillId="5" borderId="14" xfId="84" applyFont="1" applyFill="1" applyBorder="1" applyAlignment="1">
      <alignment horizontal="center" vertical="top"/>
    </xf>
    <xf numFmtId="0" fontId="25" fillId="0" borderId="12" xfId="84" applyFont="1" applyBorder="1" applyAlignment="1">
      <alignment horizontal="center" vertical="top"/>
    </xf>
    <xf numFmtId="0" fontId="26" fillId="0" borderId="10" xfId="84" applyFont="1" applyBorder="1" applyAlignment="1">
      <alignment horizontal="center" vertical="top"/>
    </xf>
    <xf numFmtId="187" fontId="26" fillId="0" borderId="10" xfId="85" applyNumberFormat="1" applyFont="1" applyBorder="1" applyAlignment="1">
      <alignment horizontal="center" vertical="top"/>
    </xf>
    <xf numFmtId="0" fontId="26" fillId="0" borderId="10" xfId="84" applyFont="1" applyBorder="1" applyAlignment="1">
      <alignment horizontal="left" vertical="top" wrapText="1"/>
    </xf>
    <xf numFmtId="0" fontId="26" fillId="0" borderId="10" xfId="84" applyFont="1" applyBorder="1" applyAlignment="1">
      <alignment vertical="top" wrapText="1"/>
    </xf>
    <xf numFmtId="0" fontId="26" fillId="0" borderId="10" xfId="84" applyFont="1" applyBorder="1" applyAlignment="1">
      <alignment horizontal="center" vertical="top" wrapText="1"/>
    </xf>
    <xf numFmtId="187" fontId="26" fillId="0" borderId="10" xfId="85" applyNumberFormat="1" applyFont="1" applyBorder="1" applyAlignment="1">
      <alignment horizontal="right" vertical="top"/>
    </xf>
    <xf numFmtId="0" fontId="26" fillId="0" borderId="10" xfId="84" applyFont="1" applyBorder="1" applyAlignment="1">
      <alignment horizontal="right" vertical="top" wrapText="1"/>
    </xf>
    <xf numFmtId="0" fontId="26" fillId="0" borderId="14" xfId="84" applyFont="1" applyBorder="1" applyAlignment="1">
      <alignment horizontal="center" vertical="top"/>
    </xf>
    <xf numFmtId="4" fontId="26" fillId="0" borderId="10" xfId="84" applyNumberFormat="1" applyFont="1" applyBorder="1" applyAlignment="1">
      <alignment horizontal="right" vertical="top" wrapText="1"/>
    </xf>
    <xf numFmtId="187" fontId="29" fillId="6" borderId="11" xfId="85" applyNumberFormat="1" applyFont="1" applyFill="1" applyBorder="1" applyAlignment="1">
      <alignment horizontal="center" vertical="top"/>
    </xf>
    <xf numFmtId="187" fontId="29" fillId="6" borderId="10" xfId="85" applyNumberFormat="1" applyFont="1" applyFill="1" applyBorder="1" applyAlignment="1">
      <alignment horizontal="center" vertical="top"/>
    </xf>
    <xf numFmtId="0" fontId="29" fillId="6" borderId="10" xfId="84" applyFont="1" applyFill="1" applyBorder="1" applyAlignment="1">
      <alignment horizontal="center" vertical="top"/>
    </xf>
    <xf numFmtId="0" fontId="25" fillId="0" borderId="0" xfId="84" applyFont="1" applyAlignment="1">
      <alignment vertical="top"/>
    </xf>
    <xf numFmtId="187" fontId="25" fillId="0" borderId="0" xfId="85" applyNumberFormat="1" applyFont="1" applyAlignment="1">
      <alignment vertical="top"/>
    </xf>
    <xf numFmtId="0" fontId="29" fillId="0" borderId="0" xfId="84" applyFont="1" applyAlignment="1">
      <alignment vertical="top"/>
    </xf>
    <xf numFmtId="0" fontId="29" fillId="0" borderId="0" xfId="84" applyFont="1" applyAlignment="1">
      <alignment horizontal="left" vertical="top"/>
    </xf>
    <xf numFmtId="187" fontId="29" fillId="0" borderId="0" xfId="85" applyNumberFormat="1" applyFont="1" applyAlignment="1">
      <alignment vertical="top"/>
    </xf>
    <xf numFmtId="187" fontId="29" fillId="6" borderId="10" xfId="85" applyNumberFormat="1" applyFont="1" applyFill="1" applyBorder="1" applyAlignment="1">
      <alignment horizontal="center" vertical="top" wrapText="1"/>
    </xf>
    <xf numFmtId="0" fontId="15" fillId="0" borderId="5" xfId="2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left" vertical="top" wrapText="1"/>
    </xf>
    <xf numFmtId="0" fontId="15" fillId="0" borderId="2" xfId="0" applyFont="1" applyFill="1" applyBorder="1" applyAlignment="1">
      <alignment horizontal="center" vertical="top" wrapText="1"/>
    </xf>
    <xf numFmtId="187" fontId="15" fillId="0" borderId="1" xfId="2" applyNumberFormat="1" applyFont="1" applyFill="1" applyBorder="1" applyAlignment="1">
      <alignment horizontal="right" vertical="top" wrapText="1"/>
    </xf>
    <xf numFmtId="0" fontId="15" fillId="0" borderId="1" xfId="0" applyNumberFormat="1" applyFont="1" applyFill="1" applyBorder="1" applyAlignment="1">
      <alignment horizontal="center" vertical="top" wrapText="1"/>
    </xf>
    <xf numFmtId="3" fontId="15" fillId="0" borderId="1" xfId="0" applyNumberFormat="1" applyFont="1" applyFill="1" applyBorder="1" applyAlignment="1">
      <alignment horizontal="right" vertical="top" wrapText="1"/>
    </xf>
    <xf numFmtId="0" fontId="15" fillId="0" borderId="1" xfId="13" applyFont="1" applyFill="1" applyBorder="1" applyAlignment="1">
      <alignment horizontal="left" vertical="top" wrapText="1"/>
    </xf>
    <xf numFmtId="3" fontId="15" fillId="0" borderId="1" xfId="13" applyNumberFormat="1" applyFont="1" applyFill="1" applyBorder="1" applyAlignment="1">
      <alignment horizontal="right" vertical="top" wrapText="1"/>
    </xf>
    <xf numFmtId="0" fontId="15" fillId="0" borderId="1" xfId="79" applyFont="1" applyFill="1" applyBorder="1" applyAlignment="1">
      <alignment horizontal="left" vertical="top" wrapText="1"/>
    </xf>
    <xf numFmtId="0" fontId="15" fillId="0" borderId="1" xfId="79" applyFont="1" applyFill="1" applyBorder="1" applyAlignment="1">
      <alignment horizontal="center" vertical="top" wrapText="1"/>
    </xf>
    <xf numFmtId="0" fontId="15" fillId="0" borderId="1" xfId="49" applyFont="1" applyFill="1" applyBorder="1" applyAlignment="1">
      <alignment horizontal="right" vertical="top" wrapText="1"/>
    </xf>
    <xf numFmtId="187" fontId="16" fillId="2" borderId="12" xfId="26" applyNumberFormat="1" applyFont="1" applyFill="1" applyBorder="1" applyAlignment="1">
      <alignment horizontal="center" vertical="top" wrapText="1"/>
    </xf>
    <xf numFmtId="187" fontId="19" fillId="3" borderId="12" xfId="2" applyNumberFormat="1" applyFont="1" applyFill="1" applyBorder="1" applyAlignment="1">
      <alignment horizontal="center" vertical="top" wrapText="1"/>
    </xf>
    <xf numFmtId="0" fontId="16" fillId="2" borderId="12" xfId="49" applyFont="1" applyFill="1" applyBorder="1" applyAlignment="1">
      <alignment horizontal="center" vertical="top" wrapText="1"/>
    </xf>
    <xf numFmtId="0" fontId="15" fillId="0" borderId="20" xfId="20" applyFont="1" applyFill="1" applyBorder="1" applyAlignment="1">
      <alignment horizontal="center" vertical="top" wrapText="1"/>
    </xf>
    <xf numFmtId="0" fontId="15" fillId="2" borderId="12" xfId="49" applyFont="1" applyFill="1" applyBorder="1" applyAlignment="1">
      <alignment vertical="top"/>
    </xf>
    <xf numFmtId="0" fontId="15" fillId="2" borderId="12" xfId="49" applyFont="1" applyFill="1" applyBorder="1" applyAlignment="1">
      <alignment horizontal="center" vertical="top"/>
    </xf>
    <xf numFmtId="187" fontId="15" fillId="2" borderId="12" xfId="2" applyNumberFormat="1" applyFont="1" applyFill="1" applyBorder="1" applyAlignment="1">
      <alignment horizontal="right" vertical="top"/>
    </xf>
    <xf numFmtId="187" fontId="15" fillId="2" borderId="12" xfId="26" applyNumberFormat="1" applyFont="1" applyFill="1" applyBorder="1" applyAlignment="1">
      <alignment horizontal="center" vertical="top"/>
    </xf>
    <xf numFmtId="187" fontId="15" fillId="2" borderId="12" xfId="26" applyNumberFormat="1" applyFont="1" applyFill="1" applyBorder="1" applyAlignment="1">
      <alignment horizontal="right" vertical="top"/>
    </xf>
    <xf numFmtId="0" fontId="15" fillId="2" borderId="12" xfId="49" applyFont="1" applyFill="1" applyBorder="1" applyAlignment="1">
      <alignment horizontal="left" vertical="top"/>
    </xf>
    <xf numFmtId="0" fontId="15" fillId="2" borderId="12" xfId="49" applyFont="1" applyFill="1" applyBorder="1" applyAlignment="1">
      <alignment horizontal="left" vertical="top" wrapText="1"/>
    </xf>
    <xf numFmtId="0" fontId="16" fillId="5" borderId="12" xfId="49" applyFont="1" applyFill="1" applyBorder="1" applyAlignment="1">
      <alignment horizontal="center" vertical="top" wrapText="1"/>
    </xf>
    <xf numFmtId="0" fontId="15" fillId="0" borderId="21" xfId="0" applyFont="1" applyFill="1" applyBorder="1" applyAlignment="1">
      <alignment horizontal="left" vertical="top" wrapText="1"/>
    </xf>
    <xf numFmtId="0" fontId="15" fillId="0" borderId="2" xfId="2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vertical="top" wrapText="1"/>
    </xf>
    <xf numFmtId="187" fontId="15" fillId="0" borderId="2" xfId="2" applyNumberFormat="1" applyFont="1" applyFill="1" applyBorder="1" applyAlignment="1">
      <alignment horizontal="center" vertical="top"/>
    </xf>
    <xf numFmtId="3" fontId="15" fillId="0" borderId="15" xfId="0" applyNumberFormat="1" applyFont="1" applyFill="1" applyBorder="1" applyAlignment="1">
      <alignment horizontal="right" vertical="top" wrapText="1"/>
    </xf>
    <xf numFmtId="0" fontId="15" fillId="0" borderId="22" xfId="0" applyFont="1" applyFill="1" applyBorder="1" applyAlignment="1">
      <alignment horizontal="left" vertical="top" wrapText="1"/>
    </xf>
    <xf numFmtId="187" fontId="15" fillId="0" borderId="2" xfId="9" applyNumberFormat="1" applyFont="1" applyFill="1" applyBorder="1" applyAlignment="1">
      <alignment vertical="top" wrapText="1"/>
    </xf>
    <xf numFmtId="0" fontId="15" fillId="0" borderId="2" xfId="49" applyFont="1" applyFill="1" applyBorder="1" applyAlignment="1">
      <alignment horizontal="left" vertical="top" wrapText="1"/>
    </xf>
    <xf numFmtId="0" fontId="15" fillId="0" borderId="12" xfId="13" applyFont="1" applyFill="1" applyBorder="1" applyAlignment="1">
      <alignment horizontal="center" vertical="top" wrapText="1"/>
    </xf>
    <xf numFmtId="0" fontId="32" fillId="0" borderId="12" xfId="0" applyFont="1" applyFill="1" applyBorder="1" applyAlignment="1">
      <alignment vertical="top"/>
    </xf>
    <xf numFmtId="0" fontId="32" fillId="0" borderId="12" xfId="0" applyFont="1" applyFill="1" applyBorder="1" applyAlignment="1">
      <alignment horizontal="center" vertical="top"/>
    </xf>
    <xf numFmtId="187" fontId="32" fillId="0" borderId="12" xfId="3" applyNumberFormat="1" applyFont="1" applyFill="1" applyBorder="1" applyAlignment="1">
      <alignment horizontal="center" vertical="top"/>
    </xf>
    <xf numFmtId="187" fontId="15" fillId="0" borderId="12" xfId="59" applyNumberFormat="1" applyFont="1" applyFill="1" applyBorder="1" applyAlignment="1">
      <alignment horizontal="right" vertical="top" wrapText="1"/>
    </xf>
    <xf numFmtId="0" fontId="15" fillId="0" borderId="12" xfId="13" applyNumberFormat="1" applyFont="1" applyFill="1" applyBorder="1" applyAlignment="1">
      <alignment vertical="top" wrapText="1"/>
    </xf>
    <xf numFmtId="0" fontId="15" fillId="0" borderId="12" xfId="13" applyFont="1" applyFill="1" applyBorder="1" applyAlignment="1">
      <alignment horizontal="left" vertical="top" wrapText="1"/>
    </xf>
    <xf numFmtId="187" fontId="15" fillId="0" borderId="12" xfId="6" applyNumberFormat="1" applyFont="1" applyFill="1" applyBorder="1" applyAlignment="1">
      <alignment horizontal="right" vertical="top" wrapText="1"/>
    </xf>
    <xf numFmtId="3" fontId="15" fillId="0" borderId="12" xfId="13" applyNumberFormat="1" applyFont="1" applyFill="1" applyBorder="1" applyAlignment="1">
      <alignment horizontal="right" vertical="top" wrapText="1"/>
    </xf>
    <xf numFmtId="0" fontId="15" fillId="0" borderId="12" xfId="79" applyFont="1" applyFill="1" applyBorder="1" applyAlignment="1">
      <alignment horizontal="left" vertical="top" wrapText="1"/>
    </xf>
    <xf numFmtId="0" fontId="15" fillId="0" borderId="12" xfId="79" applyFont="1" applyFill="1" applyBorder="1" applyAlignment="1">
      <alignment horizontal="center" vertical="top" wrapText="1"/>
    </xf>
    <xf numFmtId="187" fontId="15" fillId="0" borderId="12" xfId="59" applyNumberFormat="1" applyFont="1" applyFill="1" applyBorder="1" applyAlignment="1">
      <alignment horizontal="center" vertical="top" wrapText="1"/>
    </xf>
    <xf numFmtId="0" fontId="15" fillId="0" borderId="12" xfId="49" applyFont="1" applyFill="1" applyBorder="1" applyAlignment="1">
      <alignment horizontal="right" vertical="top" wrapText="1"/>
    </xf>
    <xf numFmtId="0" fontId="32" fillId="0" borderId="12" xfId="0" applyFont="1" applyFill="1" applyBorder="1" applyAlignment="1">
      <alignment vertical="top" wrapText="1"/>
    </xf>
    <xf numFmtId="0" fontId="32" fillId="0" borderId="12" xfId="0" applyFont="1" applyFill="1" applyBorder="1" applyAlignment="1">
      <alignment horizontal="left" vertical="top"/>
    </xf>
    <xf numFmtId="3" fontId="15" fillId="2" borderId="12" xfId="26" applyNumberFormat="1" applyFont="1" applyFill="1" applyBorder="1" applyAlignment="1">
      <alignment horizontal="right" vertical="top" wrapText="1"/>
    </xf>
    <xf numFmtId="0" fontId="15" fillId="2" borderId="12" xfId="0" applyNumberFormat="1" applyFont="1" applyFill="1" applyBorder="1" applyAlignment="1">
      <alignment vertical="top" wrapText="1"/>
    </xf>
    <xf numFmtId="0" fontId="15" fillId="0" borderId="12" xfId="96" applyFont="1" applyFill="1" applyBorder="1" applyAlignment="1">
      <alignment vertical="top" wrapText="1"/>
    </xf>
    <xf numFmtId="187" fontId="15" fillId="0" borderId="12" xfId="3" applyNumberFormat="1" applyFont="1" applyFill="1" applyBorder="1" applyAlignment="1">
      <alignment vertical="top"/>
    </xf>
    <xf numFmtId="0" fontId="35" fillId="2" borderId="12" xfId="49" applyFont="1" applyFill="1" applyBorder="1" applyAlignment="1">
      <alignment horizontal="left" vertical="top" wrapText="1"/>
    </xf>
    <xf numFmtId="3" fontId="32" fillId="0" borderId="10" xfId="0" applyNumberFormat="1" applyFont="1" applyFill="1" applyBorder="1" applyAlignment="1">
      <alignment horizontal="right" vertical="top" wrapText="1"/>
    </xf>
    <xf numFmtId="0" fontId="15" fillId="2" borderId="12" xfId="26" applyNumberFormat="1" applyFont="1" applyFill="1" applyBorder="1" applyAlignment="1">
      <alignment horizontal="right" vertical="top"/>
    </xf>
    <xf numFmtId="0" fontId="33" fillId="0" borderId="10" xfId="0" applyNumberFormat="1" applyFont="1" applyFill="1" applyBorder="1" applyAlignment="1">
      <alignment horizontal="right" vertical="top" wrapText="1"/>
    </xf>
    <xf numFmtId="3" fontId="32" fillId="0" borderId="12" xfId="0" applyNumberFormat="1" applyFont="1" applyFill="1" applyBorder="1" applyAlignment="1">
      <alignment horizontal="right" vertical="top" wrapText="1"/>
    </xf>
    <xf numFmtId="187" fontId="15" fillId="0" borderId="2" xfId="2" applyNumberFormat="1" applyFont="1" applyFill="1" applyBorder="1" applyAlignment="1">
      <alignment horizontal="right" vertical="top"/>
    </xf>
    <xf numFmtId="187" fontId="15" fillId="2" borderId="12" xfId="2" applyNumberFormat="1" applyFont="1" applyFill="1" applyBorder="1" applyAlignment="1">
      <alignment horizontal="right" vertical="top" wrapText="1"/>
    </xf>
    <xf numFmtId="0" fontId="15" fillId="2" borderId="12" xfId="26" applyNumberFormat="1" applyFont="1" applyFill="1" applyBorder="1" applyAlignment="1">
      <alignment vertical="top"/>
    </xf>
    <xf numFmtId="187" fontId="15" fillId="2" borderId="12" xfId="2" applyNumberFormat="1" applyFont="1" applyFill="1" applyBorder="1" applyAlignment="1">
      <alignment vertical="top"/>
    </xf>
    <xf numFmtId="0" fontId="15" fillId="2" borderId="12" xfId="49" applyFont="1" applyFill="1" applyBorder="1" applyAlignment="1">
      <alignment vertical="top" wrapText="1"/>
    </xf>
    <xf numFmtId="0" fontId="32" fillId="0" borderId="12" xfId="0" applyFont="1" applyBorder="1" applyAlignment="1">
      <alignment horizontal="left" vertical="top" wrapText="1"/>
    </xf>
    <xf numFmtId="0" fontId="32" fillId="2" borderId="12" xfId="49" applyFont="1" applyFill="1" applyBorder="1" applyAlignment="1">
      <alignment horizontal="left" vertical="top" wrapText="1"/>
    </xf>
    <xf numFmtId="0" fontId="35" fillId="0" borderId="23" xfId="0" applyFont="1" applyFill="1" applyBorder="1" applyAlignment="1">
      <alignment vertical="top" wrapText="1"/>
    </xf>
    <xf numFmtId="0" fontId="32" fillId="0" borderId="12" xfId="0" applyFont="1" applyFill="1" applyBorder="1" applyAlignment="1">
      <alignment horizontal="left" vertical="top" wrapText="1"/>
    </xf>
    <xf numFmtId="3" fontId="15" fillId="2" borderId="20" xfId="26" applyNumberFormat="1" applyFont="1" applyFill="1" applyBorder="1" applyAlignment="1">
      <alignment horizontal="right" vertical="top" wrapText="1"/>
    </xf>
    <xf numFmtId="0" fontId="32" fillId="0" borderId="20" xfId="0" applyFont="1" applyFill="1" applyBorder="1" applyAlignment="1">
      <alignment horizontal="left" vertical="top"/>
    </xf>
    <xf numFmtId="0" fontId="15" fillId="2" borderId="20" xfId="29" applyFont="1" applyFill="1" applyBorder="1" applyAlignment="1">
      <alignment horizontal="left" vertical="top" wrapText="1"/>
    </xf>
    <xf numFmtId="0" fontId="15" fillId="2" borderId="12" xfId="29" applyFont="1" applyFill="1" applyBorder="1" applyAlignment="1">
      <alignment horizontal="left" vertical="top" wrapText="1"/>
    </xf>
    <xf numFmtId="0" fontId="15" fillId="2" borderId="20" xfId="49" applyFont="1" applyFill="1" applyBorder="1" applyAlignment="1">
      <alignment vertical="top"/>
    </xf>
    <xf numFmtId="0" fontId="15" fillId="2" borderId="20" xfId="49" applyFont="1" applyFill="1" applyBorder="1" applyAlignment="1">
      <alignment horizontal="center" vertical="top"/>
    </xf>
    <xf numFmtId="0" fontId="15" fillId="0" borderId="20" xfId="96" applyFont="1" applyFill="1" applyBorder="1" applyAlignment="1">
      <alignment vertical="top" wrapText="1"/>
    </xf>
    <xf numFmtId="187" fontId="15" fillId="0" borderId="20" xfId="3" applyNumberFormat="1" applyFont="1" applyFill="1" applyBorder="1" applyAlignment="1">
      <alignment vertical="top"/>
    </xf>
    <xf numFmtId="0" fontId="32" fillId="0" borderId="20" xfId="0" applyFont="1" applyFill="1" applyBorder="1" applyAlignment="1">
      <alignment horizontal="left" vertical="top" wrapText="1"/>
    </xf>
    <xf numFmtId="0" fontId="15" fillId="2" borderId="20" xfId="49" applyFont="1" applyFill="1" applyBorder="1" applyAlignment="1">
      <alignment horizontal="left" vertical="top" wrapText="1"/>
    </xf>
    <xf numFmtId="0" fontId="15" fillId="2" borderId="20" xfId="49" applyFont="1" applyFill="1" applyBorder="1" applyAlignment="1">
      <alignment horizontal="left" vertical="top"/>
    </xf>
    <xf numFmtId="187" fontId="15" fillId="2" borderId="20" xfId="2" applyNumberFormat="1" applyFont="1" applyFill="1" applyBorder="1" applyAlignment="1">
      <alignment horizontal="right" vertical="top"/>
    </xf>
    <xf numFmtId="3" fontId="32" fillId="0" borderId="11" xfId="0" applyNumberFormat="1" applyFont="1" applyFill="1" applyBorder="1" applyAlignment="1">
      <alignment horizontal="right" vertical="top" wrapText="1"/>
    </xf>
    <xf numFmtId="187" fontId="15" fillId="2" borderId="20" xfId="26" applyNumberFormat="1" applyFont="1" applyFill="1" applyBorder="1" applyAlignment="1">
      <alignment horizontal="right" vertical="top"/>
    </xf>
    <xf numFmtId="0" fontId="15" fillId="2" borderId="5" xfId="49" applyFont="1" applyFill="1" applyBorder="1" applyAlignment="1">
      <alignment horizontal="center" vertical="top"/>
    </xf>
    <xf numFmtId="0" fontId="15" fillId="2" borderId="5" xfId="49" applyFont="1" applyFill="1" applyBorder="1" applyAlignment="1">
      <alignment horizontal="left" vertical="top" wrapText="1"/>
    </xf>
    <xf numFmtId="3" fontId="15" fillId="2" borderId="5" xfId="26" applyNumberFormat="1" applyFont="1" applyFill="1" applyBorder="1" applyAlignment="1">
      <alignment horizontal="right" vertical="top" wrapText="1"/>
    </xf>
    <xf numFmtId="3" fontId="32" fillId="0" borderId="16" xfId="0" applyNumberFormat="1" applyFont="1" applyFill="1" applyBorder="1" applyAlignment="1">
      <alignment horizontal="right" vertical="top" wrapText="1"/>
    </xf>
    <xf numFmtId="0" fontId="32" fillId="0" borderId="5" xfId="0" applyFont="1" applyFill="1" applyBorder="1" applyAlignment="1">
      <alignment horizontal="left" vertical="top"/>
    </xf>
    <xf numFmtId="187" fontId="32" fillId="0" borderId="5" xfId="2" applyNumberFormat="1" applyFont="1" applyFill="1" applyBorder="1" applyAlignment="1">
      <alignment horizontal="right" vertical="top"/>
    </xf>
    <xf numFmtId="187" fontId="15" fillId="0" borderId="12" xfId="26" applyNumberFormat="1" applyFont="1" applyFill="1" applyBorder="1" applyAlignment="1">
      <alignment horizontal="right" vertical="top"/>
    </xf>
    <xf numFmtId="187" fontId="15" fillId="2" borderId="20" xfId="2" applyNumberFormat="1" applyFont="1" applyFill="1" applyBorder="1" applyAlignment="1">
      <alignment horizontal="right" vertical="top" wrapText="1"/>
    </xf>
    <xf numFmtId="187" fontId="15" fillId="0" borderId="20" xfId="26" applyNumberFormat="1" applyFont="1" applyFill="1" applyBorder="1" applyAlignment="1">
      <alignment horizontal="right" vertical="top"/>
    </xf>
    <xf numFmtId="0" fontId="15" fillId="0" borderId="20" xfId="0" applyFont="1" applyBorder="1" applyAlignment="1">
      <alignment horizontal="left" vertical="top" wrapText="1"/>
    </xf>
    <xf numFmtId="187" fontId="15" fillId="0" borderId="0" xfId="2" applyNumberFormat="1" applyFont="1" applyFill="1" applyBorder="1" applyAlignment="1">
      <alignment horizontal="center" vertical="top"/>
    </xf>
    <xf numFmtId="0" fontId="15" fillId="0" borderId="18" xfId="0" applyFont="1" applyFill="1" applyBorder="1" applyAlignment="1">
      <alignment horizontal="left" vertical="top" wrapText="1"/>
    </xf>
    <xf numFmtId="3" fontId="15" fillId="0" borderId="16" xfId="0" applyNumberFormat="1" applyFont="1" applyFill="1" applyBorder="1" applyAlignment="1">
      <alignment horizontal="right" vertical="top" wrapText="1"/>
    </xf>
    <xf numFmtId="0" fontId="35" fillId="0" borderId="12" xfId="0" applyFont="1" applyBorder="1" applyAlignment="1">
      <alignment vertical="top"/>
    </xf>
    <xf numFmtId="0" fontId="15" fillId="0" borderId="12" xfId="13" applyNumberFormat="1" applyFont="1" applyFill="1" applyBorder="1" applyAlignment="1">
      <alignment horizontal="left" vertical="top" wrapText="1"/>
    </xf>
    <xf numFmtId="0" fontId="15" fillId="0" borderId="12" xfId="49" applyFont="1" applyFill="1" applyBorder="1" applyAlignment="1">
      <alignment vertical="top" wrapText="1"/>
    </xf>
    <xf numFmtId="0" fontId="32" fillId="0" borderId="16" xfId="0" applyNumberFormat="1" applyFont="1" applyFill="1" applyBorder="1" applyAlignment="1">
      <alignment vertical="top" wrapText="1"/>
    </xf>
    <xf numFmtId="0" fontId="32" fillId="0" borderId="10" xfId="0" applyNumberFormat="1" applyFont="1" applyFill="1" applyBorder="1" applyAlignment="1">
      <alignment vertical="top" wrapText="1"/>
    </xf>
    <xf numFmtId="0" fontId="32" fillId="0" borderId="11" xfId="0" applyNumberFormat="1" applyFont="1" applyFill="1" applyBorder="1" applyAlignment="1">
      <alignment vertical="top" wrapText="1"/>
    </xf>
    <xf numFmtId="0" fontId="32" fillId="0" borderId="12" xfId="0" applyNumberFormat="1" applyFont="1" applyFill="1" applyBorder="1" applyAlignment="1">
      <alignment vertical="top" wrapText="1"/>
    </xf>
    <xf numFmtId="0" fontId="15" fillId="2" borderId="20" xfId="26" applyNumberFormat="1" applyFont="1" applyFill="1" applyBorder="1" applyAlignment="1">
      <alignment vertical="top"/>
    </xf>
    <xf numFmtId="187" fontId="15" fillId="2" borderId="12" xfId="26" applyNumberFormat="1" applyFont="1" applyFill="1" applyBorder="1" applyAlignment="1">
      <alignment vertical="top"/>
    </xf>
    <xf numFmtId="3" fontId="15" fillId="0" borderId="10" xfId="0" applyNumberFormat="1" applyFont="1" applyFill="1" applyBorder="1" applyAlignment="1">
      <alignment vertical="top" wrapText="1"/>
    </xf>
    <xf numFmtId="3" fontId="15" fillId="0" borderId="12" xfId="0" applyNumberFormat="1" applyFont="1" applyFill="1" applyBorder="1" applyAlignment="1">
      <alignment vertical="top" wrapText="1"/>
    </xf>
    <xf numFmtId="3" fontId="15" fillId="0" borderId="12" xfId="49" applyNumberFormat="1" applyFont="1" applyFill="1" applyBorder="1" applyAlignment="1">
      <alignment horizontal="right" vertical="top" wrapText="1"/>
    </xf>
    <xf numFmtId="0" fontId="16" fillId="3" borderId="12" xfId="49" applyFont="1" applyFill="1" applyBorder="1" applyAlignment="1">
      <alignment horizontal="center" vertical="top"/>
    </xf>
    <xf numFmtId="0" fontId="16" fillId="2" borderId="0" xfId="49" applyFont="1" applyFill="1" applyBorder="1" applyAlignment="1">
      <alignment horizontal="center" vertical="top"/>
    </xf>
    <xf numFmtId="0" fontId="16" fillId="2" borderId="0" xfId="49" applyFont="1" applyFill="1" applyBorder="1" applyAlignment="1">
      <alignment horizontal="left" vertical="top"/>
    </xf>
    <xf numFmtId="0" fontId="15" fillId="3" borderId="12" xfId="20" applyFont="1" applyFill="1" applyBorder="1" applyAlignment="1">
      <alignment horizontal="center" vertical="top" wrapText="1"/>
    </xf>
    <xf numFmtId="0" fontId="15" fillId="3" borderId="12" xfId="49" applyFont="1" applyFill="1" applyBorder="1" applyAlignment="1">
      <alignment horizontal="center" vertical="top" wrapText="1"/>
    </xf>
    <xf numFmtId="0" fontId="15" fillId="3" borderId="12" xfId="49" applyFont="1" applyFill="1" applyBorder="1" applyAlignment="1">
      <alignment horizontal="left" vertical="top" wrapText="1"/>
    </xf>
    <xf numFmtId="0" fontId="15" fillId="3" borderId="12" xfId="2" applyNumberFormat="1" applyFont="1" applyFill="1" applyBorder="1" applyAlignment="1">
      <alignment horizontal="left" vertical="top" wrapText="1"/>
    </xf>
    <xf numFmtId="3" fontId="15" fillId="3" borderId="12" xfId="0" applyNumberFormat="1" applyFont="1" applyFill="1" applyBorder="1" applyAlignment="1">
      <alignment horizontal="right" vertical="top" wrapText="1"/>
    </xf>
    <xf numFmtId="3" fontId="15" fillId="3" borderId="12" xfId="0" applyNumberFormat="1" applyFont="1" applyFill="1" applyBorder="1" applyAlignment="1">
      <alignment horizontal="center" vertical="top" wrapText="1"/>
    </xf>
    <xf numFmtId="187" fontId="15" fillId="3" borderId="12" xfId="59" applyNumberFormat="1" applyFont="1" applyFill="1" applyBorder="1" applyAlignment="1">
      <alignment horizontal="right" vertical="top" wrapText="1"/>
    </xf>
    <xf numFmtId="3" fontId="15" fillId="3" borderId="12" xfId="13" applyNumberFormat="1" applyFont="1" applyFill="1" applyBorder="1" applyAlignment="1">
      <alignment horizontal="right" vertical="top" wrapText="1"/>
    </xf>
    <xf numFmtId="0" fontId="15" fillId="3" borderId="12" xfId="79" applyFont="1" applyFill="1" applyBorder="1" applyAlignment="1">
      <alignment horizontal="left" vertical="top" wrapText="1"/>
    </xf>
    <xf numFmtId="0" fontId="15" fillId="3" borderId="12" xfId="79" applyFont="1" applyFill="1" applyBorder="1" applyAlignment="1">
      <alignment horizontal="center" vertical="top" wrapText="1"/>
    </xf>
    <xf numFmtId="0" fontId="15" fillId="3" borderId="12" xfId="13" applyFont="1" applyFill="1" applyBorder="1" applyAlignment="1">
      <alignment horizontal="center" vertical="top" wrapText="1"/>
    </xf>
    <xf numFmtId="187" fontId="15" fillId="3" borderId="12" xfId="9" applyNumberFormat="1" applyFont="1" applyFill="1" applyBorder="1" applyAlignment="1">
      <alignment vertical="top" wrapText="1"/>
    </xf>
    <xf numFmtId="0" fontId="16" fillId="3" borderId="12" xfId="49" applyFont="1" applyFill="1" applyBorder="1" applyAlignment="1">
      <alignment horizontal="center" vertical="top" wrapText="1"/>
    </xf>
    <xf numFmtId="0" fontId="36" fillId="3" borderId="12" xfId="49" applyFont="1" applyFill="1" applyBorder="1" applyAlignment="1">
      <alignment horizontal="center" vertical="top" wrapText="1"/>
    </xf>
    <xf numFmtId="0" fontId="37" fillId="3" borderId="12" xfId="49" applyFont="1" applyFill="1" applyBorder="1" applyAlignment="1">
      <alignment horizontal="center" vertical="top" wrapText="1"/>
    </xf>
    <xf numFmtId="0" fontId="37" fillId="3" borderId="12" xfId="49" applyFont="1" applyFill="1" applyBorder="1" applyAlignment="1">
      <alignment horizontal="left" vertical="top" wrapText="1"/>
    </xf>
    <xf numFmtId="187" fontId="36" fillId="3" borderId="12" xfId="2" applyNumberFormat="1" applyFont="1" applyFill="1" applyBorder="1" applyAlignment="1">
      <alignment horizontal="center" vertical="center"/>
    </xf>
    <xf numFmtId="187" fontId="37" fillId="3" borderId="12" xfId="2" applyNumberFormat="1" applyFont="1" applyFill="1" applyBorder="1" applyAlignment="1">
      <alignment horizontal="right" vertical="top"/>
    </xf>
    <xf numFmtId="187" fontId="36" fillId="3" borderId="12" xfId="2" applyNumberFormat="1" applyFont="1" applyFill="1" applyBorder="1" applyAlignment="1">
      <alignment vertical="top"/>
    </xf>
    <xf numFmtId="187" fontId="36" fillId="3" borderId="12" xfId="2" applyNumberFormat="1" applyFont="1" applyFill="1" applyBorder="1" applyAlignment="1">
      <alignment horizontal="right" vertical="top"/>
    </xf>
    <xf numFmtId="0" fontId="37" fillId="3" borderId="1" xfId="79" applyFont="1" applyFill="1" applyBorder="1" applyAlignment="1">
      <alignment horizontal="center" vertical="top" wrapText="1"/>
    </xf>
    <xf numFmtId="0" fontId="15" fillId="0" borderId="24" xfId="20" applyFont="1" applyFill="1" applyBorder="1" applyAlignment="1">
      <alignment horizontal="center" vertical="top" wrapText="1"/>
    </xf>
    <xf numFmtId="0" fontId="15" fillId="0" borderId="24" xfId="49" applyFont="1" applyFill="1" applyBorder="1" applyAlignment="1">
      <alignment horizontal="center" vertical="top" wrapText="1"/>
    </xf>
    <xf numFmtId="0" fontId="32" fillId="0" borderId="24" xfId="0" applyFont="1" applyFill="1" applyBorder="1" applyAlignment="1">
      <alignment vertical="top" wrapText="1"/>
    </xf>
    <xf numFmtId="0" fontId="32" fillId="0" borderId="24" xfId="0" applyFont="1" applyFill="1" applyBorder="1" applyAlignment="1">
      <alignment horizontal="center" vertical="top"/>
    </xf>
    <xf numFmtId="187" fontId="32" fillId="0" borderId="24" xfId="3" applyNumberFormat="1" applyFont="1" applyFill="1" applyBorder="1" applyAlignment="1">
      <alignment horizontal="center" vertical="top"/>
    </xf>
    <xf numFmtId="187" fontId="15" fillId="0" borderId="24" xfId="59" applyNumberFormat="1" applyFont="1" applyFill="1" applyBorder="1" applyAlignment="1">
      <alignment horizontal="center" vertical="top" wrapText="1"/>
    </xf>
    <xf numFmtId="187" fontId="15" fillId="0" borderId="24" xfId="59" applyNumberFormat="1" applyFont="1" applyFill="1" applyBorder="1" applyAlignment="1">
      <alignment horizontal="right" vertical="top" wrapText="1"/>
    </xf>
    <xf numFmtId="0" fontId="15" fillId="0" borderId="11" xfId="79" applyFont="1" applyFill="1" applyBorder="1" applyAlignment="1">
      <alignment horizontal="left" vertical="top" wrapText="1"/>
    </xf>
    <xf numFmtId="0" fontId="15" fillId="0" borderId="24" xfId="79" applyFont="1" applyFill="1" applyBorder="1" applyAlignment="1">
      <alignment horizontal="center" vertical="top" wrapText="1"/>
    </xf>
    <xf numFmtId="0" fontId="15" fillId="0" borderId="24" xfId="13" applyFont="1" applyFill="1" applyBorder="1" applyAlignment="1">
      <alignment horizontal="center" vertical="top" wrapText="1"/>
    </xf>
    <xf numFmtId="187" fontId="15" fillId="0" borderId="24" xfId="9" applyNumberFormat="1" applyFont="1" applyFill="1" applyBorder="1" applyAlignment="1">
      <alignment vertical="top" wrapText="1"/>
    </xf>
    <xf numFmtId="0" fontId="15" fillId="0" borderId="24" xfId="13" applyNumberFormat="1" applyFont="1" applyFill="1" applyBorder="1" applyAlignment="1">
      <alignment vertical="top" wrapText="1"/>
    </xf>
    <xf numFmtId="0" fontId="15" fillId="3" borderId="12" xfId="49" applyFont="1" applyFill="1" applyBorder="1" applyAlignment="1">
      <alignment vertical="top"/>
    </xf>
    <xf numFmtId="0" fontId="15" fillId="3" borderId="12" xfId="49" applyFont="1" applyFill="1" applyBorder="1" applyAlignment="1">
      <alignment horizontal="center" vertical="top"/>
    </xf>
    <xf numFmtId="0" fontId="15" fillId="3" borderId="12" xfId="49" applyFont="1" applyFill="1" applyBorder="1" applyAlignment="1">
      <alignment vertical="top" wrapText="1"/>
    </xf>
    <xf numFmtId="187" fontId="15" fillId="3" borderId="12" xfId="2" applyNumberFormat="1" applyFont="1" applyFill="1" applyBorder="1" applyAlignment="1">
      <alignment horizontal="right" vertical="top"/>
    </xf>
    <xf numFmtId="187" fontId="15" fillId="3" borderId="12" xfId="26" applyNumberFormat="1" applyFont="1" applyFill="1" applyBorder="1" applyAlignment="1">
      <alignment horizontal="center" vertical="top"/>
    </xf>
    <xf numFmtId="187" fontId="15" fillId="3" borderId="12" xfId="26" applyNumberFormat="1" applyFont="1" applyFill="1" applyBorder="1" applyAlignment="1">
      <alignment horizontal="right" vertical="top"/>
    </xf>
    <xf numFmtId="0" fontId="15" fillId="3" borderId="12" xfId="49" applyFont="1" applyFill="1" applyBorder="1" applyAlignment="1">
      <alignment horizontal="left" vertical="top"/>
    </xf>
    <xf numFmtId="49" fontId="15" fillId="3" borderId="12" xfId="2" applyNumberFormat="1" applyFont="1" applyFill="1" applyBorder="1" applyAlignment="1">
      <alignment horizontal="center" vertical="top" wrapText="1"/>
    </xf>
    <xf numFmtId="187" fontId="15" fillId="3" borderId="12" xfId="2" applyNumberFormat="1" applyFont="1" applyFill="1" applyBorder="1" applyAlignment="1">
      <alignment horizontal="right" vertical="top" wrapText="1"/>
    </xf>
    <xf numFmtId="0" fontId="15" fillId="3" borderId="12" xfId="49" applyFont="1" applyFill="1" applyBorder="1" applyAlignment="1">
      <alignment horizontal="right" vertical="top" wrapText="1"/>
    </xf>
    <xf numFmtId="187" fontId="15" fillId="3" borderId="12" xfId="59" applyNumberFormat="1" applyFont="1" applyFill="1" applyBorder="1" applyAlignment="1">
      <alignment horizontal="center" vertical="top" wrapText="1"/>
    </xf>
    <xf numFmtId="3" fontId="15" fillId="3" borderId="13" xfId="0" applyNumberFormat="1" applyFont="1" applyFill="1" applyBorder="1" applyAlignment="1">
      <alignment horizontal="right" vertical="top" wrapText="1"/>
    </xf>
    <xf numFmtId="43" fontId="15" fillId="3" borderId="13" xfId="2" applyFont="1" applyFill="1" applyBorder="1" applyAlignment="1">
      <alignment horizontal="right" vertical="top" wrapText="1"/>
    </xf>
    <xf numFmtId="0" fontId="15" fillId="3" borderId="10" xfId="79" applyFont="1" applyFill="1" applyBorder="1" applyAlignment="1">
      <alignment horizontal="left" vertical="top" wrapText="1"/>
    </xf>
    <xf numFmtId="0" fontId="15" fillId="3" borderId="10" xfId="79" applyFont="1" applyFill="1" applyBorder="1" applyAlignment="1">
      <alignment horizontal="center" vertical="top" wrapText="1"/>
    </xf>
    <xf numFmtId="0" fontId="15" fillId="3" borderId="1" xfId="20" applyFont="1" applyFill="1" applyBorder="1" applyAlignment="1">
      <alignment horizontal="center" vertical="top" wrapText="1"/>
    </xf>
    <xf numFmtId="0" fontId="15" fillId="3" borderId="1" xfId="49" applyFont="1" applyFill="1" applyBorder="1" applyAlignment="1">
      <alignment horizontal="left" vertical="top" wrapText="1"/>
    </xf>
    <xf numFmtId="49" fontId="15" fillId="3" borderId="1" xfId="2" applyNumberFormat="1" applyFont="1" applyFill="1" applyBorder="1" applyAlignment="1">
      <alignment horizontal="center" vertical="top" wrapText="1"/>
    </xf>
    <xf numFmtId="187" fontId="15" fillId="3" borderId="1" xfId="2" applyNumberFormat="1" applyFont="1" applyFill="1" applyBorder="1" applyAlignment="1">
      <alignment horizontal="right" vertical="top" wrapText="1"/>
    </xf>
    <xf numFmtId="3" fontId="15" fillId="3" borderId="1" xfId="0" applyNumberFormat="1" applyFont="1" applyFill="1" applyBorder="1" applyAlignment="1">
      <alignment horizontal="center" vertical="top" wrapText="1"/>
    </xf>
    <xf numFmtId="3" fontId="15" fillId="3" borderId="1" xfId="0" applyNumberFormat="1" applyFont="1" applyFill="1" applyBorder="1" applyAlignment="1">
      <alignment horizontal="right" vertical="top" wrapText="1"/>
    </xf>
    <xf numFmtId="43" fontId="15" fillId="3" borderId="1" xfId="2" applyFont="1" applyFill="1" applyBorder="1" applyAlignment="1">
      <alignment horizontal="right" vertical="top" wrapText="1"/>
    </xf>
    <xf numFmtId="0" fontId="15" fillId="3" borderId="1" xfId="79" applyFont="1" applyFill="1" applyBorder="1" applyAlignment="1">
      <alignment horizontal="left" vertical="top" wrapText="1"/>
    </xf>
    <xf numFmtId="0" fontId="15" fillId="3" borderId="1" xfId="79" applyFont="1" applyFill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top" wrapText="1"/>
    </xf>
    <xf numFmtId="187" fontId="15" fillId="3" borderId="1" xfId="9" applyNumberFormat="1" applyFont="1" applyFill="1" applyBorder="1" applyAlignment="1">
      <alignment vertical="top" wrapText="1"/>
    </xf>
    <xf numFmtId="0" fontId="15" fillId="3" borderId="1" xfId="49" applyFont="1" applyFill="1" applyBorder="1" applyAlignment="1">
      <alignment horizontal="center" vertical="top" wrapText="1"/>
    </xf>
    <xf numFmtId="187" fontId="15" fillId="3" borderId="12" xfId="2" applyNumberFormat="1" applyFont="1" applyFill="1" applyBorder="1" applyAlignment="1">
      <alignment vertical="top" wrapText="1"/>
    </xf>
    <xf numFmtId="3" fontId="15" fillId="3" borderId="10" xfId="0" applyNumberFormat="1" applyFont="1" applyFill="1" applyBorder="1" applyAlignment="1">
      <alignment horizontal="right" vertical="top" wrapText="1"/>
    </xf>
    <xf numFmtId="3" fontId="15" fillId="3" borderId="10" xfId="0" applyNumberFormat="1" applyFont="1" applyFill="1" applyBorder="1" applyAlignment="1">
      <alignment horizontal="center" vertical="top" wrapText="1"/>
    </xf>
    <xf numFmtId="0" fontId="15" fillId="3" borderId="9" xfId="0" applyFont="1" applyFill="1" applyBorder="1" applyAlignment="1">
      <alignment horizontal="left" vertical="top" wrapText="1"/>
    </xf>
    <xf numFmtId="0" fontId="15" fillId="5" borderId="1" xfId="20" applyFont="1" applyFill="1" applyBorder="1" applyAlignment="1">
      <alignment horizontal="center" vertical="top" wrapText="1"/>
    </xf>
    <xf numFmtId="0" fontId="15" fillId="5" borderId="12" xfId="49" applyFont="1" applyFill="1" applyBorder="1" applyAlignment="1">
      <alignment horizontal="center" vertical="top" wrapText="1"/>
    </xf>
    <xf numFmtId="0" fontId="15" fillId="5" borderId="1" xfId="49" applyFont="1" applyFill="1" applyBorder="1" applyAlignment="1">
      <alignment horizontal="left" vertical="top" wrapText="1"/>
    </xf>
    <xf numFmtId="49" fontId="15" fillId="5" borderId="1" xfId="2" applyNumberFormat="1" applyFont="1" applyFill="1" applyBorder="1" applyAlignment="1">
      <alignment horizontal="center" vertical="top" wrapText="1"/>
    </xf>
    <xf numFmtId="187" fontId="15" fillId="5" borderId="1" xfId="2" applyNumberFormat="1" applyFont="1" applyFill="1" applyBorder="1" applyAlignment="1">
      <alignment horizontal="right" vertical="top" wrapText="1"/>
    </xf>
    <xf numFmtId="3" fontId="15" fillId="5" borderId="1" xfId="0" applyNumberFormat="1" applyFont="1" applyFill="1" applyBorder="1" applyAlignment="1">
      <alignment horizontal="center" vertical="top" wrapText="1"/>
    </xf>
    <xf numFmtId="3" fontId="15" fillId="5" borderId="1" xfId="0" applyNumberFormat="1" applyFont="1" applyFill="1" applyBorder="1" applyAlignment="1">
      <alignment horizontal="right" vertical="top" wrapText="1"/>
    </xf>
    <xf numFmtId="43" fontId="15" fillId="5" borderId="1" xfId="2" applyFont="1" applyFill="1" applyBorder="1" applyAlignment="1">
      <alignment horizontal="right" vertical="top" wrapText="1"/>
    </xf>
    <xf numFmtId="0" fontId="15" fillId="5" borderId="1" xfId="79" applyFont="1" applyFill="1" applyBorder="1" applyAlignment="1">
      <alignment horizontal="left" vertical="top" wrapText="1"/>
    </xf>
    <xf numFmtId="0" fontId="15" fillId="5" borderId="1" xfId="79" applyFont="1" applyFill="1" applyBorder="1" applyAlignment="1">
      <alignment horizontal="center" vertical="top" wrapText="1"/>
    </xf>
    <xf numFmtId="0" fontId="15" fillId="5" borderId="1" xfId="0" applyFont="1" applyFill="1" applyBorder="1" applyAlignment="1">
      <alignment horizontal="center" vertical="top" wrapText="1"/>
    </xf>
    <xf numFmtId="187" fontId="15" fillId="5" borderId="1" xfId="9" applyNumberFormat="1" applyFont="1" applyFill="1" applyBorder="1" applyAlignment="1">
      <alignment vertical="top" wrapText="1"/>
    </xf>
    <xf numFmtId="0" fontId="15" fillId="5" borderId="1" xfId="49" applyFont="1" applyFill="1" applyBorder="1" applyAlignment="1">
      <alignment horizontal="center" vertical="top" wrapText="1"/>
    </xf>
    <xf numFmtId="0" fontId="0" fillId="5" borderId="0" xfId="0" applyFill="1"/>
    <xf numFmtId="0" fontId="15" fillId="5" borderId="12" xfId="20" applyFont="1" applyFill="1" applyBorder="1" applyAlignment="1">
      <alignment horizontal="center" vertical="top" wrapText="1"/>
    </xf>
    <xf numFmtId="0" fontId="15" fillId="5" borderId="12" xfId="49" applyFont="1" applyFill="1" applyBorder="1" applyAlignment="1">
      <alignment horizontal="left" vertical="top" wrapText="1"/>
    </xf>
    <xf numFmtId="0" fontId="15" fillId="5" borderId="10" xfId="79" applyFont="1" applyFill="1" applyBorder="1" applyAlignment="1">
      <alignment horizontal="center" vertical="top" wrapText="1"/>
    </xf>
    <xf numFmtId="0" fontId="15" fillId="5" borderId="12" xfId="13" applyFont="1" applyFill="1" applyBorder="1" applyAlignment="1">
      <alignment horizontal="center" vertical="top" wrapText="1"/>
    </xf>
    <xf numFmtId="0" fontId="15" fillId="5" borderId="12" xfId="0" applyNumberFormat="1" applyFont="1" applyFill="1" applyBorder="1" applyAlignment="1">
      <alignment horizontal="center" vertical="top" wrapText="1"/>
    </xf>
    <xf numFmtId="0" fontId="40" fillId="0" borderId="12" xfId="0" applyFont="1" applyFill="1" applyBorder="1" applyAlignment="1">
      <alignment horizontal="left" vertical="top" wrapText="1"/>
    </xf>
    <xf numFmtId="0" fontId="40" fillId="0" borderId="12" xfId="0" applyFont="1" applyFill="1" applyBorder="1" applyAlignment="1">
      <alignment horizontal="right" vertical="top" wrapText="1"/>
    </xf>
    <xf numFmtId="187" fontId="40" fillId="0" borderId="12" xfId="2" applyNumberFormat="1" applyFont="1" applyFill="1" applyBorder="1" applyAlignment="1">
      <alignment horizontal="right" vertical="top" wrapText="1"/>
    </xf>
    <xf numFmtId="0" fontId="40" fillId="0" borderId="12" xfId="0" applyFont="1" applyFill="1" applyBorder="1" applyAlignment="1">
      <alignment horizontal="center" vertical="top" wrapText="1"/>
    </xf>
    <xf numFmtId="187" fontId="27" fillId="0" borderId="12" xfId="2" applyNumberFormat="1" applyFont="1" applyFill="1" applyBorder="1" applyAlignment="1">
      <alignment horizontal="right" vertical="top"/>
    </xf>
    <xf numFmtId="1" fontId="40" fillId="0" borderId="12" xfId="2" applyNumberFormat="1" applyFont="1" applyFill="1" applyBorder="1" applyAlignment="1">
      <alignment horizontal="right" vertical="top"/>
    </xf>
    <xf numFmtId="0" fontId="27" fillId="0" borderId="12" xfId="0" applyFont="1" applyFill="1" applyBorder="1" applyAlignment="1">
      <alignment horizontal="center" vertical="top" wrapText="1"/>
    </xf>
    <xf numFmtId="0" fontId="15" fillId="0" borderId="25" xfId="20" applyFont="1" applyFill="1" applyBorder="1" applyAlignment="1">
      <alignment horizontal="center" vertical="top" wrapText="1"/>
    </xf>
    <xf numFmtId="0" fontId="15" fillId="2" borderId="25" xfId="49" applyFont="1" applyFill="1" applyBorder="1" applyAlignment="1">
      <alignment horizontal="center" vertical="top"/>
    </xf>
    <xf numFmtId="0" fontId="15" fillId="0" borderId="25" xfId="0" applyFont="1" applyFill="1" applyBorder="1" applyAlignment="1">
      <alignment vertical="top" wrapText="1"/>
    </xf>
    <xf numFmtId="0" fontId="15" fillId="0" borderId="25" xfId="2" applyNumberFormat="1" applyFont="1" applyFill="1" applyBorder="1" applyAlignment="1">
      <alignment horizontal="center" vertical="top" wrapText="1"/>
    </xf>
    <xf numFmtId="187" fontId="15" fillId="0" borderId="25" xfId="2" applyNumberFormat="1" applyFont="1" applyFill="1" applyBorder="1" applyAlignment="1">
      <alignment horizontal="center" vertical="top" wrapText="1"/>
    </xf>
    <xf numFmtId="0" fontId="15" fillId="0" borderId="25" xfId="49" applyFont="1" applyFill="1" applyBorder="1" applyAlignment="1">
      <alignment horizontal="right" vertical="top" wrapText="1"/>
    </xf>
    <xf numFmtId="3" fontId="15" fillId="0" borderId="11" xfId="0" applyNumberFormat="1" applyFont="1" applyFill="1" applyBorder="1" applyAlignment="1">
      <alignment horizontal="right" vertical="top" wrapText="1"/>
    </xf>
    <xf numFmtId="0" fontId="15" fillId="0" borderId="25" xfId="49" applyFont="1" applyFill="1" applyBorder="1" applyAlignment="1">
      <alignment horizontal="left" vertical="top" wrapText="1"/>
    </xf>
    <xf numFmtId="0" fontId="15" fillId="0" borderId="25" xfId="0" applyFont="1" applyFill="1" applyBorder="1" applyAlignment="1">
      <alignment horizontal="center" vertical="top" wrapText="1"/>
    </xf>
    <xf numFmtId="187" fontId="15" fillId="0" borderId="25" xfId="9" applyNumberFormat="1" applyFont="1" applyFill="1" applyBorder="1" applyAlignment="1">
      <alignment horizontal="left" vertical="top" wrapText="1"/>
    </xf>
    <xf numFmtId="0" fontId="15" fillId="0" borderId="25" xfId="0" applyNumberFormat="1" applyFont="1" applyFill="1" applyBorder="1" applyAlignment="1">
      <alignment horizontal="center" vertical="top" wrapText="1"/>
    </xf>
    <xf numFmtId="0" fontId="15" fillId="0" borderId="12" xfId="0" applyFont="1" applyBorder="1" applyAlignment="1">
      <alignment vertical="top" wrapText="1"/>
    </xf>
    <xf numFmtId="0" fontId="15" fillId="0" borderId="12" xfId="0" applyFont="1" applyBorder="1" applyAlignment="1">
      <alignment vertical="top" shrinkToFit="1"/>
    </xf>
    <xf numFmtId="0" fontId="15" fillId="0" borderId="12" xfId="0" applyFont="1" applyBorder="1" applyAlignment="1">
      <alignment vertical="top"/>
    </xf>
    <xf numFmtId="3" fontId="15" fillId="0" borderId="12" xfId="0" applyNumberFormat="1" applyFont="1" applyBorder="1" applyAlignment="1">
      <alignment horizontal="center" vertical="top"/>
    </xf>
    <xf numFmtId="0" fontId="15" fillId="0" borderId="26" xfId="0" applyFont="1" applyFill="1" applyBorder="1" applyAlignment="1">
      <alignment horizontal="left" vertical="top" wrapText="1"/>
    </xf>
    <xf numFmtId="0" fontId="15" fillId="0" borderId="25" xfId="0" applyFont="1" applyFill="1" applyBorder="1" applyAlignment="1">
      <alignment horizontal="left" vertical="top" wrapText="1"/>
    </xf>
    <xf numFmtId="0" fontId="15" fillId="0" borderId="12" xfId="0" applyFont="1" applyBorder="1" applyAlignment="1">
      <alignment vertical="top" wrapText="1" shrinkToFit="1"/>
    </xf>
    <xf numFmtId="3" fontId="15" fillId="0" borderId="12" xfId="0" applyNumberFormat="1" applyFont="1" applyBorder="1" applyAlignment="1">
      <alignment horizontal="right" vertical="top"/>
    </xf>
    <xf numFmtId="187" fontId="15" fillId="0" borderId="12" xfId="2" applyNumberFormat="1" applyFont="1" applyBorder="1" applyAlignment="1">
      <alignment horizontal="center" vertical="top"/>
    </xf>
    <xf numFmtId="0" fontId="15" fillId="0" borderId="12" xfId="0" applyFont="1" applyBorder="1" applyAlignment="1">
      <alignment horizontal="center" vertical="top"/>
    </xf>
    <xf numFmtId="0" fontId="29" fillId="6" borderId="10" xfId="84" applyFont="1" applyFill="1" applyBorder="1" applyAlignment="1">
      <alignment horizontal="center" vertical="top" wrapText="1"/>
    </xf>
    <xf numFmtId="187" fontId="40" fillId="4" borderId="1" xfId="2" applyNumberFormat="1" applyFont="1" applyFill="1" applyBorder="1" applyAlignment="1">
      <alignment vertical="center"/>
    </xf>
    <xf numFmtId="0" fontId="15" fillId="5" borderId="1" xfId="49" applyFont="1" applyFill="1" applyBorder="1" applyAlignment="1">
      <alignment horizontal="left" vertical="top" shrinkToFit="1"/>
    </xf>
    <xf numFmtId="0" fontId="34" fillId="5" borderId="12" xfId="49" applyFont="1" applyFill="1" applyBorder="1" applyAlignment="1">
      <alignment horizontal="left" vertical="top" wrapText="1"/>
    </xf>
    <xf numFmtId="0" fontId="34" fillId="5" borderId="1" xfId="49" applyFont="1" applyFill="1" applyBorder="1" applyAlignment="1">
      <alignment horizontal="left" vertical="top" wrapText="1"/>
    </xf>
    <xf numFmtId="187" fontId="34" fillId="0" borderId="12" xfId="59" applyNumberFormat="1" applyFont="1" applyFill="1" applyBorder="1" applyAlignment="1">
      <alignment horizontal="right" vertical="top" wrapText="1"/>
    </xf>
    <xf numFmtId="187" fontId="41" fillId="4" borderId="1" xfId="2" applyNumberFormat="1" applyFont="1" applyFill="1" applyBorder="1" applyAlignment="1">
      <alignment vertical="center"/>
    </xf>
    <xf numFmtId="187" fontId="15" fillId="5" borderId="1" xfId="2" applyNumberFormat="1" applyFont="1" applyFill="1" applyBorder="1" applyAlignment="1">
      <alignment horizontal="center" vertical="top" wrapText="1"/>
    </xf>
    <xf numFmtId="3" fontId="34" fillId="5" borderId="1" xfId="0" applyNumberFormat="1" applyFont="1" applyFill="1" applyBorder="1" applyAlignment="1">
      <alignment horizontal="center" vertical="top" wrapText="1"/>
    </xf>
    <xf numFmtId="187" fontId="15" fillId="5" borderId="1" xfId="9" applyNumberFormat="1" applyFont="1" applyFill="1" applyBorder="1" applyAlignment="1">
      <alignment horizontal="center" vertical="top" wrapText="1"/>
    </xf>
    <xf numFmtId="187" fontId="15" fillId="5" borderId="12" xfId="9" applyNumberFormat="1" applyFont="1" applyFill="1" applyBorder="1" applyAlignment="1">
      <alignment horizontal="center" vertical="top" wrapText="1"/>
    </xf>
    <xf numFmtId="0" fontId="34" fillId="0" borderId="12" xfId="13" applyNumberFormat="1" applyFont="1" applyFill="1" applyBorder="1" applyAlignment="1">
      <alignment vertical="top" wrapText="1"/>
    </xf>
    <xf numFmtId="0" fontId="15" fillId="5" borderId="27" xfId="20" applyFont="1" applyFill="1" applyBorder="1" applyAlignment="1">
      <alignment horizontal="center" vertical="top" wrapText="1"/>
    </xf>
    <xf numFmtId="0" fontId="15" fillId="5" borderId="27" xfId="49" applyFont="1" applyFill="1" applyBorder="1" applyAlignment="1">
      <alignment horizontal="center" vertical="top" wrapText="1"/>
    </xf>
    <xf numFmtId="0" fontId="15" fillId="5" borderId="27" xfId="49" applyFont="1" applyFill="1" applyBorder="1" applyAlignment="1">
      <alignment horizontal="left" vertical="top" wrapText="1"/>
    </xf>
    <xf numFmtId="49" fontId="15" fillId="5" borderId="27" xfId="2" applyNumberFormat="1" applyFont="1" applyFill="1" applyBorder="1" applyAlignment="1">
      <alignment horizontal="center" vertical="top" wrapText="1"/>
    </xf>
    <xf numFmtId="187" fontId="15" fillId="5" borderId="27" xfId="2" applyNumberFormat="1" applyFont="1" applyFill="1" applyBorder="1" applyAlignment="1">
      <alignment horizontal="right" vertical="top" wrapText="1"/>
    </xf>
    <xf numFmtId="3" fontId="15" fillId="5" borderId="27" xfId="0" applyNumberFormat="1" applyFont="1" applyFill="1" applyBorder="1" applyAlignment="1">
      <alignment horizontal="center" vertical="top" wrapText="1"/>
    </xf>
    <xf numFmtId="3" fontId="15" fillId="5" borderId="27" xfId="0" applyNumberFormat="1" applyFont="1" applyFill="1" applyBorder="1" applyAlignment="1">
      <alignment horizontal="right" vertical="top" wrapText="1"/>
    </xf>
    <xf numFmtId="3" fontId="34" fillId="5" borderId="27" xfId="0" applyNumberFormat="1" applyFont="1" applyFill="1" applyBorder="1" applyAlignment="1">
      <alignment horizontal="right" vertical="top" wrapText="1"/>
    </xf>
    <xf numFmtId="187" fontId="34" fillId="5" borderId="27" xfId="2" applyNumberFormat="1" applyFont="1" applyFill="1" applyBorder="1" applyAlignment="1">
      <alignment horizontal="right" vertical="top" wrapText="1"/>
    </xf>
    <xf numFmtId="0" fontId="15" fillId="5" borderId="27" xfId="79" applyFont="1" applyFill="1" applyBorder="1" applyAlignment="1">
      <alignment horizontal="left" vertical="top" wrapText="1"/>
    </xf>
    <xf numFmtId="0" fontId="15" fillId="5" borderId="27" xfId="79" applyFont="1" applyFill="1" applyBorder="1" applyAlignment="1">
      <alignment horizontal="center" vertical="top" wrapText="1"/>
    </xf>
    <xf numFmtId="0" fontId="15" fillId="5" borderId="27" xfId="0" applyFont="1" applyFill="1" applyBorder="1" applyAlignment="1">
      <alignment horizontal="center" vertical="top" wrapText="1"/>
    </xf>
    <xf numFmtId="187" fontId="15" fillId="5" borderId="27" xfId="9" applyNumberFormat="1" applyFont="1" applyFill="1" applyBorder="1" applyAlignment="1">
      <alignment vertical="top" wrapText="1"/>
    </xf>
    <xf numFmtId="0" fontId="15" fillId="5" borderId="2" xfId="20" applyFont="1" applyFill="1" applyBorder="1" applyAlignment="1">
      <alignment horizontal="center" vertical="top" wrapText="1"/>
    </xf>
    <xf numFmtId="0" fontId="15" fillId="5" borderId="2" xfId="49" applyFont="1" applyFill="1" applyBorder="1" applyAlignment="1">
      <alignment horizontal="center" vertical="top" wrapText="1"/>
    </xf>
    <xf numFmtId="0" fontId="15" fillId="5" borderId="2" xfId="49" applyFont="1" applyFill="1" applyBorder="1" applyAlignment="1">
      <alignment horizontal="left" vertical="top" wrapText="1"/>
    </xf>
    <xf numFmtId="0" fontId="15" fillId="5" borderId="15" xfId="13" applyFont="1" applyFill="1" applyBorder="1" applyAlignment="1">
      <alignment horizontal="center" vertical="top" wrapText="1"/>
    </xf>
    <xf numFmtId="187" fontId="15" fillId="5" borderId="2" xfId="2" applyNumberFormat="1" applyFont="1" applyFill="1" applyBorder="1" applyAlignment="1">
      <alignment horizontal="right" vertical="top" wrapText="1"/>
    </xf>
    <xf numFmtId="0" fontId="15" fillId="5" borderId="2" xfId="49" applyFont="1" applyFill="1" applyBorder="1" applyAlignment="1">
      <alignment horizontal="right" vertical="top" wrapText="1"/>
    </xf>
    <xf numFmtId="3" fontId="15" fillId="5" borderId="15" xfId="0" applyNumberFormat="1" applyFont="1" applyFill="1" applyBorder="1" applyAlignment="1">
      <alignment horizontal="right" vertical="top" wrapText="1"/>
    </xf>
    <xf numFmtId="0" fontId="15" fillId="5" borderId="15" xfId="79" applyFont="1" applyFill="1" applyBorder="1" applyAlignment="1">
      <alignment horizontal="left" vertical="top" wrapText="1"/>
    </xf>
    <xf numFmtId="0" fontId="15" fillId="5" borderId="15" xfId="79" applyFont="1" applyFill="1" applyBorder="1" applyAlignment="1">
      <alignment horizontal="center" vertical="top" wrapText="1"/>
    </xf>
    <xf numFmtId="0" fontId="15" fillId="5" borderId="2" xfId="13" applyFont="1" applyFill="1" applyBorder="1" applyAlignment="1">
      <alignment horizontal="center" vertical="top" wrapText="1"/>
    </xf>
    <xf numFmtId="187" fontId="15" fillId="5" borderId="2" xfId="9" applyNumberFormat="1" applyFont="1" applyFill="1" applyBorder="1" applyAlignment="1">
      <alignment vertical="top" wrapText="1"/>
    </xf>
    <xf numFmtId="0" fontId="15" fillId="5" borderId="2" xfId="49" quotePrefix="1" applyFont="1" applyFill="1" applyBorder="1" applyAlignment="1">
      <alignment horizontal="left" vertical="top" wrapText="1"/>
    </xf>
    <xf numFmtId="0" fontId="15" fillId="5" borderId="2" xfId="0" applyNumberFormat="1" applyFont="1" applyFill="1" applyBorder="1" applyAlignment="1">
      <alignment horizontal="center" vertical="top" wrapText="1"/>
    </xf>
    <xf numFmtId="187" fontId="15" fillId="5" borderId="2" xfId="2" applyNumberFormat="1" applyFont="1" applyFill="1" applyBorder="1" applyAlignment="1">
      <alignment vertical="top" wrapText="1"/>
    </xf>
    <xf numFmtId="3" fontId="15" fillId="5" borderId="15" xfId="0" applyNumberFormat="1" applyFont="1" applyFill="1" applyBorder="1" applyAlignment="1">
      <alignment horizontal="center" vertical="top" wrapText="1"/>
    </xf>
    <xf numFmtId="0" fontId="15" fillId="5" borderId="22" xfId="0" applyFont="1" applyFill="1" applyBorder="1" applyAlignment="1">
      <alignment horizontal="left" vertical="top" wrapText="1"/>
    </xf>
    <xf numFmtId="0" fontId="15" fillId="0" borderId="2" xfId="49" applyFont="1" applyFill="1" applyBorder="1" applyAlignment="1">
      <alignment horizontal="center" vertical="top" wrapText="1"/>
    </xf>
    <xf numFmtId="187" fontId="15" fillId="0" borderId="2" xfId="2" applyNumberFormat="1" applyFont="1" applyFill="1" applyBorder="1" applyAlignment="1">
      <alignment vertical="top" wrapText="1"/>
    </xf>
    <xf numFmtId="3" fontId="15" fillId="0" borderId="15" xfId="0" applyNumberFormat="1" applyFont="1" applyFill="1" applyBorder="1" applyAlignment="1">
      <alignment horizontal="center" vertical="top" wrapText="1"/>
    </xf>
    <xf numFmtId="0" fontId="15" fillId="0" borderId="2" xfId="49" quotePrefix="1" applyFont="1" applyFill="1" applyBorder="1" applyAlignment="1">
      <alignment horizontal="left" vertical="top" wrapText="1"/>
    </xf>
    <xf numFmtId="0" fontId="15" fillId="0" borderId="2" xfId="76" applyFont="1" applyFill="1" applyBorder="1" applyAlignment="1">
      <alignment vertical="top"/>
    </xf>
    <xf numFmtId="0" fontId="15" fillId="0" borderId="28" xfId="75" applyNumberFormat="1" applyFont="1" applyFill="1" applyBorder="1" applyAlignment="1">
      <alignment horizontal="center" vertical="top"/>
    </xf>
    <xf numFmtId="187" fontId="15" fillId="0" borderId="28" xfId="75" applyNumberFormat="1" applyFont="1" applyFill="1" applyBorder="1" applyAlignment="1">
      <alignment horizontal="center" vertical="top"/>
    </xf>
    <xf numFmtId="3" fontId="15" fillId="0" borderId="15" xfId="76" applyNumberFormat="1" applyFont="1" applyFill="1" applyBorder="1" applyAlignment="1">
      <alignment horizontal="center" vertical="top" wrapText="1"/>
    </xf>
    <xf numFmtId="187" fontId="15" fillId="0" borderId="2" xfId="75" applyNumberFormat="1" applyFont="1" applyFill="1" applyBorder="1" applyAlignment="1">
      <alignment horizontal="center" vertical="top"/>
    </xf>
    <xf numFmtId="3" fontId="15" fillId="0" borderId="15" xfId="76" applyNumberFormat="1" applyFont="1" applyFill="1" applyBorder="1" applyAlignment="1">
      <alignment horizontal="right" vertical="top" wrapText="1"/>
    </xf>
    <xf numFmtId="0" fontId="15" fillId="0" borderId="22" xfId="76" applyFont="1" applyFill="1" applyBorder="1" applyAlignment="1">
      <alignment horizontal="left" vertical="top" wrapText="1"/>
    </xf>
    <xf numFmtId="0" fontId="15" fillId="0" borderId="2" xfId="76" applyFont="1" applyFill="1" applyBorder="1" applyAlignment="1">
      <alignment horizontal="left" vertical="top" wrapText="1"/>
    </xf>
    <xf numFmtId="0" fontId="15" fillId="0" borderId="2" xfId="76" applyFont="1" applyFill="1" applyBorder="1" applyAlignment="1">
      <alignment horizontal="center" vertical="top" wrapText="1"/>
    </xf>
    <xf numFmtId="187" fontId="15" fillId="0" borderId="2" xfId="9" applyNumberFormat="1" applyFont="1" applyFill="1" applyBorder="1" applyAlignment="1">
      <alignment horizontal="center" vertical="top" wrapText="1"/>
    </xf>
    <xf numFmtId="0" fontId="15" fillId="0" borderId="5" xfId="49" applyFont="1" applyFill="1" applyBorder="1" applyAlignment="1">
      <alignment horizontal="center" vertical="top" wrapText="1"/>
    </xf>
    <xf numFmtId="1" fontId="15" fillId="0" borderId="5" xfId="0" applyNumberFormat="1" applyFont="1" applyFill="1" applyBorder="1" applyAlignment="1">
      <alignment horizontal="left" vertical="top" wrapText="1" shrinkToFit="1"/>
    </xf>
    <xf numFmtId="0" fontId="15" fillId="0" borderId="5" xfId="0" applyNumberFormat="1" applyFont="1" applyFill="1" applyBorder="1" applyAlignment="1">
      <alignment horizontal="center" vertical="top" wrapText="1"/>
    </xf>
    <xf numFmtId="190" fontId="15" fillId="0" borderId="5" xfId="0" applyNumberFormat="1" applyFont="1" applyFill="1" applyBorder="1" applyAlignment="1">
      <alignment horizontal="right" vertical="top" wrapText="1"/>
    </xf>
    <xf numFmtId="3" fontId="15" fillId="0" borderId="5" xfId="0" applyNumberFormat="1" applyFont="1" applyFill="1" applyBorder="1" applyAlignment="1">
      <alignment horizontal="center" vertical="top" wrapText="1"/>
    </xf>
    <xf numFmtId="3" fontId="15" fillId="0" borderId="5" xfId="0" applyNumberFormat="1" applyFont="1" applyFill="1" applyBorder="1" applyAlignment="1">
      <alignment horizontal="right" vertical="top" wrapText="1"/>
    </xf>
    <xf numFmtId="43" fontId="15" fillId="0" borderId="5" xfId="2" applyFont="1" applyFill="1" applyBorder="1" applyAlignment="1">
      <alignment horizontal="right" vertical="top" wrapText="1"/>
    </xf>
    <xf numFmtId="188" fontId="15" fillId="0" borderId="5" xfId="2" applyNumberFormat="1" applyFont="1" applyFill="1" applyBorder="1" applyAlignment="1">
      <alignment horizontal="left" vertical="top" wrapText="1"/>
    </xf>
    <xf numFmtId="189" fontId="15" fillId="0" borderId="5" xfId="2" applyNumberFormat="1" applyFont="1" applyFill="1" applyBorder="1" applyAlignment="1">
      <alignment horizontal="left" vertical="top" wrapText="1" shrinkToFit="1"/>
    </xf>
    <xf numFmtId="0" fontId="15" fillId="0" borderId="5" xfId="0" applyFont="1" applyFill="1" applyBorder="1" applyAlignment="1">
      <alignment horizontal="left" vertical="top" wrapText="1"/>
    </xf>
    <xf numFmtId="43" fontId="15" fillId="0" borderId="5" xfId="2" applyFont="1" applyFill="1" applyBorder="1" applyAlignment="1">
      <alignment horizontal="center" vertical="top" wrapText="1" shrinkToFit="1"/>
    </xf>
    <xf numFmtId="1" fontId="34" fillId="0" borderId="5" xfId="0" quotePrefix="1" applyNumberFormat="1" applyFont="1" applyFill="1" applyBorder="1" applyAlignment="1">
      <alignment horizontal="left" vertical="top" wrapText="1" shrinkToFit="1"/>
    </xf>
    <xf numFmtId="0" fontId="29" fillId="6" borderId="11" xfId="84" applyFont="1" applyFill="1" applyBorder="1" applyAlignment="1">
      <alignment horizontal="center" vertical="top" wrapText="1"/>
    </xf>
    <xf numFmtId="0" fontId="29" fillId="6" borderId="16" xfId="84" applyFont="1" applyFill="1" applyBorder="1" applyAlignment="1">
      <alignment horizontal="center" vertical="top" wrapText="1"/>
    </xf>
    <xf numFmtId="0" fontId="29" fillId="6" borderId="11" xfId="84" applyFont="1" applyFill="1" applyBorder="1" applyAlignment="1">
      <alignment horizontal="center" vertical="top"/>
    </xf>
    <xf numFmtId="0" fontId="29" fillId="6" borderId="16" xfId="84" applyFont="1" applyFill="1" applyBorder="1" applyAlignment="1">
      <alignment horizontal="center" vertical="top"/>
    </xf>
    <xf numFmtId="187" fontId="29" fillId="6" borderId="11" xfId="85" applyNumberFormat="1" applyFont="1" applyFill="1" applyBorder="1" applyAlignment="1">
      <alignment horizontal="center" vertical="top" wrapText="1"/>
    </xf>
    <xf numFmtId="187" fontId="29" fillId="6" borderId="16" xfId="85" applyNumberFormat="1" applyFont="1" applyFill="1" applyBorder="1" applyAlignment="1">
      <alignment horizontal="center" vertical="top"/>
    </xf>
    <xf numFmtId="187" fontId="29" fillId="6" borderId="11" xfId="85" applyNumberFormat="1" applyFont="1" applyFill="1" applyBorder="1" applyAlignment="1">
      <alignment horizontal="center" vertical="top"/>
    </xf>
    <xf numFmtId="0" fontId="26" fillId="7" borderId="1" xfId="84" applyFont="1" applyFill="1" applyBorder="1" applyAlignment="1">
      <alignment horizontal="center" vertical="top"/>
    </xf>
    <xf numFmtId="0" fontId="26" fillId="7" borderId="12" xfId="84" applyFont="1" applyFill="1" applyBorder="1" applyAlignment="1">
      <alignment horizontal="center" vertical="top"/>
    </xf>
    <xf numFmtId="0" fontId="29" fillId="6" borderId="15" xfId="84" applyFont="1" applyFill="1" applyBorder="1" applyAlignment="1">
      <alignment horizontal="center" vertical="top"/>
    </xf>
    <xf numFmtId="0" fontId="29" fillId="6" borderId="9" xfId="84" applyFont="1" applyFill="1" applyBorder="1" applyAlignment="1">
      <alignment horizontal="center" vertical="top"/>
    </xf>
    <xf numFmtId="0" fontId="29" fillId="6" borderId="14" xfId="84" applyFont="1" applyFill="1" applyBorder="1" applyAlignment="1">
      <alignment horizontal="center" vertical="top"/>
    </xf>
    <xf numFmtId="0" fontId="29" fillId="6" borderId="18" xfId="84" applyFont="1" applyFill="1" applyBorder="1" applyAlignment="1">
      <alignment horizontal="center" vertical="top"/>
    </xf>
    <xf numFmtId="0" fontId="29" fillId="6" borderId="19" xfId="84" applyFont="1" applyFill="1" applyBorder="1" applyAlignment="1">
      <alignment horizontal="center" vertical="top"/>
    </xf>
    <xf numFmtId="0" fontId="29" fillId="6" borderId="17" xfId="84" applyFont="1" applyFill="1" applyBorder="1" applyAlignment="1">
      <alignment horizontal="center" vertical="top"/>
    </xf>
    <xf numFmtId="0" fontId="16" fillId="2" borderId="0" xfId="49" applyFont="1" applyFill="1" applyBorder="1" applyAlignment="1">
      <alignment horizontal="center" vertical="top"/>
    </xf>
    <xf numFmtId="0" fontId="16" fillId="2" borderId="0" xfId="49" applyFont="1" applyFill="1" applyBorder="1" applyAlignment="1">
      <alignment horizontal="left" vertical="top"/>
    </xf>
    <xf numFmtId="0" fontId="38" fillId="2" borderId="0" xfId="49" applyFont="1" applyFill="1" applyAlignment="1">
      <alignment horizontal="center" vertical="top"/>
    </xf>
    <xf numFmtId="0" fontId="39" fillId="2" borderId="0" xfId="49" applyFont="1" applyFill="1" applyBorder="1" applyAlignment="1">
      <alignment horizontal="center" vertical="top"/>
    </xf>
    <xf numFmtId="0" fontId="16" fillId="3" borderId="6" xfId="49" applyFont="1" applyFill="1" applyBorder="1" applyAlignment="1">
      <alignment horizontal="center" vertical="top"/>
    </xf>
    <xf numFmtId="0" fontId="16" fillId="3" borderId="7" xfId="49" applyFont="1" applyFill="1" applyBorder="1" applyAlignment="1">
      <alignment horizontal="center" vertical="top"/>
    </xf>
    <xf numFmtId="0" fontId="16" fillId="3" borderId="8" xfId="49" applyFont="1" applyFill="1" applyBorder="1" applyAlignment="1">
      <alignment horizontal="center" vertical="top"/>
    </xf>
  </cellXfs>
  <cellStyles count="97">
    <cellStyle name=" 1" xfId="1"/>
    <cellStyle name="Comma 10" xfId="78"/>
    <cellStyle name="Comma 11" xfId="85"/>
    <cellStyle name="Comma 2" xfId="3"/>
    <cellStyle name="Comma 2 10" xfId="86"/>
    <cellStyle name="Comma 2 2" xfId="4"/>
    <cellStyle name="Comma 2 2 3" xfId="58"/>
    <cellStyle name="Comma 2 3" xfId="60"/>
    <cellStyle name="Comma 2 4" xfId="65"/>
    <cellStyle name="Comma 2 5" xfId="75"/>
    <cellStyle name="Comma 2 6" xfId="87"/>
    <cellStyle name="Comma 3" xfId="5"/>
    <cellStyle name="Comma 3 2" xfId="6"/>
    <cellStyle name="Comma 3 2 3" xfId="88"/>
    <cellStyle name="Comma 4" xfId="67"/>
    <cellStyle name="Comma 4 3 2" xfId="54"/>
    <cellStyle name="Comma 5" xfId="7"/>
    <cellStyle name="Comma 5 4" xfId="89"/>
    <cellStyle name="Comma 6" xfId="8"/>
    <cellStyle name="Comma 7" xfId="69"/>
    <cellStyle name="Comma 8" xfId="77"/>
    <cellStyle name="Comma 9" xfId="9"/>
    <cellStyle name="Comma 9 2" xfId="10"/>
    <cellStyle name="Comma 9 2 2" xfId="90"/>
    <cellStyle name="Comma 9 3" xfId="11"/>
    <cellStyle name="Comma 9 4" xfId="83"/>
    <cellStyle name="Currency 3" xfId="61"/>
    <cellStyle name="Normal 10 2" xfId="91"/>
    <cellStyle name="Normal 12" xfId="12"/>
    <cellStyle name="Normal 13" xfId="92"/>
    <cellStyle name="Normal 2" xfId="13"/>
    <cellStyle name="Normal 2 2" xfId="14"/>
    <cellStyle name="Normal 3" xfId="15"/>
    <cellStyle name="Normal 3 2" xfId="16"/>
    <cellStyle name="Normal 3 3" xfId="62"/>
    <cellStyle name="Normal 3 4" xfId="66"/>
    <cellStyle name="Normal 3 5" xfId="76"/>
    <cellStyle name="Normal 4" xfId="17"/>
    <cellStyle name="Normal 4 2" xfId="18"/>
    <cellStyle name="Normal 5" xfId="74"/>
    <cellStyle name="Normal 5 2" xfId="81"/>
    <cellStyle name="Normal 6" xfId="19"/>
    <cellStyle name="Normal 7" xfId="56"/>
    <cellStyle name="Normal 8" xfId="84"/>
    <cellStyle name="Normal 8_พวงรายการพี่หญิงปรับแก้(ใหม่)" xfId="20"/>
    <cellStyle name="Normal 9" xfId="21"/>
    <cellStyle name="Style 1" xfId="22"/>
    <cellStyle name="Style 1 3" xfId="23"/>
    <cellStyle name="TableStyleLight1 2" xfId="93"/>
    <cellStyle name="เครื่องหมายจุลภาค" xfId="2" builtinId="3"/>
    <cellStyle name="เครื่องหมายจุลภาค 10" xfId="24"/>
    <cellStyle name="เครื่องหมายจุลภาค 11" xfId="94"/>
    <cellStyle name="เครื่องหมายจุลภาค 19" xfId="70"/>
    <cellStyle name="เครื่องหมายจุลภาค 2" xfId="25"/>
    <cellStyle name="เครื่องหมายจุลภาค 2 2" xfId="26"/>
    <cellStyle name="เครื่องหมายจุลภาค 2 3" xfId="68"/>
    <cellStyle name="เครื่องหมายจุลภาค 2 4" xfId="71"/>
    <cellStyle name="เครื่องหมายจุลภาค 3" xfId="59"/>
    <cellStyle name="เครื่องหมายจุลภาค 3 3" xfId="55"/>
    <cellStyle name="เครื่องหมายจุลภาค 3 3 2" xfId="72"/>
    <cellStyle name="เครื่องหมายจุลภาค 4" xfId="27"/>
    <cellStyle name="เครื่องหมายจุลภาค 7" xfId="28"/>
    <cellStyle name="เครื่องหมายจุลภาค 7 2" xfId="63"/>
    <cellStyle name="ปกติ" xfId="0" builtinId="0"/>
    <cellStyle name="ปกติ 2" xfId="29"/>
    <cellStyle name="ปกติ 2 10" xfId="30"/>
    <cellStyle name="ปกติ 2 13" xfId="31"/>
    <cellStyle name="ปกติ 2 14" xfId="32"/>
    <cellStyle name="ปกติ 2 15" xfId="33"/>
    <cellStyle name="ปกติ 2 16" xfId="34"/>
    <cellStyle name="ปกติ 2 17" xfId="35"/>
    <cellStyle name="ปกติ 2 18" xfId="36"/>
    <cellStyle name="ปกติ 2 19" xfId="37"/>
    <cellStyle name="ปกติ 2 2" xfId="38"/>
    <cellStyle name="ปกติ 2 20" xfId="39"/>
    <cellStyle name="ปกติ 2 21" xfId="40"/>
    <cellStyle name="ปกติ 2 22" xfId="41"/>
    <cellStyle name="ปกติ 2 3" xfId="42"/>
    <cellStyle name="ปกติ 2 4" xfId="43"/>
    <cellStyle name="ปกติ 2 5" xfId="44"/>
    <cellStyle name="ปกติ 2 6" xfId="45"/>
    <cellStyle name="ปกติ 2 7" xfId="46"/>
    <cellStyle name="ปกติ 2 8" xfId="47"/>
    <cellStyle name="ปกติ 2 9" xfId="48"/>
    <cellStyle name="ปกติ 3" xfId="49"/>
    <cellStyle name="ปกติ 3 10" xfId="95"/>
    <cellStyle name="ปกติ 3 2" xfId="80"/>
    <cellStyle name="ปกติ 4" xfId="79"/>
    <cellStyle name="ปกติ 4 2" xfId="50"/>
    <cellStyle name="ปกติ 4_1.u0E25u0E07u0E17u0E38u0E19  59 u0E40u0E02u0E15 10_u0E02u0E2Du0E1Eu0E34u0E40u0E28u0E29  111257" xfId="51"/>
    <cellStyle name="ปกติ 5" xfId="82"/>
    <cellStyle name="ปกติ 7" xfId="52"/>
    <cellStyle name="ปกติ 7 2" xfId="64"/>
    <cellStyle name="ปกติ 9" xfId="73"/>
    <cellStyle name="ปกติ_รายการครุภัณฑ์_๓ธค๕๗ (ข้อมูลนำเข้า)" xfId="96"/>
    <cellStyle name="ลักษณะ 1" xfId="53"/>
    <cellStyle name="ลักษณะ 1 3" xfId="57"/>
  </cellStyles>
  <dxfs count="0"/>
  <tableStyles count="0" defaultTableStyle="TableStyleMedium9" defaultPivotStyle="PivotStyleLight16"/>
  <colors>
    <mruColors>
      <color rgb="FF6224FC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1047750</xdr:colOff>
      <xdr:row>5</xdr:row>
      <xdr:rowOff>0</xdr:rowOff>
    </xdr:from>
    <xdr:ext cx="663410" cy="266359"/>
    <xdr:sp macro="" textlink="">
      <xdr:nvSpPr>
        <xdr:cNvPr id="2" name="Text Box 76">
          <a:extLst>
            <a:ext uri="{FF2B5EF4-FFF2-40B4-BE49-F238E27FC236}">
              <a16:creationId xmlns:a16="http://schemas.microsoft.com/office/drawing/2014/main" xmlns="" id="{1E57B9D8-2D54-468B-9833-B7C0B4570A3E}"/>
            </a:ext>
          </a:extLst>
        </xdr:cNvPr>
        <xdr:cNvSpPr txBox="1">
          <a:spLocks noChangeArrowheads="1"/>
        </xdr:cNvSpPr>
      </xdr:nvSpPr>
      <xdr:spPr bwMode="auto">
        <a:xfrm>
          <a:off x="9334500" y="1333500"/>
          <a:ext cx="663410" cy="2663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257175</xdr:colOff>
      <xdr:row>5</xdr:row>
      <xdr:rowOff>0</xdr:rowOff>
    </xdr:from>
    <xdr:ext cx="852789" cy="180975"/>
    <xdr:sp macro="" textlink="">
      <xdr:nvSpPr>
        <xdr:cNvPr id="3" name="Text Box 77">
          <a:extLst>
            <a:ext uri="{FF2B5EF4-FFF2-40B4-BE49-F238E27FC236}">
              <a16:creationId xmlns:a16="http://schemas.microsoft.com/office/drawing/2014/main" xmlns="" id="{BB732067-0F8D-427D-ACE1-5A7539F01828}"/>
            </a:ext>
          </a:extLst>
        </xdr:cNvPr>
        <xdr:cNvSpPr txBox="1">
          <a:spLocks noChangeArrowheads="1"/>
        </xdr:cNvSpPr>
      </xdr:nvSpPr>
      <xdr:spPr bwMode="auto">
        <a:xfrm>
          <a:off x="7591425" y="1333500"/>
          <a:ext cx="852789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257175</xdr:colOff>
      <xdr:row>5</xdr:row>
      <xdr:rowOff>0</xdr:rowOff>
    </xdr:from>
    <xdr:ext cx="852789" cy="180975"/>
    <xdr:sp macro="" textlink="">
      <xdr:nvSpPr>
        <xdr:cNvPr id="4" name="Text Box 75">
          <a:extLst>
            <a:ext uri="{FF2B5EF4-FFF2-40B4-BE49-F238E27FC236}">
              <a16:creationId xmlns:a16="http://schemas.microsoft.com/office/drawing/2014/main" xmlns="" id="{3F7CE240-27E3-40F9-833F-4D44088B8B95}"/>
            </a:ext>
          </a:extLst>
        </xdr:cNvPr>
        <xdr:cNvSpPr txBox="1">
          <a:spLocks noChangeArrowheads="1"/>
        </xdr:cNvSpPr>
      </xdr:nvSpPr>
      <xdr:spPr bwMode="auto">
        <a:xfrm>
          <a:off x="7591425" y="1333500"/>
          <a:ext cx="852789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257175</xdr:colOff>
      <xdr:row>5</xdr:row>
      <xdr:rowOff>0</xdr:rowOff>
    </xdr:from>
    <xdr:ext cx="852789" cy="180975"/>
    <xdr:sp macro="" textlink="">
      <xdr:nvSpPr>
        <xdr:cNvPr id="5" name="Text Box 76">
          <a:extLst>
            <a:ext uri="{FF2B5EF4-FFF2-40B4-BE49-F238E27FC236}">
              <a16:creationId xmlns:a16="http://schemas.microsoft.com/office/drawing/2014/main" xmlns="" id="{2CBF99DB-19E2-4F40-A952-DFEFDF33CCB6}"/>
            </a:ext>
          </a:extLst>
        </xdr:cNvPr>
        <xdr:cNvSpPr txBox="1">
          <a:spLocks noChangeArrowheads="1"/>
        </xdr:cNvSpPr>
      </xdr:nvSpPr>
      <xdr:spPr bwMode="auto">
        <a:xfrm>
          <a:off x="7591425" y="1333500"/>
          <a:ext cx="852789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257175</xdr:colOff>
      <xdr:row>5</xdr:row>
      <xdr:rowOff>0</xdr:rowOff>
    </xdr:from>
    <xdr:ext cx="852789" cy="180975"/>
    <xdr:sp macro="" textlink="">
      <xdr:nvSpPr>
        <xdr:cNvPr id="6" name="Text Box 77">
          <a:extLst>
            <a:ext uri="{FF2B5EF4-FFF2-40B4-BE49-F238E27FC236}">
              <a16:creationId xmlns:a16="http://schemas.microsoft.com/office/drawing/2014/main" xmlns="" id="{F43C92AF-2B84-4C32-B87D-C065E4A49F14}"/>
            </a:ext>
          </a:extLst>
        </xdr:cNvPr>
        <xdr:cNvSpPr txBox="1">
          <a:spLocks noChangeArrowheads="1"/>
        </xdr:cNvSpPr>
      </xdr:nvSpPr>
      <xdr:spPr bwMode="auto">
        <a:xfrm>
          <a:off x="7591425" y="1333500"/>
          <a:ext cx="852789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257175</xdr:colOff>
      <xdr:row>5</xdr:row>
      <xdr:rowOff>0</xdr:rowOff>
    </xdr:from>
    <xdr:ext cx="674135" cy="180975"/>
    <xdr:sp macro="" textlink="">
      <xdr:nvSpPr>
        <xdr:cNvPr id="7" name="Text Box 75">
          <a:extLst>
            <a:ext uri="{FF2B5EF4-FFF2-40B4-BE49-F238E27FC236}">
              <a16:creationId xmlns:a16="http://schemas.microsoft.com/office/drawing/2014/main" xmlns="" id="{14221D15-74A8-4A44-9E1C-EA3DA2ECB83A}"/>
            </a:ext>
          </a:extLst>
        </xdr:cNvPr>
        <xdr:cNvSpPr txBox="1">
          <a:spLocks noChangeArrowheads="1"/>
        </xdr:cNvSpPr>
      </xdr:nvSpPr>
      <xdr:spPr bwMode="auto">
        <a:xfrm>
          <a:off x="2924175" y="1333500"/>
          <a:ext cx="67413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257175</xdr:colOff>
      <xdr:row>5</xdr:row>
      <xdr:rowOff>0</xdr:rowOff>
    </xdr:from>
    <xdr:ext cx="674135" cy="180975"/>
    <xdr:sp macro="" textlink="">
      <xdr:nvSpPr>
        <xdr:cNvPr id="8" name="Text Box 76">
          <a:extLst>
            <a:ext uri="{FF2B5EF4-FFF2-40B4-BE49-F238E27FC236}">
              <a16:creationId xmlns:a16="http://schemas.microsoft.com/office/drawing/2014/main" xmlns="" id="{8CEED322-260C-455B-99CC-BFE068F95377}"/>
            </a:ext>
          </a:extLst>
        </xdr:cNvPr>
        <xdr:cNvSpPr txBox="1">
          <a:spLocks noChangeArrowheads="1"/>
        </xdr:cNvSpPr>
      </xdr:nvSpPr>
      <xdr:spPr bwMode="auto">
        <a:xfrm>
          <a:off x="2924175" y="1333500"/>
          <a:ext cx="67413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209550</xdr:colOff>
      <xdr:row>5</xdr:row>
      <xdr:rowOff>0</xdr:rowOff>
    </xdr:from>
    <xdr:ext cx="674135" cy="180975"/>
    <xdr:sp macro="" textlink="">
      <xdr:nvSpPr>
        <xdr:cNvPr id="9" name="Text Box 75">
          <a:extLst>
            <a:ext uri="{FF2B5EF4-FFF2-40B4-BE49-F238E27FC236}">
              <a16:creationId xmlns:a16="http://schemas.microsoft.com/office/drawing/2014/main" xmlns="" id="{C6A61256-F2F2-4B2F-A80F-10F6076636AF}"/>
            </a:ext>
          </a:extLst>
        </xdr:cNvPr>
        <xdr:cNvSpPr txBox="1">
          <a:spLocks noChangeArrowheads="1"/>
        </xdr:cNvSpPr>
      </xdr:nvSpPr>
      <xdr:spPr bwMode="auto">
        <a:xfrm>
          <a:off x="2876550" y="1333500"/>
          <a:ext cx="67413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257175</xdr:colOff>
      <xdr:row>5</xdr:row>
      <xdr:rowOff>0</xdr:rowOff>
    </xdr:from>
    <xdr:ext cx="674135" cy="180975"/>
    <xdr:sp macro="" textlink="">
      <xdr:nvSpPr>
        <xdr:cNvPr id="10" name="Text Box 75">
          <a:extLst>
            <a:ext uri="{FF2B5EF4-FFF2-40B4-BE49-F238E27FC236}">
              <a16:creationId xmlns:a16="http://schemas.microsoft.com/office/drawing/2014/main" xmlns="" id="{C4C25004-D0C8-4845-8329-2C85E8FB0D43}"/>
            </a:ext>
          </a:extLst>
        </xdr:cNvPr>
        <xdr:cNvSpPr txBox="1">
          <a:spLocks noChangeArrowheads="1"/>
        </xdr:cNvSpPr>
      </xdr:nvSpPr>
      <xdr:spPr bwMode="auto">
        <a:xfrm>
          <a:off x="2924175" y="1333500"/>
          <a:ext cx="67413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257175</xdr:colOff>
      <xdr:row>5</xdr:row>
      <xdr:rowOff>0</xdr:rowOff>
    </xdr:from>
    <xdr:ext cx="674135" cy="180975"/>
    <xdr:sp macro="" textlink="">
      <xdr:nvSpPr>
        <xdr:cNvPr id="11" name="Text Box 76">
          <a:extLst>
            <a:ext uri="{FF2B5EF4-FFF2-40B4-BE49-F238E27FC236}">
              <a16:creationId xmlns:a16="http://schemas.microsoft.com/office/drawing/2014/main" xmlns="" id="{5492FA2A-F795-4897-AA70-5C434DA9EA00}"/>
            </a:ext>
          </a:extLst>
        </xdr:cNvPr>
        <xdr:cNvSpPr txBox="1">
          <a:spLocks noChangeArrowheads="1"/>
        </xdr:cNvSpPr>
      </xdr:nvSpPr>
      <xdr:spPr bwMode="auto">
        <a:xfrm>
          <a:off x="2924175" y="1333500"/>
          <a:ext cx="67413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257175</xdr:colOff>
      <xdr:row>5</xdr:row>
      <xdr:rowOff>0</xdr:rowOff>
    </xdr:from>
    <xdr:ext cx="674135" cy="180975"/>
    <xdr:sp macro="" textlink="">
      <xdr:nvSpPr>
        <xdr:cNvPr id="12" name="Text Box 75">
          <a:extLst>
            <a:ext uri="{FF2B5EF4-FFF2-40B4-BE49-F238E27FC236}">
              <a16:creationId xmlns:a16="http://schemas.microsoft.com/office/drawing/2014/main" xmlns="" id="{A0F12309-5C2E-4538-8C29-387CC151A2A7}"/>
            </a:ext>
          </a:extLst>
        </xdr:cNvPr>
        <xdr:cNvSpPr txBox="1">
          <a:spLocks noChangeArrowheads="1"/>
        </xdr:cNvSpPr>
      </xdr:nvSpPr>
      <xdr:spPr bwMode="auto">
        <a:xfrm>
          <a:off x="2924175" y="1333500"/>
          <a:ext cx="67413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257175</xdr:colOff>
      <xdr:row>5</xdr:row>
      <xdr:rowOff>0</xdr:rowOff>
    </xdr:from>
    <xdr:ext cx="674135" cy="180975"/>
    <xdr:sp macro="" textlink="">
      <xdr:nvSpPr>
        <xdr:cNvPr id="13" name="Text Box 76">
          <a:extLst>
            <a:ext uri="{FF2B5EF4-FFF2-40B4-BE49-F238E27FC236}">
              <a16:creationId xmlns:a16="http://schemas.microsoft.com/office/drawing/2014/main" xmlns="" id="{89789561-F040-44FC-813C-CFAFE290A7C1}"/>
            </a:ext>
          </a:extLst>
        </xdr:cNvPr>
        <xdr:cNvSpPr txBox="1">
          <a:spLocks noChangeArrowheads="1"/>
        </xdr:cNvSpPr>
      </xdr:nvSpPr>
      <xdr:spPr bwMode="auto">
        <a:xfrm>
          <a:off x="2924175" y="1333500"/>
          <a:ext cx="67413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257175</xdr:colOff>
      <xdr:row>5</xdr:row>
      <xdr:rowOff>0</xdr:rowOff>
    </xdr:from>
    <xdr:ext cx="843264" cy="270169"/>
    <xdr:sp macro="" textlink="">
      <xdr:nvSpPr>
        <xdr:cNvPr id="14" name="Text Box 76">
          <a:extLst>
            <a:ext uri="{FF2B5EF4-FFF2-40B4-BE49-F238E27FC236}">
              <a16:creationId xmlns:a16="http://schemas.microsoft.com/office/drawing/2014/main" xmlns="" id="{BC749A6F-815D-4028-A162-108E88F4CC86}"/>
            </a:ext>
          </a:extLst>
        </xdr:cNvPr>
        <xdr:cNvSpPr txBox="1">
          <a:spLocks noChangeArrowheads="1"/>
        </xdr:cNvSpPr>
      </xdr:nvSpPr>
      <xdr:spPr bwMode="auto">
        <a:xfrm>
          <a:off x="7591425" y="1333500"/>
          <a:ext cx="843264" cy="2701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257175</xdr:colOff>
      <xdr:row>5</xdr:row>
      <xdr:rowOff>0</xdr:rowOff>
    </xdr:from>
    <xdr:ext cx="843264" cy="270169"/>
    <xdr:sp macro="" textlink="">
      <xdr:nvSpPr>
        <xdr:cNvPr id="15" name="Text Box 77">
          <a:extLst>
            <a:ext uri="{FF2B5EF4-FFF2-40B4-BE49-F238E27FC236}">
              <a16:creationId xmlns:a16="http://schemas.microsoft.com/office/drawing/2014/main" xmlns="" id="{9C23F194-A5B7-4243-BACD-7E9501EC3017}"/>
            </a:ext>
          </a:extLst>
        </xdr:cNvPr>
        <xdr:cNvSpPr txBox="1">
          <a:spLocks noChangeArrowheads="1"/>
        </xdr:cNvSpPr>
      </xdr:nvSpPr>
      <xdr:spPr bwMode="auto">
        <a:xfrm>
          <a:off x="7591425" y="1333500"/>
          <a:ext cx="843264" cy="2701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257175</xdr:colOff>
      <xdr:row>5</xdr:row>
      <xdr:rowOff>0</xdr:rowOff>
    </xdr:from>
    <xdr:ext cx="843264" cy="270169"/>
    <xdr:sp macro="" textlink="">
      <xdr:nvSpPr>
        <xdr:cNvPr id="16" name="Text Box 75">
          <a:extLst>
            <a:ext uri="{FF2B5EF4-FFF2-40B4-BE49-F238E27FC236}">
              <a16:creationId xmlns:a16="http://schemas.microsoft.com/office/drawing/2014/main" xmlns="" id="{8B8D04A8-CA9A-496C-86E4-02EC3CF67D59}"/>
            </a:ext>
          </a:extLst>
        </xdr:cNvPr>
        <xdr:cNvSpPr txBox="1">
          <a:spLocks noChangeArrowheads="1"/>
        </xdr:cNvSpPr>
      </xdr:nvSpPr>
      <xdr:spPr bwMode="auto">
        <a:xfrm>
          <a:off x="7591425" y="1333500"/>
          <a:ext cx="843264" cy="2701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257175</xdr:colOff>
      <xdr:row>5</xdr:row>
      <xdr:rowOff>0</xdr:rowOff>
    </xdr:from>
    <xdr:ext cx="843264" cy="270169"/>
    <xdr:sp macro="" textlink="">
      <xdr:nvSpPr>
        <xdr:cNvPr id="17" name="Text Box 76">
          <a:extLst>
            <a:ext uri="{FF2B5EF4-FFF2-40B4-BE49-F238E27FC236}">
              <a16:creationId xmlns:a16="http://schemas.microsoft.com/office/drawing/2014/main" xmlns="" id="{C8C946BC-CDF4-47C5-95E4-61D7F4183DCB}"/>
            </a:ext>
          </a:extLst>
        </xdr:cNvPr>
        <xdr:cNvSpPr txBox="1">
          <a:spLocks noChangeArrowheads="1"/>
        </xdr:cNvSpPr>
      </xdr:nvSpPr>
      <xdr:spPr bwMode="auto">
        <a:xfrm>
          <a:off x="7591425" y="1333500"/>
          <a:ext cx="843264" cy="2701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257175</xdr:colOff>
      <xdr:row>5</xdr:row>
      <xdr:rowOff>0</xdr:rowOff>
    </xdr:from>
    <xdr:ext cx="843264" cy="270169"/>
    <xdr:sp macro="" textlink="">
      <xdr:nvSpPr>
        <xdr:cNvPr id="18" name="Text Box 77">
          <a:extLst>
            <a:ext uri="{FF2B5EF4-FFF2-40B4-BE49-F238E27FC236}">
              <a16:creationId xmlns:a16="http://schemas.microsoft.com/office/drawing/2014/main" xmlns="" id="{8B5DD1E7-64C2-4EA5-9DD1-A729D9D38B49}"/>
            </a:ext>
          </a:extLst>
        </xdr:cNvPr>
        <xdr:cNvSpPr txBox="1">
          <a:spLocks noChangeArrowheads="1"/>
        </xdr:cNvSpPr>
      </xdr:nvSpPr>
      <xdr:spPr bwMode="auto">
        <a:xfrm>
          <a:off x="7591425" y="1333500"/>
          <a:ext cx="843264" cy="2701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257175</xdr:colOff>
      <xdr:row>5</xdr:row>
      <xdr:rowOff>0</xdr:rowOff>
    </xdr:from>
    <xdr:ext cx="674135" cy="180975"/>
    <xdr:sp macro="" textlink="">
      <xdr:nvSpPr>
        <xdr:cNvPr id="19" name="Text Box 75">
          <a:extLst>
            <a:ext uri="{FF2B5EF4-FFF2-40B4-BE49-F238E27FC236}">
              <a16:creationId xmlns:a16="http://schemas.microsoft.com/office/drawing/2014/main" xmlns="" id="{086DB6FD-E726-4E52-815B-ED3ED28AC44B}"/>
            </a:ext>
          </a:extLst>
        </xdr:cNvPr>
        <xdr:cNvSpPr txBox="1">
          <a:spLocks noChangeArrowheads="1"/>
        </xdr:cNvSpPr>
      </xdr:nvSpPr>
      <xdr:spPr bwMode="auto">
        <a:xfrm>
          <a:off x="2924175" y="1333500"/>
          <a:ext cx="67413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257175</xdr:colOff>
      <xdr:row>5</xdr:row>
      <xdr:rowOff>0</xdr:rowOff>
    </xdr:from>
    <xdr:ext cx="674135" cy="180975"/>
    <xdr:sp macro="" textlink="">
      <xdr:nvSpPr>
        <xdr:cNvPr id="20" name="Text Box 76">
          <a:extLst>
            <a:ext uri="{FF2B5EF4-FFF2-40B4-BE49-F238E27FC236}">
              <a16:creationId xmlns:a16="http://schemas.microsoft.com/office/drawing/2014/main" xmlns="" id="{303D089C-A147-4ABA-BE15-5F111F2DD0F1}"/>
            </a:ext>
          </a:extLst>
        </xdr:cNvPr>
        <xdr:cNvSpPr txBox="1">
          <a:spLocks noChangeArrowheads="1"/>
        </xdr:cNvSpPr>
      </xdr:nvSpPr>
      <xdr:spPr bwMode="auto">
        <a:xfrm>
          <a:off x="2924175" y="1333500"/>
          <a:ext cx="67413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257175</xdr:colOff>
      <xdr:row>5</xdr:row>
      <xdr:rowOff>0</xdr:rowOff>
    </xdr:from>
    <xdr:ext cx="674135" cy="180975"/>
    <xdr:sp macro="" textlink="">
      <xdr:nvSpPr>
        <xdr:cNvPr id="21" name="Text Box 75">
          <a:extLst>
            <a:ext uri="{FF2B5EF4-FFF2-40B4-BE49-F238E27FC236}">
              <a16:creationId xmlns:a16="http://schemas.microsoft.com/office/drawing/2014/main" xmlns="" id="{56C85FE4-9FB5-429A-B4BD-9CFC9D106519}"/>
            </a:ext>
          </a:extLst>
        </xdr:cNvPr>
        <xdr:cNvSpPr txBox="1">
          <a:spLocks noChangeArrowheads="1"/>
        </xdr:cNvSpPr>
      </xdr:nvSpPr>
      <xdr:spPr bwMode="auto">
        <a:xfrm>
          <a:off x="2924175" y="1333500"/>
          <a:ext cx="67413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257175</xdr:colOff>
      <xdr:row>5</xdr:row>
      <xdr:rowOff>0</xdr:rowOff>
    </xdr:from>
    <xdr:ext cx="674135" cy="180975"/>
    <xdr:sp macro="" textlink="">
      <xdr:nvSpPr>
        <xdr:cNvPr id="22" name="Text Box 76">
          <a:extLst>
            <a:ext uri="{FF2B5EF4-FFF2-40B4-BE49-F238E27FC236}">
              <a16:creationId xmlns:a16="http://schemas.microsoft.com/office/drawing/2014/main" xmlns="" id="{EA28C36C-F5EA-4172-AA5C-B5C6CAE68A5E}"/>
            </a:ext>
          </a:extLst>
        </xdr:cNvPr>
        <xdr:cNvSpPr txBox="1">
          <a:spLocks noChangeArrowheads="1"/>
        </xdr:cNvSpPr>
      </xdr:nvSpPr>
      <xdr:spPr bwMode="auto">
        <a:xfrm>
          <a:off x="2924175" y="1333500"/>
          <a:ext cx="67413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257175</xdr:colOff>
      <xdr:row>5</xdr:row>
      <xdr:rowOff>0</xdr:rowOff>
    </xdr:from>
    <xdr:ext cx="674135" cy="180975"/>
    <xdr:sp macro="" textlink="">
      <xdr:nvSpPr>
        <xdr:cNvPr id="23" name="Text Box 75">
          <a:extLst>
            <a:ext uri="{FF2B5EF4-FFF2-40B4-BE49-F238E27FC236}">
              <a16:creationId xmlns:a16="http://schemas.microsoft.com/office/drawing/2014/main" xmlns="" id="{DF769516-773D-432C-A0A6-6DEE2A757531}"/>
            </a:ext>
          </a:extLst>
        </xdr:cNvPr>
        <xdr:cNvSpPr txBox="1">
          <a:spLocks noChangeArrowheads="1"/>
        </xdr:cNvSpPr>
      </xdr:nvSpPr>
      <xdr:spPr bwMode="auto">
        <a:xfrm>
          <a:off x="2924175" y="1333500"/>
          <a:ext cx="67413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257175</xdr:colOff>
      <xdr:row>5</xdr:row>
      <xdr:rowOff>0</xdr:rowOff>
    </xdr:from>
    <xdr:ext cx="674135" cy="180975"/>
    <xdr:sp macro="" textlink="">
      <xdr:nvSpPr>
        <xdr:cNvPr id="24" name="Text Box 76">
          <a:extLst>
            <a:ext uri="{FF2B5EF4-FFF2-40B4-BE49-F238E27FC236}">
              <a16:creationId xmlns:a16="http://schemas.microsoft.com/office/drawing/2014/main" xmlns="" id="{7CDADA85-7B0E-41C1-8FC0-5CAA0ED766B3}"/>
            </a:ext>
          </a:extLst>
        </xdr:cNvPr>
        <xdr:cNvSpPr txBox="1">
          <a:spLocks noChangeArrowheads="1"/>
        </xdr:cNvSpPr>
      </xdr:nvSpPr>
      <xdr:spPr bwMode="auto">
        <a:xfrm>
          <a:off x="2924175" y="1333500"/>
          <a:ext cx="67413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276225</xdr:colOff>
      <xdr:row>5</xdr:row>
      <xdr:rowOff>0</xdr:rowOff>
    </xdr:from>
    <xdr:ext cx="674135" cy="180975"/>
    <xdr:sp macro="" textlink="">
      <xdr:nvSpPr>
        <xdr:cNvPr id="25" name="Text Box 76">
          <a:extLst>
            <a:ext uri="{FF2B5EF4-FFF2-40B4-BE49-F238E27FC236}">
              <a16:creationId xmlns:a16="http://schemas.microsoft.com/office/drawing/2014/main" xmlns="" id="{021FF2DA-0391-4EAE-B7CA-559A7B251D49}"/>
            </a:ext>
          </a:extLst>
        </xdr:cNvPr>
        <xdr:cNvSpPr txBox="1">
          <a:spLocks noChangeArrowheads="1"/>
        </xdr:cNvSpPr>
      </xdr:nvSpPr>
      <xdr:spPr bwMode="auto">
        <a:xfrm>
          <a:off x="2943225" y="1333500"/>
          <a:ext cx="67413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257175</xdr:colOff>
      <xdr:row>5</xdr:row>
      <xdr:rowOff>0</xdr:rowOff>
    </xdr:from>
    <xdr:ext cx="674135" cy="180975"/>
    <xdr:sp macro="" textlink="">
      <xdr:nvSpPr>
        <xdr:cNvPr id="26" name="Text Box 75">
          <a:extLst>
            <a:ext uri="{FF2B5EF4-FFF2-40B4-BE49-F238E27FC236}">
              <a16:creationId xmlns:a16="http://schemas.microsoft.com/office/drawing/2014/main" xmlns="" id="{6C1A7601-990E-464C-B4D6-092C6BFAE0FF}"/>
            </a:ext>
          </a:extLst>
        </xdr:cNvPr>
        <xdr:cNvSpPr txBox="1">
          <a:spLocks noChangeArrowheads="1"/>
        </xdr:cNvSpPr>
      </xdr:nvSpPr>
      <xdr:spPr bwMode="auto">
        <a:xfrm>
          <a:off x="2924175" y="1333500"/>
          <a:ext cx="67413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257175</xdr:colOff>
      <xdr:row>5</xdr:row>
      <xdr:rowOff>0</xdr:rowOff>
    </xdr:from>
    <xdr:ext cx="674135" cy="180975"/>
    <xdr:sp macro="" textlink="">
      <xdr:nvSpPr>
        <xdr:cNvPr id="27" name="Text Box 76">
          <a:extLst>
            <a:ext uri="{FF2B5EF4-FFF2-40B4-BE49-F238E27FC236}">
              <a16:creationId xmlns:a16="http://schemas.microsoft.com/office/drawing/2014/main" xmlns="" id="{AEC137A6-7F2A-4FE3-A370-3DEBD7DA763D}"/>
            </a:ext>
          </a:extLst>
        </xdr:cNvPr>
        <xdr:cNvSpPr txBox="1">
          <a:spLocks noChangeArrowheads="1"/>
        </xdr:cNvSpPr>
      </xdr:nvSpPr>
      <xdr:spPr bwMode="auto">
        <a:xfrm>
          <a:off x="2924175" y="1333500"/>
          <a:ext cx="67413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257175</xdr:colOff>
      <xdr:row>5</xdr:row>
      <xdr:rowOff>0</xdr:rowOff>
    </xdr:from>
    <xdr:ext cx="862314" cy="180975"/>
    <xdr:sp macro="" textlink="">
      <xdr:nvSpPr>
        <xdr:cNvPr id="28" name="Text Box 75">
          <a:extLst>
            <a:ext uri="{FF2B5EF4-FFF2-40B4-BE49-F238E27FC236}">
              <a16:creationId xmlns:a16="http://schemas.microsoft.com/office/drawing/2014/main" xmlns="" id="{6C3020D4-11BE-403C-B0C8-8B226F105912}"/>
            </a:ext>
          </a:extLst>
        </xdr:cNvPr>
        <xdr:cNvSpPr txBox="1">
          <a:spLocks noChangeArrowheads="1"/>
        </xdr:cNvSpPr>
      </xdr:nvSpPr>
      <xdr:spPr bwMode="auto">
        <a:xfrm>
          <a:off x="7591425" y="1333500"/>
          <a:ext cx="862314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257175</xdr:colOff>
      <xdr:row>5</xdr:row>
      <xdr:rowOff>0</xdr:rowOff>
    </xdr:from>
    <xdr:ext cx="862314" cy="180975"/>
    <xdr:sp macro="" textlink="">
      <xdr:nvSpPr>
        <xdr:cNvPr id="29" name="Text Box 76">
          <a:extLst>
            <a:ext uri="{FF2B5EF4-FFF2-40B4-BE49-F238E27FC236}">
              <a16:creationId xmlns:a16="http://schemas.microsoft.com/office/drawing/2014/main" xmlns="" id="{A946D8B3-D43B-4265-B66B-BB714ED0CE2E}"/>
            </a:ext>
          </a:extLst>
        </xdr:cNvPr>
        <xdr:cNvSpPr txBox="1">
          <a:spLocks noChangeArrowheads="1"/>
        </xdr:cNvSpPr>
      </xdr:nvSpPr>
      <xdr:spPr bwMode="auto">
        <a:xfrm>
          <a:off x="7591425" y="1333500"/>
          <a:ext cx="862314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257175</xdr:colOff>
      <xdr:row>5</xdr:row>
      <xdr:rowOff>0</xdr:rowOff>
    </xdr:from>
    <xdr:ext cx="862314" cy="180975"/>
    <xdr:sp macro="" textlink="">
      <xdr:nvSpPr>
        <xdr:cNvPr id="30" name="Text Box 75">
          <a:extLst>
            <a:ext uri="{FF2B5EF4-FFF2-40B4-BE49-F238E27FC236}">
              <a16:creationId xmlns:a16="http://schemas.microsoft.com/office/drawing/2014/main" xmlns="" id="{A84B7733-93B4-47AB-B166-4F8B1520696F}"/>
            </a:ext>
          </a:extLst>
        </xdr:cNvPr>
        <xdr:cNvSpPr txBox="1">
          <a:spLocks noChangeArrowheads="1"/>
        </xdr:cNvSpPr>
      </xdr:nvSpPr>
      <xdr:spPr bwMode="auto">
        <a:xfrm>
          <a:off x="7591425" y="1333500"/>
          <a:ext cx="862314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257175</xdr:colOff>
      <xdr:row>5</xdr:row>
      <xdr:rowOff>0</xdr:rowOff>
    </xdr:from>
    <xdr:ext cx="862314" cy="180975"/>
    <xdr:sp macro="" textlink="">
      <xdr:nvSpPr>
        <xdr:cNvPr id="31" name="Text Box 76">
          <a:extLst>
            <a:ext uri="{FF2B5EF4-FFF2-40B4-BE49-F238E27FC236}">
              <a16:creationId xmlns:a16="http://schemas.microsoft.com/office/drawing/2014/main" xmlns="" id="{D47167B9-7630-4440-8C1E-8D777366ABDE}"/>
            </a:ext>
          </a:extLst>
        </xdr:cNvPr>
        <xdr:cNvSpPr txBox="1">
          <a:spLocks noChangeArrowheads="1"/>
        </xdr:cNvSpPr>
      </xdr:nvSpPr>
      <xdr:spPr bwMode="auto">
        <a:xfrm>
          <a:off x="7591425" y="1333500"/>
          <a:ext cx="862314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257175</xdr:colOff>
      <xdr:row>5</xdr:row>
      <xdr:rowOff>0</xdr:rowOff>
    </xdr:from>
    <xdr:ext cx="862314" cy="180975"/>
    <xdr:sp macro="" textlink="">
      <xdr:nvSpPr>
        <xdr:cNvPr id="32" name="Text Box 75">
          <a:extLst>
            <a:ext uri="{FF2B5EF4-FFF2-40B4-BE49-F238E27FC236}">
              <a16:creationId xmlns:a16="http://schemas.microsoft.com/office/drawing/2014/main" xmlns="" id="{8C65FE0A-2422-44D6-828B-7AE1029CD02D}"/>
            </a:ext>
          </a:extLst>
        </xdr:cNvPr>
        <xdr:cNvSpPr txBox="1">
          <a:spLocks noChangeArrowheads="1"/>
        </xdr:cNvSpPr>
      </xdr:nvSpPr>
      <xdr:spPr bwMode="auto">
        <a:xfrm>
          <a:off x="7591425" y="1333500"/>
          <a:ext cx="862314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257175</xdr:colOff>
      <xdr:row>5</xdr:row>
      <xdr:rowOff>0</xdr:rowOff>
    </xdr:from>
    <xdr:ext cx="862314" cy="180975"/>
    <xdr:sp macro="" textlink="">
      <xdr:nvSpPr>
        <xdr:cNvPr id="33" name="Text Box 76">
          <a:extLst>
            <a:ext uri="{FF2B5EF4-FFF2-40B4-BE49-F238E27FC236}">
              <a16:creationId xmlns:a16="http://schemas.microsoft.com/office/drawing/2014/main" xmlns="" id="{86E25F0E-2503-454E-9574-F0A6556E0107}"/>
            </a:ext>
          </a:extLst>
        </xdr:cNvPr>
        <xdr:cNvSpPr txBox="1">
          <a:spLocks noChangeArrowheads="1"/>
        </xdr:cNvSpPr>
      </xdr:nvSpPr>
      <xdr:spPr bwMode="auto">
        <a:xfrm>
          <a:off x="7591425" y="1333500"/>
          <a:ext cx="862314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276225</xdr:colOff>
      <xdr:row>5</xdr:row>
      <xdr:rowOff>0</xdr:rowOff>
    </xdr:from>
    <xdr:ext cx="862314" cy="180975"/>
    <xdr:sp macro="" textlink="">
      <xdr:nvSpPr>
        <xdr:cNvPr id="34" name="Text Box 76">
          <a:extLst>
            <a:ext uri="{FF2B5EF4-FFF2-40B4-BE49-F238E27FC236}">
              <a16:creationId xmlns:a16="http://schemas.microsoft.com/office/drawing/2014/main" xmlns="" id="{1FB7C5C8-DF8E-45F7-983B-ACA5890BF93A}"/>
            </a:ext>
          </a:extLst>
        </xdr:cNvPr>
        <xdr:cNvSpPr txBox="1">
          <a:spLocks noChangeArrowheads="1"/>
        </xdr:cNvSpPr>
      </xdr:nvSpPr>
      <xdr:spPr bwMode="auto">
        <a:xfrm>
          <a:off x="7610475" y="1333500"/>
          <a:ext cx="862314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257175</xdr:colOff>
      <xdr:row>5</xdr:row>
      <xdr:rowOff>0</xdr:rowOff>
    </xdr:from>
    <xdr:ext cx="862314" cy="180975"/>
    <xdr:sp macro="" textlink="">
      <xdr:nvSpPr>
        <xdr:cNvPr id="35" name="Text Box 75">
          <a:extLst>
            <a:ext uri="{FF2B5EF4-FFF2-40B4-BE49-F238E27FC236}">
              <a16:creationId xmlns:a16="http://schemas.microsoft.com/office/drawing/2014/main" xmlns="" id="{7AE4E5AD-4A83-4D3A-B12A-52E5DEFE5C1D}"/>
            </a:ext>
          </a:extLst>
        </xdr:cNvPr>
        <xdr:cNvSpPr txBox="1">
          <a:spLocks noChangeArrowheads="1"/>
        </xdr:cNvSpPr>
      </xdr:nvSpPr>
      <xdr:spPr bwMode="auto">
        <a:xfrm>
          <a:off x="7591425" y="1333500"/>
          <a:ext cx="862314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257175</xdr:colOff>
      <xdr:row>5</xdr:row>
      <xdr:rowOff>0</xdr:rowOff>
    </xdr:from>
    <xdr:ext cx="862314" cy="180975"/>
    <xdr:sp macro="" textlink="">
      <xdr:nvSpPr>
        <xdr:cNvPr id="36" name="Text Box 76">
          <a:extLst>
            <a:ext uri="{FF2B5EF4-FFF2-40B4-BE49-F238E27FC236}">
              <a16:creationId xmlns:a16="http://schemas.microsoft.com/office/drawing/2014/main" xmlns="" id="{88016AA0-2E75-4F56-80AB-AD710D341A72}"/>
            </a:ext>
          </a:extLst>
        </xdr:cNvPr>
        <xdr:cNvSpPr txBox="1">
          <a:spLocks noChangeArrowheads="1"/>
        </xdr:cNvSpPr>
      </xdr:nvSpPr>
      <xdr:spPr bwMode="auto">
        <a:xfrm>
          <a:off x="7591425" y="1333500"/>
          <a:ext cx="862314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266700</xdr:colOff>
      <xdr:row>5</xdr:row>
      <xdr:rowOff>0</xdr:rowOff>
    </xdr:from>
    <xdr:ext cx="401955" cy="180975"/>
    <xdr:sp macro="" textlink="">
      <xdr:nvSpPr>
        <xdr:cNvPr id="37" name="Text Box 75">
          <a:extLst>
            <a:ext uri="{FF2B5EF4-FFF2-40B4-BE49-F238E27FC236}">
              <a16:creationId xmlns:a16="http://schemas.microsoft.com/office/drawing/2014/main" xmlns="" id="{531A2D9E-63A8-4502-B6B1-67ACD3CF213D}"/>
            </a:ext>
          </a:extLst>
        </xdr:cNvPr>
        <xdr:cNvSpPr txBox="1">
          <a:spLocks noChangeArrowheads="1"/>
        </xdr:cNvSpPr>
      </xdr:nvSpPr>
      <xdr:spPr bwMode="auto">
        <a:xfrm>
          <a:off x="9601200" y="1333500"/>
          <a:ext cx="40195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266700</xdr:colOff>
      <xdr:row>5</xdr:row>
      <xdr:rowOff>0</xdr:rowOff>
    </xdr:from>
    <xdr:ext cx="401955" cy="180975"/>
    <xdr:sp macro="" textlink="">
      <xdr:nvSpPr>
        <xdr:cNvPr id="38" name="Text Box 76">
          <a:extLst>
            <a:ext uri="{FF2B5EF4-FFF2-40B4-BE49-F238E27FC236}">
              <a16:creationId xmlns:a16="http://schemas.microsoft.com/office/drawing/2014/main" xmlns="" id="{A0B54044-5A6E-47CA-ABB2-1639A0243634}"/>
            </a:ext>
          </a:extLst>
        </xdr:cNvPr>
        <xdr:cNvSpPr txBox="1">
          <a:spLocks noChangeArrowheads="1"/>
        </xdr:cNvSpPr>
      </xdr:nvSpPr>
      <xdr:spPr bwMode="auto">
        <a:xfrm>
          <a:off x="9601200" y="1333500"/>
          <a:ext cx="40195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266700</xdr:colOff>
      <xdr:row>5</xdr:row>
      <xdr:rowOff>0</xdr:rowOff>
    </xdr:from>
    <xdr:ext cx="401955" cy="180975"/>
    <xdr:sp macro="" textlink="">
      <xdr:nvSpPr>
        <xdr:cNvPr id="39" name="Text Box 75">
          <a:extLst>
            <a:ext uri="{FF2B5EF4-FFF2-40B4-BE49-F238E27FC236}">
              <a16:creationId xmlns:a16="http://schemas.microsoft.com/office/drawing/2014/main" xmlns="" id="{5663461E-E203-4DB3-8206-3BC54D4935D2}"/>
            </a:ext>
          </a:extLst>
        </xdr:cNvPr>
        <xdr:cNvSpPr txBox="1">
          <a:spLocks noChangeArrowheads="1"/>
        </xdr:cNvSpPr>
      </xdr:nvSpPr>
      <xdr:spPr bwMode="auto">
        <a:xfrm>
          <a:off x="9601200" y="1333500"/>
          <a:ext cx="40195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266700</xdr:colOff>
      <xdr:row>5</xdr:row>
      <xdr:rowOff>0</xdr:rowOff>
    </xdr:from>
    <xdr:ext cx="401955" cy="180975"/>
    <xdr:sp macro="" textlink="">
      <xdr:nvSpPr>
        <xdr:cNvPr id="40" name="Text Box 76">
          <a:extLst>
            <a:ext uri="{FF2B5EF4-FFF2-40B4-BE49-F238E27FC236}">
              <a16:creationId xmlns:a16="http://schemas.microsoft.com/office/drawing/2014/main" xmlns="" id="{0488A97C-846D-4941-BEA8-E5B8B00C75F7}"/>
            </a:ext>
          </a:extLst>
        </xdr:cNvPr>
        <xdr:cNvSpPr txBox="1">
          <a:spLocks noChangeArrowheads="1"/>
        </xdr:cNvSpPr>
      </xdr:nvSpPr>
      <xdr:spPr bwMode="auto">
        <a:xfrm>
          <a:off x="9601200" y="1333500"/>
          <a:ext cx="40195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266700</xdr:colOff>
      <xdr:row>5</xdr:row>
      <xdr:rowOff>0</xdr:rowOff>
    </xdr:from>
    <xdr:ext cx="401955" cy="180975"/>
    <xdr:sp macro="" textlink="">
      <xdr:nvSpPr>
        <xdr:cNvPr id="41" name="Text Box 75">
          <a:extLst>
            <a:ext uri="{FF2B5EF4-FFF2-40B4-BE49-F238E27FC236}">
              <a16:creationId xmlns:a16="http://schemas.microsoft.com/office/drawing/2014/main" xmlns="" id="{21E1E7A9-AD45-4BC0-85D9-1A92D541CEB5}"/>
            </a:ext>
          </a:extLst>
        </xdr:cNvPr>
        <xdr:cNvSpPr txBox="1">
          <a:spLocks noChangeArrowheads="1"/>
        </xdr:cNvSpPr>
      </xdr:nvSpPr>
      <xdr:spPr bwMode="auto">
        <a:xfrm>
          <a:off x="9601200" y="1333500"/>
          <a:ext cx="40195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266700</xdr:colOff>
      <xdr:row>5</xdr:row>
      <xdr:rowOff>0</xdr:rowOff>
    </xdr:from>
    <xdr:ext cx="401955" cy="180975"/>
    <xdr:sp macro="" textlink="">
      <xdr:nvSpPr>
        <xdr:cNvPr id="42" name="Text Box 76">
          <a:extLst>
            <a:ext uri="{FF2B5EF4-FFF2-40B4-BE49-F238E27FC236}">
              <a16:creationId xmlns:a16="http://schemas.microsoft.com/office/drawing/2014/main" xmlns="" id="{477247C3-13DA-436A-A00E-35367995514E}"/>
            </a:ext>
          </a:extLst>
        </xdr:cNvPr>
        <xdr:cNvSpPr txBox="1">
          <a:spLocks noChangeArrowheads="1"/>
        </xdr:cNvSpPr>
      </xdr:nvSpPr>
      <xdr:spPr bwMode="auto">
        <a:xfrm>
          <a:off x="9601200" y="1333500"/>
          <a:ext cx="40195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276225</xdr:colOff>
      <xdr:row>5</xdr:row>
      <xdr:rowOff>0</xdr:rowOff>
    </xdr:from>
    <xdr:ext cx="396240" cy="180975"/>
    <xdr:sp macro="" textlink="">
      <xdr:nvSpPr>
        <xdr:cNvPr id="43" name="Text Box 76">
          <a:extLst>
            <a:ext uri="{FF2B5EF4-FFF2-40B4-BE49-F238E27FC236}">
              <a16:creationId xmlns:a16="http://schemas.microsoft.com/office/drawing/2014/main" xmlns="" id="{CC237A28-F7E2-4044-98F5-314B62690517}"/>
            </a:ext>
          </a:extLst>
        </xdr:cNvPr>
        <xdr:cNvSpPr txBox="1">
          <a:spLocks noChangeArrowheads="1"/>
        </xdr:cNvSpPr>
      </xdr:nvSpPr>
      <xdr:spPr bwMode="auto">
        <a:xfrm>
          <a:off x="9610725" y="1333500"/>
          <a:ext cx="39624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266700</xdr:colOff>
      <xdr:row>5</xdr:row>
      <xdr:rowOff>0</xdr:rowOff>
    </xdr:from>
    <xdr:ext cx="401955" cy="180975"/>
    <xdr:sp macro="" textlink="">
      <xdr:nvSpPr>
        <xdr:cNvPr id="44" name="Text Box 75">
          <a:extLst>
            <a:ext uri="{FF2B5EF4-FFF2-40B4-BE49-F238E27FC236}">
              <a16:creationId xmlns:a16="http://schemas.microsoft.com/office/drawing/2014/main" xmlns="" id="{1F9E273B-E2BC-4FD9-8DD1-F82AA3A35579}"/>
            </a:ext>
          </a:extLst>
        </xdr:cNvPr>
        <xdr:cNvSpPr txBox="1">
          <a:spLocks noChangeArrowheads="1"/>
        </xdr:cNvSpPr>
      </xdr:nvSpPr>
      <xdr:spPr bwMode="auto">
        <a:xfrm>
          <a:off x="9601200" y="1333500"/>
          <a:ext cx="40195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266700</xdr:colOff>
      <xdr:row>5</xdr:row>
      <xdr:rowOff>0</xdr:rowOff>
    </xdr:from>
    <xdr:ext cx="401955" cy="180975"/>
    <xdr:sp macro="" textlink="">
      <xdr:nvSpPr>
        <xdr:cNvPr id="45" name="Text Box 76">
          <a:extLst>
            <a:ext uri="{FF2B5EF4-FFF2-40B4-BE49-F238E27FC236}">
              <a16:creationId xmlns:a16="http://schemas.microsoft.com/office/drawing/2014/main" xmlns="" id="{18543C07-143C-43FC-8712-9185510717EC}"/>
            </a:ext>
          </a:extLst>
        </xdr:cNvPr>
        <xdr:cNvSpPr txBox="1">
          <a:spLocks noChangeArrowheads="1"/>
        </xdr:cNvSpPr>
      </xdr:nvSpPr>
      <xdr:spPr bwMode="auto">
        <a:xfrm>
          <a:off x="9601200" y="1333500"/>
          <a:ext cx="40195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257175</xdr:colOff>
      <xdr:row>5</xdr:row>
      <xdr:rowOff>0</xdr:rowOff>
    </xdr:from>
    <xdr:ext cx="852789" cy="219075"/>
    <xdr:sp macro="" textlink="">
      <xdr:nvSpPr>
        <xdr:cNvPr id="46" name="Text Box 77">
          <a:extLst>
            <a:ext uri="{FF2B5EF4-FFF2-40B4-BE49-F238E27FC236}">
              <a16:creationId xmlns:a16="http://schemas.microsoft.com/office/drawing/2014/main" xmlns="" id="{820A4392-9019-486D-93EA-15797FA4170A}"/>
            </a:ext>
          </a:extLst>
        </xdr:cNvPr>
        <xdr:cNvSpPr txBox="1">
          <a:spLocks noChangeArrowheads="1"/>
        </xdr:cNvSpPr>
      </xdr:nvSpPr>
      <xdr:spPr bwMode="auto">
        <a:xfrm>
          <a:off x="7591425" y="1333500"/>
          <a:ext cx="852789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257175</xdr:colOff>
      <xdr:row>5</xdr:row>
      <xdr:rowOff>0</xdr:rowOff>
    </xdr:from>
    <xdr:ext cx="852789" cy="219075"/>
    <xdr:sp macro="" textlink="">
      <xdr:nvSpPr>
        <xdr:cNvPr id="47" name="Text Box 75">
          <a:extLst>
            <a:ext uri="{FF2B5EF4-FFF2-40B4-BE49-F238E27FC236}">
              <a16:creationId xmlns:a16="http://schemas.microsoft.com/office/drawing/2014/main" xmlns="" id="{6DAD060C-BBC3-4392-B366-875CC09C9676}"/>
            </a:ext>
          </a:extLst>
        </xdr:cNvPr>
        <xdr:cNvSpPr txBox="1">
          <a:spLocks noChangeArrowheads="1"/>
        </xdr:cNvSpPr>
      </xdr:nvSpPr>
      <xdr:spPr bwMode="auto">
        <a:xfrm>
          <a:off x="7591425" y="1333500"/>
          <a:ext cx="852789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257175</xdr:colOff>
      <xdr:row>5</xdr:row>
      <xdr:rowOff>0</xdr:rowOff>
    </xdr:from>
    <xdr:ext cx="852789" cy="219075"/>
    <xdr:sp macro="" textlink="">
      <xdr:nvSpPr>
        <xdr:cNvPr id="48" name="Text Box 76">
          <a:extLst>
            <a:ext uri="{FF2B5EF4-FFF2-40B4-BE49-F238E27FC236}">
              <a16:creationId xmlns:a16="http://schemas.microsoft.com/office/drawing/2014/main" xmlns="" id="{57783179-93AB-4AC6-A254-D4D00D8E4F4D}"/>
            </a:ext>
          </a:extLst>
        </xdr:cNvPr>
        <xdr:cNvSpPr txBox="1">
          <a:spLocks noChangeArrowheads="1"/>
        </xdr:cNvSpPr>
      </xdr:nvSpPr>
      <xdr:spPr bwMode="auto">
        <a:xfrm>
          <a:off x="7591425" y="1333500"/>
          <a:ext cx="852789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257175</xdr:colOff>
      <xdr:row>5</xdr:row>
      <xdr:rowOff>0</xdr:rowOff>
    </xdr:from>
    <xdr:ext cx="852789" cy="219075"/>
    <xdr:sp macro="" textlink="">
      <xdr:nvSpPr>
        <xdr:cNvPr id="49" name="Text Box 77">
          <a:extLst>
            <a:ext uri="{FF2B5EF4-FFF2-40B4-BE49-F238E27FC236}">
              <a16:creationId xmlns:a16="http://schemas.microsoft.com/office/drawing/2014/main" xmlns="" id="{B53E1049-17F4-48DB-974A-6F9424440C6A}"/>
            </a:ext>
          </a:extLst>
        </xdr:cNvPr>
        <xdr:cNvSpPr txBox="1">
          <a:spLocks noChangeArrowheads="1"/>
        </xdr:cNvSpPr>
      </xdr:nvSpPr>
      <xdr:spPr bwMode="auto">
        <a:xfrm>
          <a:off x="7591425" y="1333500"/>
          <a:ext cx="852789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257175</xdr:colOff>
      <xdr:row>5</xdr:row>
      <xdr:rowOff>0</xdr:rowOff>
    </xdr:from>
    <xdr:ext cx="674135" cy="219075"/>
    <xdr:sp macro="" textlink="">
      <xdr:nvSpPr>
        <xdr:cNvPr id="50" name="Text Box 75">
          <a:extLst>
            <a:ext uri="{FF2B5EF4-FFF2-40B4-BE49-F238E27FC236}">
              <a16:creationId xmlns:a16="http://schemas.microsoft.com/office/drawing/2014/main" xmlns="" id="{E966EF0A-35AF-43CB-A437-91472B8B508D}"/>
            </a:ext>
          </a:extLst>
        </xdr:cNvPr>
        <xdr:cNvSpPr txBox="1">
          <a:spLocks noChangeArrowheads="1"/>
        </xdr:cNvSpPr>
      </xdr:nvSpPr>
      <xdr:spPr bwMode="auto">
        <a:xfrm>
          <a:off x="2924175" y="1333500"/>
          <a:ext cx="67413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257175</xdr:colOff>
      <xdr:row>5</xdr:row>
      <xdr:rowOff>0</xdr:rowOff>
    </xdr:from>
    <xdr:ext cx="674135" cy="219075"/>
    <xdr:sp macro="" textlink="">
      <xdr:nvSpPr>
        <xdr:cNvPr id="51" name="Text Box 76">
          <a:extLst>
            <a:ext uri="{FF2B5EF4-FFF2-40B4-BE49-F238E27FC236}">
              <a16:creationId xmlns:a16="http://schemas.microsoft.com/office/drawing/2014/main" xmlns="" id="{89C2AF32-DD17-48D1-BA03-9A0E624E82A6}"/>
            </a:ext>
          </a:extLst>
        </xdr:cNvPr>
        <xdr:cNvSpPr txBox="1">
          <a:spLocks noChangeArrowheads="1"/>
        </xdr:cNvSpPr>
      </xdr:nvSpPr>
      <xdr:spPr bwMode="auto">
        <a:xfrm>
          <a:off x="2924175" y="1333500"/>
          <a:ext cx="67413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209550</xdr:colOff>
      <xdr:row>5</xdr:row>
      <xdr:rowOff>0</xdr:rowOff>
    </xdr:from>
    <xdr:ext cx="674135" cy="219075"/>
    <xdr:sp macro="" textlink="">
      <xdr:nvSpPr>
        <xdr:cNvPr id="52" name="Text Box 75">
          <a:extLst>
            <a:ext uri="{FF2B5EF4-FFF2-40B4-BE49-F238E27FC236}">
              <a16:creationId xmlns:a16="http://schemas.microsoft.com/office/drawing/2014/main" xmlns="" id="{405145B0-EB27-47C7-8A9E-62FC4D121C36}"/>
            </a:ext>
          </a:extLst>
        </xdr:cNvPr>
        <xdr:cNvSpPr txBox="1">
          <a:spLocks noChangeArrowheads="1"/>
        </xdr:cNvSpPr>
      </xdr:nvSpPr>
      <xdr:spPr bwMode="auto">
        <a:xfrm>
          <a:off x="2876550" y="1333500"/>
          <a:ext cx="67413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257175</xdr:colOff>
      <xdr:row>5</xdr:row>
      <xdr:rowOff>0</xdr:rowOff>
    </xdr:from>
    <xdr:ext cx="661988" cy="180975"/>
    <xdr:sp macro="" textlink="">
      <xdr:nvSpPr>
        <xdr:cNvPr id="53" name="Text Box 77">
          <a:extLst>
            <a:ext uri="{FF2B5EF4-FFF2-40B4-BE49-F238E27FC236}">
              <a16:creationId xmlns:a16="http://schemas.microsoft.com/office/drawing/2014/main" xmlns="" id="{BB7E2D8C-334A-476B-913E-CEBE49881519}"/>
            </a:ext>
          </a:extLst>
        </xdr:cNvPr>
        <xdr:cNvSpPr txBox="1">
          <a:spLocks noChangeArrowheads="1"/>
        </xdr:cNvSpPr>
      </xdr:nvSpPr>
      <xdr:spPr bwMode="auto">
        <a:xfrm>
          <a:off x="20926425" y="1333500"/>
          <a:ext cx="661988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257175</xdr:colOff>
      <xdr:row>5</xdr:row>
      <xdr:rowOff>0</xdr:rowOff>
    </xdr:from>
    <xdr:ext cx="661988" cy="180975"/>
    <xdr:sp macro="" textlink="">
      <xdr:nvSpPr>
        <xdr:cNvPr id="54" name="Text Box 75">
          <a:extLst>
            <a:ext uri="{FF2B5EF4-FFF2-40B4-BE49-F238E27FC236}">
              <a16:creationId xmlns:a16="http://schemas.microsoft.com/office/drawing/2014/main" xmlns="" id="{C42C76D4-9E9C-42A0-B9CC-A8E698D5A3BE}"/>
            </a:ext>
          </a:extLst>
        </xdr:cNvPr>
        <xdr:cNvSpPr txBox="1">
          <a:spLocks noChangeArrowheads="1"/>
        </xdr:cNvSpPr>
      </xdr:nvSpPr>
      <xdr:spPr bwMode="auto">
        <a:xfrm>
          <a:off x="20926425" y="1333500"/>
          <a:ext cx="661988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257175</xdr:colOff>
      <xdr:row>5</xdr:row>
      <xdr:rowOff>0</xdr:rowOff>
    </xdr:from>
    <xdr:ext cx="661988" cy="180975"/>
    <xdr:sp macro="" textlink="">
      <xdr:nvSpPr>
        <xdr:cNvPr id="55" name="Text Box 76">
          <a:extLst>
            <a:ext uri="{FF2B5EF4-FFF2-40B4-BE49-F238E27FC236}">
              <a16:creationId xmlns:a16="http://schemas.microsoft.com/office/drawing/2014/main" xmlns="" id="{F54E07F6-B160-4BEC-8310-1035E398366F}"/>
            </a:ext>
          </a:extLst>
        </xdr:cNvPr>
        <xdr:cNvSpPr txBox="1">
          <a:spLocks noChangeArrowheads="1"/>
        </xdr:cNvSpPr>
      </xdr:nvSpPr>
      <xdr:spPr bwMode="auto">
        <a:xfrm>
          <a:off x="20926425" y="1333500"/>
          <a:ext cx="661988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257175</xdr:colOff>
      <xdr:row>5</xdr:row>
      <xdr:rowOff>0</xdr:rowOff>
    </xdr:from>
    <xdr:ext cx="661988" cy="180975"/>
    <xdr:sp macro="" textlink="">
      <xdr:nvSpPr>
        <xdr:cNvPr id="56" name="Text Box 77">
          <a:extLst>
            <a:ext uri="{FF2B5EF4-FFF2-40B4-BE49-F238E27FC236}">
              <a16:creationId xmlns:a16="http://schemas.microsoft.com/office/drawing/2014/main" xmlns="" id="{A25C5032-B8E3-4629-A402-290A53840C9D}"/>
            </a:ext>
          </a:extLst>
        </xdr:cNvPr>
        <xdr:cNvSpPr txBox="1">
          <a:spLocks noChangeArrowheads="1"/>
        </xdr:cNvSpPr>
      </xdr:nvSpPr>
      <xdr:spPr bwMode="auto">
        <a:xfrm>
          <a:off x="20926425" y="1333500"/>
          <a:ext cx="661988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257175</xdr:colOff>
      <xdr:row>5</xdr:row>
      <xdr:rowOff>0</xdr:rowOff>
    </xdr:from>
    <xdr:ext cx="652463" cy="823913"/>
    <xdr:sp macro="" textlink="">
      <xdr:nvSpPr>
        <xdr:cNvPr id="57" name="Text Box 76">
          <a:extLst>
            <a:ext uri="{FF2B5EF4-FFF2-40B4-BE49-F238E27FC236}">
              <a16:creationId xmlns:a16="http://schemas.microsoft.com/office/drawing/2014/main" xmlns="" id="{F33D9FAB-D5D4-428C-83B9-5F091884292A}"/>
            </a:ext>
          </a:extLst>
        </xdr:cNvPr>
        <xdr:cNvSpPr txBox="1">
          <a:spLocks noChangeArrowheads="1"/>
        </xdr:cNvSpPr>
      </xdr:nvSpPr>
      <xdr:spPr bwMode="auto">
        <a:xfrm>
          <a:off x="20926425" y="1333500"/>
          <a:ext cx="652463" cy="823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257175</xdr:colOff>
      <xdr:row>5</xdr:row>
      <xdr:rowOff>0</xdr:rowOff>
    </xdr:from>
    <xdr:ext cx="652463" cy="823913"/>
    <xdr:sp macro="" textlink="">
      <xdr:nvSpPr>
        <xdr:cNvPr id="58" name="Text Box 77">
          <a:extLst>
            <a:ext uri="{FF2B5EF4-FFF2-40B4-BE49-F238E27FC236}">
              <a16:creationId xmlns:a16="http://schemas.microsoft.com/office/drawing/2014/main" xmlns="" id="{E6137C55-90CB-4BDC-A8C0-5FDB848DBE27}"/>
            </a:ext>
          </a:extLst>
        </xdr:cNvPr>
        <xdr:cNvSpPr txBox="1">
          <a:spLocks noChangeArrowheads="1"/>
        </xdr:cNvSpPr>
      </xdr:nvSpPr>
      <xdr:spPr bwMode="auto">
        <a:xfrm>
          <a:off x="20926425" y="1333500"/>
          <a:ext cx="652463" cy="823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257175</xdr:colOff>
      <xdr:row>5</xdr:row>
      <xdr:rowOff>0</xdr:rowOff>
    </xdr:from>
    <xdr:ext cx="652463" cy="823913"/>
    <xdr:sp macro="" textlink="">
      <xdr:nvSpPr>
        <xdr:cNvPr id="59" name="Text Box 75">
          <a:extLst>
            <a:ext uri="{FF2B5EF4-FFF2-40B4-BE49-F238E27FC236}">
              <a16:creationId xmlns:a16="http://schemas.microsoft.com/office/drawing/2014/main" xmlns="" id="{447B1999-2494-4BD5-A6B6-6BEDC2B43109}"/>
            </a:ext>
          </a:extLst>
        </xdr:cNvPr>
        <xdr:cNvSpPr txBox="1">
          <a:spLocks noChangeArrowheads="1"/>
        </xdr:cNvSpPr>
      </xdr:nvSpPr>
      <xdr:spPr bwMode="auto">
        <a:xfrm>
          <a:off x="20926425" y="1333500"/>
          <a:ext cx="652463" cy="823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257175</xdr:colOff>
      <xdr:row>5</xdr:row>
      <xdr:rowOff>0</xdr:rowOff>
    </xdr:from>
    <xdr:ext cx="652463" cy="823913"/>
    <xdr:sp macro="" textlink="">
      <xdr:nvSpPr>
        <xdr:cNvPr id="60" name="Text Box 76">
          <a:extLst>
            <a:ext uri="{FF2B5EF4-FFF2-40B4-BE49-F238E27FC236}">
              <a16:creationId xmlns:a16="http://schemas.microsoft.com/office/drawing/2014/main" xmlns="" id="{9D589953-101C-4782-B7B6-23A0C64534A6}"/>
            </a:ext>
          </a:extLst>
        </xdr:cNvPr>
        <xdr:cNvSpPr txBox="1">
          <a:spLocks noChangeArrowheads="1"/>
        </xdr:cNvSpPr>
      </xdr:nvSpPr>
      <xdr:spPr bwMode="auto">
        <a:xfrm>
          <a:off x="20926425" y="1333500"/>
          <a:ext cx="652463" cy="823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257175</xdr:colOff>
      <xdr:row>5</xdr:row>
      <xdr:rowOff>0</xdr:rowOff>
    </xdr:from>
    <xdr:ext cx="652463" cy="823913"/>
    <xdr:sp macro="" textlink="">
      <xdr:nvSpPr>
        <xdr:cNvPr id="61" name="Text Box 77">
          <a:extLst>
            <a:ext uri="{FF2B5EF4-FFF2-40B4-BE49-F238E27FC236}">
              <a16:creationId xmlns:a16="http://schemas.microsoft.com/office/drawing/2014/main" xmlns="" id="{1CF4AF04-8104-4FDD-A075-38B318119DE0}"/>
            </a:ext>
          </a:extLst>
        </xdr:cNvPr>
        <xdr:cNvSpPr txBox="1">
          <a:spLocks noChangeArrowheads="1"/>
        </xdr:cNvSpPr>
      </xdr:nvSpPr>
      <xdr:spPr bwMode="auto">
        <a:xfrm>
          <a:off x="20926425" y="1333500"/>
          <a:ext cx="652463" cy="823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257175</xdr:colOff>
      <xdr:row>5</xdr:row>
      <xdr:rowOff>0</xdr:rowOff>
    </xdr:from>
    <xdr:ext cx="671513" cy="180975"/>
    <xdr:sp macro="" textlink="">
      <xdr:nvSpPr>
        <xdr:cNvPr id="62" name="Text Box 75">
          <a:extLst>
            <a:ext uri="{FF2B5EF4-FFF2-40B4-BE49-F238E27FC236}">
              <a16:creationId xmlns:a16="http://schemas.microsoft.com/office/drawing/2014/main" xmlns="" id="{3381984D-C226-4565-8250-F02B5CB2673A}"/>
            </a:ext>
          </a:extLst>
        </xdr:cNvPr>
        <xdr:cNvSpPr txBox="1">
          <a:spLocks noChangeArrowheads="1"/>
        </xdr:cNvSpPr>
      </xdr:nvSpPr>
      <xdr:spPr bwMode="auto">
        <a:xfrm>
          <a:off x="20926425" y="1333500"/>
          <a:ext cx="671513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257175</xdr:colOff>
      <xdr:row>5</xdr:row>
      <xdr:rowOff>0</xdr:rowOff>
    </xdr:from>
    <xdr:ext cx="671513" cy="180975"/>
    <xdr:sp macro="" textlink="">
      <xdr:nvSpPr>
        <xdr:cNvPr id="63" name="Text Box 76">
          <a:extLst>
            <a:ext uri="{FF2B5EF4-FFF2-40B4-BE49-F238E27FC236}">
              <a16:creationId xmlns:a16="http://schemas.microsoft.com/office/drawing/2014/main" xmlns="" id="{512123F7-E4EB-42FE-9462-BE5214999864}"/>
            </a:ext>
          </a:extLst>
        </xdr:cNvPr>
        <xdr:cNvSpPr txBox="1">
          <a:spLocks noChangeArrowheads="1"/>
        </xdr:cNvSpPr>
      </xdr:nvSpPr>
      <xdr:spPr bwMode="auto">
        <a:xfrm>
          <a:off x="20926425" y="1333500"/>
          <a:ext cx="671513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257175</xdr:colOff>
      <xdr:row>5</xdr:row>
      <xdr:rowOff>0</xdr:rowOff>
    </xdr:from>
    <xdr:ext cx="671513" cy="180975"/>
    <xdr:sp macro="" textlink="">
      <xdr:nvSpPr>
        <xdr:cNvPr id="64" name="Text Box 75">
          <a:extLst>
            <a:ext uri="{FF2B5EF4-FFF2-40B4-BE49-F238E27FC236}">
              <a16:creationId xmlns:a16="http://schemas.microsoft.com/office/drawing/2014/main" xmlns="" id="{D2F3E390-1FCD-4154-A24C-9E9ECCE02342}"/>
            </a:ext>
          </a:extLst>
        </xdr:cNvPr>
        <xdr:cNvSpPr txBox="1">
          <a:spLocks noChangeArrowheads="1"/>
        </xdr:cNvSpPr>
      </xdr:nvSpPr>
      <xdr:spPr bwMode="auto">
        <a:xfrm>
          <a:off x="20926425" y="1333500"/>
          <a:ext cx="671513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257175</xdr:colOff>
      <xdr:row>5</xdr:row>
      <xdr:rowOff>0</xdr:rowOff>
    </xdr:from>
    <xdr:ext cx="671513" cy="180975"/>
    <xdr:sp macro="" textlink="">
      <xdr:nvSpPr>
        <xdr:cNvPr id="65" name="Text Box 76">
          <a:extLst>
            <a:ext uri="{FF2B5EF4-FFF2-40B4-BE49-F238E27FC236}">
              <a16:creationId xmlns:a16="http://schemas.microsoft.com/office/drawing/2014/main" xmlns="" id="{DBFCC231-F19D-49F3-B90C-51802DDBA2CB}"/>
            </a:ext>
          </a:extLst>
        </xdr:cNvPr>
        <xdr:cNvSpPr txBox="1">
          <a:spLocks noChangeArrowheads="1"/>
        </xdr:cNvSpPr>
      </xdr:nvSpPr>
      <xdr:spPr bwMode="auto">
        <a:xfrm>
          <a:off x="20926425" y="1333500"/>
          <a:ext cx="671513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257175</xdr:colOff>
      <xdr:row>5</xdr:row>
      <xdr:rowOff>0</xdr:rowOff>
    </xdr:from>
    <xdr:ext cx="671513" cy="180975"/>
    <xdr:sp macro="" textlink="">
      <xdr:nvSpPr>
        <xdr:cNvPr id="66" name="Text Box 75">
          <a:extLst>
            <a:ext uri="{FF2B5EF4-FFF2-40B4-BE49-F238E27FC236}">
              <a16:creationId xmlns:a16="http://schemas.microsoft.com/office/drawing/2014/main" xmlns="" id="{E45E6F1D-0C42-477A-861E-4B7663267722}"/>
            </a:ext>
          </a:extLst>
        </xdr:cNvPr>
        <xdr:cNvSpPr txBox="1">
          <a:spLocks noChangeArrowheads="1"/>
        </xdr:cNvSpPr>
      </xdr:nvSpPr>
      <xdr:spPr bwMode="auto">
        <a:xfrm>
          <a:off x="20926425" y="1333500"/>
          <a:ext cx="671513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257175</xdr:colOff>
      <xdr:row>5</xdr:row>
      <xdr:rowOff>0</xdr:rowOff>
    </xdr:from>
    <xdr:ext cx="671513" cy="180975"/>
    <xdr:sp macro="" textlink="">
      <xdr:nvSpPr>
        <xdr:cNvPr id="67" name="Text Box 76">
          <a:extLst>
            <a:ext uri="{FF2B5EF4-FFF2-40B4-BE49-F238E27FC236}">
              <a16:creationId xmlns:a16="http://schemas.microsoft.com/office/drawing/2014/main" xmlns="" id="{688EC708-63BB-4B48-885D-B8D759DF6312}"/>
            </a:ext>
          </a:extLst>
        </xdr:cNvPr>
        <xdr:cNvSpPr txBox="1">
          <a:spLocks noChangeArrowheads="1"/>
        </xdr:cNvSpPr>
      </xdr:nvSpPr>
      <xdr:spPr bwMode="auto">
        <a:xfrm>
          <a:off x="20926425" y="1333500"/>
          <a:ext cx="671513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276225</xdr:colOff>
      <xdr:row>5</xdr:row>
      <xdr:rowOff>0</xdr:rowOff>
    </xdr:from>
    <xdr:ext cx="671513" cy="180975"/>
    <xdr:sp macro="" textlink="">
      <xdr:nvSpPr>
        <xdr:cNvPr id="68" name="Text Box 76">
          <a:extLst>
            <a:ext uri="{FF2B5EF4-FFF2-40B4-BE49-F238E27FC236}">
              <a16:creationId xmlns:a16="http://schemas.microsoft.com/office/drawing/2014/main" xmlns="" id="{5E1DB420-6A44-4BB9-B0AD-2BDF156B4EEF}"/>
            </a:ext>
          </a:extLst>
        </xdr:cNvPr>
        <xdr:cNvSpPr txBox="1">
          <a:spLocks noChangeArrowheads="1"/>
        </xdr:cNvSpPr>
      </xdr:nvSpPr>
      <xdr:spPr bwMode="auto">
        <a:xfrm>
          <a:off x="20945475" y="1333500"/>
          <a:ext cx="671513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257175</xdr:colOff>
      <xdr:row>5</xdr:row>
      <xdr:rowOff>0</xdr:rowOff>
    </xdr:from>
    <xdr:ext cx="671513" cy="180975"/>
    <xdr:sp macro="" textlink="">
      <xdr:nvSpPr>
        <xdr:cNvPr id="69" name="Text Box 75">
          <a:extLst>
            <a:ext uri="{FF2B5EF4-FFF2-40B4-BE49-F238E27FC236}">
              <a16:creationId xmlns:a16="http://schemas.microsoft.com/office/drawing/2014/main" xmlns="" id="{4C3688C4-E0C8-4C56-98CC-CC5EA13BF61E}"/>
            </a:ext>
          </a:extLst>
        </xdr:cNvPr>
        <xdr:cNvSpPr txBox="1">
          <a:spLocks noChangeArrowheads="1"/>
        </xdr:cNvSpPr>
      </xdr:nvSpPr>
      <xdr:spPr bwMode="auto">
        <a:xfrm>
          <a:off x="20926425" y="1333500"/>
          <a:ext cx="671513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257175</xdr:colOff>
      <xdr:row>5</xdr:row>
      <xdr:rowOff>0</xdr:rowOff>
    </xdr:from>
    <xdr:ext cx="671513" cy="180975"/>
    <xdr:sp macro="" textlink="">
      <xdr:nvSpPr>
        <xdr:cNvPr id="70" name="Text Box 76">
          <a:extLst>
            <a:ext uri="{FF2B5EF4-FFF2-40B4-BE49-F238E27FC236}">
              <a16:creationId xmlns:a16="http://schemas.microsoft.com/office/drawing/2014/main" xmlns="" id="{3B306686-D83E-47C3-A635-5332C4F6E8A8}"/>
            </a:ext>
          </a:extLst>
        </xdr:cNvPr>
        <xdr:cNvSpPr txBox="1">
          <a:spLocks noChangeArrowheads="1"/>
        </xdr:cNvSpPr>
      </xdr:nvSpPr>
      <xdr:spPr bwMode="auto">
        <a:xfrm>
          <a:off x="20926425" y="1333500"/>
          <a:ext cx="671513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257175</xdr:colOff>
      <xdr:row>5</xdr:row>
      <xdr:rowOff>0</xdr:rowOff>
    </xdr:from>
    <xdr:ext cx="661988" cy="219075"/>
    <xdr:sp macro="" textlink="">
      <xdr:nvSpPr>
        <xdr:cNvPr id="71" name="Text Box 77">
          <a:extLst>
            <a:ext uri="{FF2B5EF4-FFF2-40B4-BE49-F238E27FC236}">
              <a16:creationId xmlns:a16="http://schemas.microsoft.com/office/drawing/2014/main" xmlns="" id="{CA26CA08-0562-4BF4-B2E9-4C4AA07EDCE4}"/>
            </a:ext>
          </a:extLst>
        </xdr:cNvPr>
        <xdr:cNvSpPr txBox="1">
          <a:spLocks noChangeArrowheads="1"/>
        </xdr:cNvSpPr>
      </xdr:nvSpPr>
      <xdr:spPr bwMode="auto">
        <a:xfrm>
          <a:off x="20926425" y="1333500"/>
          <a:ext cx="661988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257175</xdr:colOff>
      <xdr:row>5</xdr:row>
      <xdr:rowOff>0</xdr:rowOff>
    </xdr:from>
    <xdr:ext cx="661988" cy="219075"/>
    <xdr:sp macro="" textlink="">
      <xdr:nvSpPr>
        <xdr:cNvPr id="72" name="Text Box 75">
          <a:extLst>
            <a:ext uri="{FF2B5EF4-FFF2-40B4-BE49-F238E27FC236}">
              <a16:creationId xmlns:a16="http://schemas.microsoft.com/office/drawing/2014/main" xmlns="" id="{820E005C-C4A8-48D6-8217-CED9ACD8BC6B}"/>
            </a:ext>
          </a:extLst>
        </xdr:cNvPr>
        <xdr:cNvSpPr txBox="1">
          <a:spLocks noChangeArrowheads="1"/>
        </xdr:cNvSpPr>
      </xdr:nvSpPr>
      <xdr:spPr bwMode="auto">
        <a:xfrm>
          <a:off x="20926425" y="1333500"/>
          <a:ext cx="661988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257175</xdr:colOff>
      <xdr:row>5</xdr:row>
      <xdr:rowOff>0</xdr:rowOff>
    </xdr:from>
    <xdr:ext cx="661988" cy="219075"/>
    <xdr:sp macro="" textlink="">
      <xdr:nvSpPr>
        <xdr:cNvPr id="73" name="Text Box 76">
          <a:extLst>
            <a:ext uri="{FF2B5EF4-FFF2-40B4-BE49-F238E27FC236}">
              <a16:creationId xmlns:a16="http://schemas.microsoft.com/office/drawing/2014/main" xmlns="" id="{4190A765-DC54-47CD-BA86-B635FF61AE4A}"/>
            </a:ext>
          </a:extLst>
        </xdr:cNvPr>
        <xdr:cNvSpPr txBox="1">
          <a:spLocks noChangeArrowheads="1"/>
        </xdr:cNvSpPr>
      </xdr:nvSpPr>
      <xdr:spPr bwMode="auto">
        <a:xfrm>
          <a:off x="20926425" y="1333500"/>
          <a:ext cx="661988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257175</xdr:colOff>
      <xdr:row>5</xdr:row>
      <xdr:rowOff>0</xdr:rowOff>
    </xdr:from>
    <xdr:ext cx="661988" cy="219075"/>
    <xdr:sp macro="" textlink="">
      <xdr:nvSpPr>
        <xdr:cNvPr id="74" name="Text Box 77">
          <a:extLst>
            <a:ext uri="{FF2B5EF4-FFF2-40B4-BE49-F238E27FC236}">
              <a16:creationId xmlns:a16="http://schemas.microsoft.com/office/drawing/2014/main" xmlns="" id="{1C357FF8-EAAC-4B5E-B8EB-CF3C566FDD49}"/>
            </a:ext>
          </a:extLst>
        </xdr:cNvPr>
        <xdr:cNvSpPr txBox="1">
          <a:spLocks noChangeArrowheads="1"/>
        </xdr:cNvSpPr>
      </xdr:nvSpPr>
      <xdr:spPr bwMode="auto">
        <a:xfrm>
          <a:off x="20926425" y="1333500"/>
          <a:ext cx="661988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35</xdr:col>
      <xdr:colOff>1047750</xdr:colOff>
      <xdr:row>5</xdr:row>
      <xdr:rowOff>0</xdr:rowOff>
    </xdr:from>
    <xdr:ext cx="663410" cy="266359"/>
    <xdr:sp macro="" textlink="">
      <xdr:nvSpPr>
        <xdr:cNvPr id="75" name="Text Box 76">
          <a:extLst>
            <a:ext uri="{FF2B5EF4-FFF2-40B4-BE49-F238E27FC236}">
              <a16:creationId xmlns:a16="http://schemas.microsoft.com/office/drawing/2014/main" xmlns="" id="{1E57B9D8-2D54-468B-9833-B7C0B4570A3E}"/>
            </a:ext>
          </a:extLst>
        </xdr:cNvPr>
        <xdr:cNvSpPr txBox="1">
          <a:spLocks noChangeArrowheads="1"/>
        </xdr:cNvSpPr>
      </xdr:nvSpPr>
      <xdr:spPr bwMode="auto">
        <a:xfrm>
          <a:off x="13874750" y="1375833"/>
          <a:ext cx="663410" cy="2663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33</xdr:col>
      <xdr:colOff>257175</xdr:colOff>
      <xdr:row>5</xdr:row>
      <xdr:rowOff>0</xdr:rowOff>
    </xdr:from>
    <xdr:ext cx="852789" cy="180975"/>
    <xdr:sp macro="" textlink="">
      <xdr:nvSpPr>
        <xdr:cNvPr id="76" name="Text Box 77">
          <a:extLst>
            <a:ext uri="{FF2B5EF4-FFF2-40B4-BE49-F238E27FC236}">
              <a16:creationId xmlns:a16="http://schemas.microsoft.com/office/drawing/2014/main" xmlns="" id="{BB732067-0F8D-427D-ACE1-5A7539F01828}"/>
            </a:ext>
          </a:extLst>
        </xdr:cNvPr>
        <xdr:cNvSpPr txBox="1">
          <a:spLocks noChangeArrowheads="1"/>
        </xdr:cNvSpPr>
      </xdr:nvSpPr>
      <xdr:spPr bwMode="auto">
        <a:xfrm>
          <a:off x="11232092" y="1375833"/>
          <a:ext cx="852789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33</xdr:col>
      <xdr:colOff>257175</xdr:colOff>
      <xdr:row>5</xdr:row>
      <xdr:rowOff>0</xdr:rowOff>
    </xdr:from>
    <xdr:ext cx="852789" cy="180975"/>
    <xdr:sp macro="" textlink="">
      <xdr:nvSpPr>
        <xdr:cNvPr id="77" name="Text Box 75">
          <a:extLst>
            <a:ext uri="{FF2B5EF4-FFF2-40B4-BE49-F238E27FC236}">
              <a16:creationId xmlns:a16="http://schemas.microsoft.com/office/drawing/2014/main" xmlns="" id="{3F7CE240-27E3-40F9-833F-4D44088B8B95}"/>
            </a:ext>
          </a:extLst>
        </xdr:cNvPr>
        <xdr:cNvSpPr txBox="1">
          <a:spLocks noChangeArrowheads="1"/>
        </xdr:cNvSpPr>
      </xdr:nvSpPr>
      <xdr:spPr bwMode="auto">
        <a:xfrm>
          <a:off x="11232092" y="1375833"/>
          <a:ext cx="852789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33</xdr:col>
      <xdr:colOff>257175</xdr:colOff>
      <xdr:row>5</xdr:row>
      <xdr:rowOff>0</xdr:rowOff>
    </xdr:from>
    <xdr:ext cx="852789" cy="180975"/>
    <xdr:sp macro="" textlink="">
      <xdr:nvSpPr>
        <xdr:cNvPr id="78" name="Text Box 76">
          <a:extLst>
            <a:ext uri="{FF2B5EF4-FFF2-40B4-BE49-F238E27FC236}">
              <a16:creationId xmlns:a16="http://schemas.microsoft.com/office/drawing/2014/main" xmlns="" id="{2CBF99DB-19E2-4F40-A952-DFEFDF33CCB6}"/>
            </a:ext>
          </a:extLst>
        </xdr:cNvPr>
        <xdr:cNvSpPr txBox="1">
          <a:spLocks noChangeArrowheads="1"/>
        </xdr:cNvSpPr>
      </xdr:nvSpPr>
      <xdr:spPr bwMode="auto">
        <a:xfrm>
          <a:off x="11232092" y="1375833"/>
          <a:ext cx="852789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33</xdr:col>
      <xdr:colOff>257175</xdr:colOff>
      <xdr:row>5</xdr:row>
      <xdr:rowOff>0</xdr:rowOff>
    </xdr:from>
    <xdr:ext cx="852789" cy="180975"/>
    <xdr:sp macro="" textlink="">
      <xdr:nvSpPr>
        <xdr:cNvPr id="79" name="Text Box 77">
          <a:extLst>
            <a:ext uri="{FF2B5EF4-FFF2-40B4-BE49-F238E27FC236}">
              <a16:creationId xmlns:a16="http://schemas.microsoft.com/office/drawing/2014/main" xmlns="" id="{F43C92AF-2B84-4C32-B87D-C065E4A49F14}"/>
            </a:ext>
          </a:extLst>
        </xdr:cNvPr>
        <xdr:cNvSpPr txBox="1">
          <a:spLocks noChangeArrowheads="1"/>
        </xdr:cNvSpPr>
      </xdr:nvSpPr>
      <xdr:spPr bwMode="auto">
        <a:xfrm>
          <a:off x="11232092" y="1375833"/>
          <a:ext cx="852789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33</xdr:col>
      <xdr:colOff>257175</xdr:colOff>
      <xdr:row>5</xdr:row>
      <xdr:rowOff>0</xdr:rowOff>
    </xdr:from>
    <xdr:ext cx="843264" cy="270169"/>
    <xdr:sp macro="" textlink="">
      <xdr:nvSpPr>
        <xdr:cNvPr id="80" name="Text Box 76">
          <a:extLst>
            <a:ext uri="{FF2B5EF4-FFF2-40B4-BE49-F238E27FC236}">
              <a16:creationId xmlns:a16="http://schemas.microsoft.com/office/drawing/2014/main" xmlns="" id="{BC749A6F-815D-4028-A162-108E88F4CC86}"/>
            </a:ext>
          </a:extLst>
        </xdr:cNvPr>
        <xdr:cNvSpPr txBox="1">
          <a:spLocks noChangeArrowheads="1"/>
        </xdr:cNvSpPr>
      </xdr:nvSpPr>
      <xdr:spPr bwMode="auto">
        <a:xfrm>
          <a:off x="11232092" y="1375833"/>
          <a:ext cx="843264" cy="2701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33</xdr:col>
      <xdr:colOff>257175</xdr:colOff>
      <xdr:row>5</xdr:row>
      <xdr:rowOff>0</xdr:rowOff>
    </xdr:from>
    <xdr:ext cx="843264" cy="270169"/>
    <xdr:sp macro="" textlink="">
      <xdr:nvSpPr>
        <xdr:cNvPr id="81" name="Text Box 77">
          <a:extLst>
            <a:ext uri="{FF2B5EF4-FFF2-40B4-BE49-F238E27FC236}">
              <a16:creationId xmlns:a16="http://schemas.microsoft.com/office/drawing/2014/main" xmlns="" id="{9C23F194-A5B7-4243-BACD-7E9501EC3017}"/>
            </a:ext>
          </a:extLst>
        </xdr:cNvPr>
        <xdr:cNvSpPr txBox="1">
          <a:spLocks noChangeArrowheads="1"/>
        </xdr:cNvSpPr>
      </xdr:nvSpPr>
      <xdr:spPr bwMode="auto">
        <a:xfrm>
          <a:off x="11232092" y="1375833"/>
          <a:ext cx="843264" cy="2701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33</xdr:col>
      <xdr:colOff>257175</xdr:colOff>
      <xdr:row>5</xdr:row>
      <xdr:rowOff>0</xdr:rowOff>
    </xdr:from>
    <xdr:ext cx="843264" cy="270169"/>
    <xdr:sp macro="" textlink="">
      <xdr:nvSpPr>
        <xdr:cNvPr id="82" name="Text Box 75">
          <a:extLst>
            <a:ext uri="{FF2B5EF4-FFF2-40B4-BE49-F238E27FC236}">
              <a16:creationId xmlns:a16="http://schemas.microsoft.com/office/drawing/2014/main" xmlns="" id="{8B8D04A8-CA9A-496C-86E4-02EC3CF67D59}"/>
            </a:ext>
          </a:extLst>
        </xdr:cNvPr>
        <xdr:cNvSpPr txBox="1">
          <a:spLocks noChangeArrowheads="1"/>
        </xdr:cNvSpPr>
      </xdr:nvSpPr>
      <xdr:spPr bwMode="auto">
        <a:xfrm>
          <a:off x="11232092" y="1375833"/>
          <a:ext cx="843264" cy="2701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33</xdr:col>
      <xdr:colOff>257175</xdr:colOff>
      <xdr:row>5</xdr:row>
      <xdr:rowOff>0</xdr:rowOff>
    </xdr:from>
    <xdr:ext cx="843264" cy="270169"/>
    <xdr:sp macro="" textlink="">
      <xdr:nvSpPr>
        <xdr:cNvPr id="83" name="Text Box 76">
          <a:extLst>
            <a:ext uri="{FF2B5EF4-FFF2-40B4-BE49-F238E27FC236}">
              <a16:creationId xmlns:a16="http://schemas.microsoft.com/office/drawing/2014/main" xmlns="" id="{C8C946BC-CDF4-47C5-95E4-61D7F4183DCB}"/>
            </a:ext>
          </a:extLst>
        </xdr:cNvPr>
        <xdr:cNvSpPr txBox="1">
          <a:spLocks noChangeArrowheads="1"/>
        </xdr:cNvSpPr>
      </xdr:nvSpPr>
      <xdr:spPr bwMode="auto">
        <a:xfrm>
          <a:off x="11232092" y="1375833"/>
          <a:ext cx="843264" cy="2701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33</xdr:col>
      <xdr:colOff>257175</xdr:colOff>
      <xdr:row>5</xdr:row>
      <xdr:rowOff>0</xdr:rowOff>
    </xdr:from>
    <xdr:ext cx="843264" cy="270169"/>
    <xdr:sp macro="" textlink="">
      <xdr:nvSpPr>
        <xdr:cNvPr id="84" name="Text Box 77">
          <a:extLst>
            <a:ext uri="{FF2B5EF4-FFF2-40B4-BE49-F238E27FC236}">
              <a16:creationId xmlns:a16="http://schemas.microsoft.com/office/drawing/2014/main" xmlns="" id="{8B5DD1E7-64C2-4EA5-9DD1-A729D9D38B49}"/>
            </a:ext>
          </a:extLst>
        </xdr:cNvPr>
        <xdr:cNvSpPr txBox="1">
          <a:spLocks noChangeArrowheads="1"/>
        </xdr:cNvSpPr>
      </xdr:nvSpPr>
      <xdr:spPr bwMode="auto">
        <a:xfrm>
          <a:off x="11232092" y="1375833"/>
          <a:ext cx="843264" cy="2701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33</xdr:col>
      <xdr:colOff>257175</xdr:colOff>
      <xdr:row>5</xdr:row>
      <xdr:rowOff>0</xdr:rowOff>
    </xdr:from>
    <xdr:ext cx="862314" cy="180975"/>
    <xdr:sp macro="" textlink="">
      <xdr:nvSpPr>
        <xdr:cNvPr id="85" name="Text Box 75">
          <a:extLst>
            <a:ext uri="{FF2B5EF4-FFF2-40B4-BE49-F238E27FC236}">
              <a16:creationId xmlns:a16="http://schemas.microsoft.com/office/drawing/2014/main" xmlns="" id="{6C3020D4-11BE-403C-B0C8-8B226F105912}"/>
            </a:ext>
          </a:extLst>
        </xdr:cNvPr>
        <xdr:cNvSpPr txBox="1">
          <a:spLocks noChangeArrowheads="1"/>
        </xdr:cNvSpPr>
      </xdr:nvSpPr>
      <xdr:spPr bwMode="auto">
        <a:xfrm>
          <a:off x="11232092" y="1375833"/>
          <a:ext cx="862314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33</xdr:col>
      <xdr:colOff>257175</xdr:colOff>
      <xdr:row>5</xdr:row>
      <xdr:rowOff>0</xdr:rowOff>
    </xdr:from>
    <xdr:ext cx="862314" cy="180975"/>
    <xdr:sp macro="" textlink="">
      <xdr:nvSpPr>
        <xdr:cNvPr id="86" name="Text Box 76">
          <a:extLst>
            <a:ext uri="{FF2B5EF4-FFF2-40B4-BE49-F238E27FC236}">
              <a16:creationId xmlns:a16="http://schemas.microsoft.com/office/drawing/2014/main" xmlns="" id="{A946D8B3-D43B-4265-B66B-BB714ED0CE2E}"/>
            </a:ext>
          </a:extLst>
        </xdr:cNvPr>
        <xdr:cNvSpPr txBox="1">
          <a:spLocks noChangeArrowheads="1"/>
        </xdr:cNvSpPr>
      </xdr:nvSpPr>
      <xdr:spPr bwMode="auto">
        <a:xfrm>
          <a:off x="11232092" y="1375833"/>
          <a:ext cx="862314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33</xdr:col>
      <xdr:colOff>257175</xdr:colOff>
      <xdr:row>5</xdr:row>
      <xdr:rowOff>0</xdr:rowOff>
    </xdr:from>
    <xdr:ext cx="862314" cy="180975"/>
    <xdr:sp macro="" textlink="">
      <xdr:nvSpPr>
        <xdr:cNvPr id="87" name="Text Box 75">
          <a:extLst>
            <a:ext uri="{FF2B5EF4-FFF2-40B4-BE49-F238E27FC236}">
              <a16:creationId xmlns:a16="http://schemas.microsoft.com/office/drawing/2014/main" xmlns="" id="{A84B7733-93B4-47AB-B166-4F8B1520696F}"/>
            </a:ext>
          </a:extLst>
        </xdr:cNvPr>
        <xdr:cNvSpPr txBox="1">
          <a:spLocks noChangeArrowheads="1"/>
        </xdr:cNvSpPr>
      </xdr:nvSpPr>
      <xdr:spPr bwMode="auto">
        <a:xfrm>
          <a:off x="11232092" y="1375833"/>
          <a:ext cx="862314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33</xdr:col>
      <xdr:colOff>257175</xdr:colOff>
      <xdr:row>5</xdr:row>
      <xdr:rowOff>0</xdr:rowOff>
    </xdr:from>
    <xdr:ext cx="862314" cy="180975"/>
    <xdr:sp macro="" textlink="">
      <xdr:nvSpPr>
        <xdr:cNvPr id="88" name="Text Box 76">
          <a:extLst>
            <a:ext uri="{FF2B5EF4-FFF2-40B4-BE49-F238E27FC236}">
              <a16:creationId xmlns:a16="http://schemas.microsoft.com/office/drawing/2014/main" xmlns="" id="{D47167B9-7630-4440-8C1E-8D777366ABDE}"/>
            </a:ext>
          </a:extLst>
        </xdr:cNvPr>
        <xdr:cNvSpPr txBox="1">
          <a:spLocks noChangeArrowheads="1"/>
        </xdr:cNvSpPr>
      </xdr:nvSpPr>
      <xdr:spPr bwMode="auto">
        <a:xfrm>
          <a:off x="11232092" y="1375833"/>
          <a:ext cx="862314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33</xdr:col>
      <xdr:colOff>257175</xdr:colOff>
      <xdr:row>5</xdr:row>
      <xdr:rowOff>0</xdr:rowOff>
    </xdr:from>
    <xdr:ext cx="862314" cy="180975"/>
    <xdr:sp macro="" textlink="">
      <xdr:nvSpPr>
        <xdr:cNvPr id="89" name="Text Box 75">
          <a:extLst>
            <a:ext uri="{FF2B5EF4-FFF2-40B4-BE49-F238E27FC236}">
              <a16:creationId xmlns:a16="http://schemas.microsoft.com/office/drawing/2014/main" xmlns="" id="{8C65FE0A-2422-44D6-828B-7AE1029CD02D}"/>
            </a:ext>
          </a:extLst>
        </xdr:cNvPr>
        <xdr:cNvSpPr txBox="1">
          <a:spLocks noChangeArrowheads="1"/>
        </xdr:cNvSpPr>
      </xdr:nvSpPr>
      <xdr:spPr bwMode="auto">
        <a:xfrm>
          <a:off x="11232092" y="1375833"/>
          <a:ext cx="862314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33</xdr:col>
      <xdr:colOff>257175</xdr:colOff>
      <xdr:row>5</xdr:row>
      <xdr:rowOff>0</xdr:rowOff>
    </xdr:from>
    <xdr:ext cx="862314" cy="180975"/>
    <xdr:sp macro="" textlink="">
      <xdr:nvSpPr>
        <xdr:cNvPr id="90" name="Text Box 76">
          <a:extLst>
            <a:ext uri="{FF2B5EF4-FFF2-40B4-BE49-F238E27FC236}">
              <a16:creationId xmlns:a16="http://schemas.microsoft.com/office/drawing/2014/main" xmlns="" id="{86E25F0E-2503-454E-9574-F0A6556E0107}"/>
            </a:ext>
          </a:extLst>
        </xdr:cNvPr>
        <xdr:cNvSpPr txBox="1">
          <a:spLocks noChangeArrowheads="1"/>
        </xdr:cNvSpPr>
      </xdr:nvSpPr>
      <xdr:spPr bwMode="auto">
        <a:xfrm>
          <a:off x="11232092" y="1375833"/>
          <a:ext cx="862314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33</xdr:col>
      <xdr:colOff>276225</xdr:colOff>
      <xdr:row>5</xdr:row>
      <xdr:rowOff>0</xdr:rowOff>
    </xdr:from>
    <xdr:ext cx="862314" cy="180975"/>
    <xdr:sp macro="" textlink="">
      <xdr:nvSpPr>
        <xdr:cNvPr id="91" name="Text Box 76">
          <a:extLst>
            <a:ext uri="{FF2B5EF4-FFF2-40B4-BE49-F238E27FC236}">
              <a16:creationId xmlns:a16="http://schemas.microsoft.com/office/drawing/2014/main" xmlns="" id="{1FB7C5C8-DF8E-45F7-983B-ACA5890BF93A}"/>
            </a:ext>
          </a:extLst>
        </xdr:cNvPr>
        <xdr:cNvSpPr txBox="1">
          <a:spLocks noChangeArrowheads="1"/>
        </xdr:cNvSpPr>
      </xdr:nvSpPr>
      <xdr:spPr bwMode="auto">
        <a:xfrm>
          <a:off x="11251142" y="1375833"/>
          <a:ext cx="862314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33</xdr:col>
      <xdr:colOff>257175</xdr:colOff>
      <xdr:row>5</xdr:row>
      <xdr:rowOff>0</xdr:rowOff>
    </xdr:from>
    <xdr:ext cx="862314" cy="180975"/>
    <xdr:sp macro="" textlink="">
      <xdr:nvSpPr>
        <xdr:cNvPr id="92" name="Text Box 75">
          <a:extLst>
            <a:ext uri="{FF2B5EF4-FFF2-40B4-BE49-F238E27FC236}">
              <a16:creationId xmlns:a16="http://schemas.microsoft.com/office/drawing/2014/main" xmlns="" id="{7AE4E5AD-4A83-4D3A-B12A-52E5DEFE5C1D}"/>
            </a:ext>
          </a:extLst>
        </xdr:cNvPr>
        <xdr:cNvSpPr txBox="1">
          <a:spLocks noChangeArrowheads="1"/>
        </xdr:cNvSpPr>
      </xdr:nvSpPr>
      <xdr:spPr bwMode="auto">
        <a:xfrm>
          <a:off x="11232092" y="1375833"/>
          <a:ext cx="862314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33</xdr:col>
      <xdr:colOff>257175</xdr:colOff>
      <xdr:row>5</xdr:row>
      <xdr:rowOff>0</xdr:rowOff>
    </xdr:from>
    <xdr:ext cx="862314" cy="180975"/>
    <xdr:sp macro="" textlink="">
      <xdr:nvSpPr>
        <xdr:cNvPr id="93" name="Text Box 76">
          <a:extLst>
            <a:ext uri="{FF2B5EF4-FFF2-40B4-BE49-F238E27FC236}">
              <a16:creationId xmlns:a16="http://schemas.microsoft.com/office/drawing/2014/main" xmlns="" id="{88016AA0-2E75-4F56-80AB-AD710D341A72}"/>
            </a:ext>
          </a:extLst>
        </xdr:cNvPr>
        <xdr:cNvSpPr txBox="1">
          <a:spLocks noChangeArrowheads="1"/>
        </xdr:cNvSpPr>
      </xdr:nvSpPr>
      <xdr:spPr bwMode="auto">
        <a:xfrm>
          <a:off x="11232092" y="1375833"/>
          <a:ext cx="862314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36</xdr:col>
      <xdr:colOff>266700</xdr:colOff>
      <xdr:row>5</xdr:row>
      <xdr:rowOff>0</xdr:rowOff>
    </xdr:from>
    <xdr:ext cx="401955" cy="180975"/>
    <xdr:sp macro="" textlink="">
      <xdr:nvSpPr>
        <xdr:cNvPr id="94" name="Text Box 75">
          <a:extLst>
            <a:ext uri="{FF2B5EF4-FFF2-40B4-BE49-F238E27FC236}">
              <a16:creationId xmlns:a16="http://schemas.microsoft.com/office/drawing/2014/main" xmlns="" id="{531A2D9E-63A8-4502-B6B1-67ACD3CF213D}"/>
            </a:ext>
          </a:extLst>
        </xdr:cNvPr>
        <xdr:cNvSpPr txBox="1">
          <a:spLocks noChangeArrowheads="1"/>
        </xdr:cNvSpPr>
      </xdr:nvSpPr>
      <xdr:spPr bwMode="auto">
        <a:xfrm>
          <a:off x="14141450" y="1375833"/>
          <a:ext cx="40195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36</xdr:col>
      <xdr:colOff>266700</xdr:colOff>
      <xdr:row>5</xdr:row>
      <xdr:rowOff>0</xdr:rowOff>
    </xdr:from>
    <xdr:ext cx="401955" cy="180975"/>
    <xdr:sp macro="" textlink="">
      <xdr:nvSpPr>
        <xdr:cNvPr id="95" name="Text Box 76">
          <a:extLst>
            <a:ext uri="{FF2B5EF4-FFF2-40B4-BE49-F238E27FC236}">
              <a16:creationId xmlns:a16="http://schemas.microsoft.com/office/drawing/2014/main" xmlns="" id="{A0B54044-5A6E-47CA-ABB2-1639A0243634}"/>
            </a:ext>
          </a:extLst>
        </xdr:cNvPr>
        <xdr:cNvSpPr txBox="1">
          <a:spLocks noChangeArrowheads="1"/>
        </xdr:cNvSpPr>
      </xdr:nvSpPr>
      <xdr:spPr bwMode="auto">
        <a:xfrm>
          <a:off x="14141450" y="1375833"/>
          <a:ext cx="40195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36</xdr:col>
      <xdr:colOff>266700</xdr:colOff>
      <xdr:row>5</xdr:row>
      <xdr:rowOff>0</xdr:rowOff>
    </xdr:from>
    <xdr:ext cx="401955" cy="180975"/>
    <xdr:sp macro="" textlink="">
      <xdr:nvSpPr>
        <xdr:cNvPr id="96" name="Text Box 75">
          <a:extLst>
            <a:ext uri="{FF2B5EF4-FFF2-40B4-BE49-F238E27FC236}">
              <a16:creationId xmlns:a16="http://schemas.microsoft.com/office/drawing/2014/main" xmlns="" id="{5663461E-E203-4DB3-8206-3BC54D4935D2}"/>
            </a:ext>
          </a:extLst>
        </xdr:cNvPr>
        <xdr:cNvSpPr txBox="1">
          <a:spLocks noChangeArrowheads="1"/>
        </xdr:cNvSpPr>
      </xdr:nvSpPr>
      <xdr:spPr bwMode="auto">
        <a:xfrm>
          <a:off x="14141450" y="1375833"/>
          <a:ext cx="40195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36</xdr:col>
      <xdr:colOff>266700</xdr:colOff>
      <xdr:row>5</xdr:row>
      <xdr:rowOff>0</xdr:rowOff>
    </xdr:from>
    <xdr:ext cx="401955" cy="180975"/>
    <xdr:sp macro="" textlink="">
      <xdr:nvSpPr>
        <xdr:cNvPr id="97" name="Text Box 76">
          <a:extLst>
            <a:ext uri="{FF2B5EF4-FFF2-40B4-BE49-F238E27FC236}">
              <a16:creationId xmlns:a16="http://schemas.microsoft.com/office/drawing/2014/main" xmlns="" id="{0488A97C-846D-4941-BEA8-E5B8B00C75F7}"/>
            </a:ext>
          </a:extLst>
        </xdr:cNvPr>
        <xdr:cNvSpPr txBox="1">
          <a:spLocks noChangeArrowheads="1"/>
        </xdr:cNvSpPr>
      </xdr:nvSpPr>
      <xdr:spPr bwMode="auto">
        <a:xfrm>
          <a:off x="14141450" y="1375833"/>
          <a:ext cx="40195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36</xdr:col>
      <xdr:colOff>266700</xdr:colOff>
      <xdr:row>5</xdr:row>
      <xdr:rowOff>0</xdr:rowOff>
    </xdr:from>
    <xdr:ext cx="401955" cy="180975"/>
    <xdr:sp macro="" textlink="">
      <xdr:nvSpPr>
        <xdr:cNvPr id="98" name="Text Box 75">
          <a:extLst>
            <a:ext uri="{FF2B5EF4-FFF2-40B4-BE49-F238E27FC236}">
              <a16:creationId xmlns:a16="http://schemas.microsoft.com/office/drawing/2014/main" xmlns="" id="{21E1E7A9-AD45-4BC0-85D9-1A92D541CEB5}"/>
            </a:ext>
          </a:extLst>
        </xdr:cNvPr>
        <xdr:cNvSpPr txBox="1">
          <a:spLocks noChangeArrowheads="1"/>
        </xdr:cNvSpPr>
      </xdr:nvSpPr>
      <xdr:spPr bwMode="auto">
        <a:xfrm>
          <a:off x="14141450" y="1375833"/>
          <a:ext cx="40195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36</xdr:col>
      <xdr:colOff>266700</xdr:colOff>
      <xdr:row>5</xdr:row>
      <xdr:rowOff>0</xdr:rowOff>
    </xdr:from>
    <xdr:ext cx="401955" cy="180975"/>
    <xdr:sp macro="" textlink="">
      <xdr:nvSpPr>
        <xdr:cNvPr id="99" name="Text Box 76">
          <a:extLst>
            <a:ext uri="{FF2B5EF4-FFF2-40B4-BE49-F238E27FC236}">
              <a16:creationId xmlns:a16="http://schemas.microsoft.com/office/drawing/2014/main" xmlns="" id="{477247C3-13DA-436A-A00E-35367995514E}"/>
            </a:ext>
          </a:extLst>
        </xdr:cNvPr>
        <xdr:cNvSpPr txBox="1">
          <a:spLocks noChangeArrowheads="1"/>
        </xdr:cNvSpPr>
      </xdr:nvSpPr>
      <xdr:spPr bwMode="auto">
        <a:xfrm>
          <a:off x="14141450" y="1375833"/>
          <a:ext cx="40195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36</xdr:col>
      <xdr:colOff>276225</xdr:colOff>
      <xdr:row>5</xdr:row>
      <xdr:rowOff>0</xdr:rowOff>
    </xdr:from>
    <xdr:ext cx="396240" cy="180975"/>
    <xdr:sp macro="" textlink="">
      <xdr:nvSpPr>
        <xdr:cNvPr id="100" name="Text Box 76">
          <a:extLst>
            <a:ext uri="{FF2B5EF4-FFF2-40B4-BE49-F238E27FC236}">
              <a16:creationId xmlns:a16="http://schemas.microsoft.com/office/drawing/2014/main" xmlns="" id="{CC237A28-F7E2-4044-98F5-314B62690517}"/>
            </a:ext>
          </a:extLst>
        </xdr:cNvPr>
        <xdr:cNvSpPr txBox="1">
          <a:spLocks noChangeArrowheads="1"/>
        </xdr:cNvSpPr>
      </xdr:nvSpPr>
      <xdr:spPr bwMode="auto">
        <a:xfrm>
          <a:off x="14150975" y="1375833"/>
          <a:ext cx="39624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36</xdr:col>
      <xdr:colOff>266700</xdr:colOff>
      <xdr:row>5</xdr:row>
      <xdr:rowOff>0</xdr:rowOff>
    </xdr:from>
    <xdr:ext cx="401955" cy="180975"/>
    <xdr:sp macro="" textlink="">
      <xdr:nvSpPr>
        <xdr:cNvPr id="101" name="Text Box 75">
          <a:extLst>
            <a:ext uri="{FF2B5EF4-FFF2-40B4-BE49-F238E27FC236}">
              <a16:creationId xmlns:a16="http://schemas.microsoft.com/office/drawing/2014/main" xmlns="" id="{1F9E273B-E2BC-4FD9-8DD1-F82AA3A35579}"/>
            </a:ext>
          </a:extLst>
        </xdr:cNvPr>
        <xdr:cNvSpPr txBox="1">
          <a:spLocks noChangeArrowheads="1"/>
        </xdr:cNvSpPr>
      </xdr:nvSpPr>
      <xdr:spPr bwMode="auto">
        <a:xfrm>
          <a:off x="14141450" y="1375833"/>
          <a:ext cx="40195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36</xdr:col>
      <xdr:colOff>266700</xdr:colOff>
      <xdr:row>5</xdr:row>
      <xdr:rowOff>0</xdr:rowOff>
    </xdr:from>
    <xdr:ext cx="401955" cy="180975"/>
    <xdr:sp macro="" textlink="">
      <xdr:nvSpPr>
        <xdr:cNvPr id="102" name="Text Box 76">
          <a:extLst>
            <a:ext uri="{FF2B5EF4-FFF2-40B4-BE49-F238E27FC236}">
              <a16:creationId xmlns:a16="http://schemas.microsoft.com/office/drawing/2014/main" xmlns="" id="{18543C07-143C-43FC-8712-9185510717EC}"/>
            </a:ext>
          </a:extLst>
        </xdr:cNvPr>
        <xdr:cNvSpPr txBox="1">
          <a:spLocks noChangeArrowheads="1"/>
        </xdr:cNvSpPr>
      </xdr:nvSpPr>
      <xdr:spPr bwMode="auto">
        <a:xfrm>
          <a:off x="14141450" y="1375833"/>
          <a:ext cx="40195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33</xdr:col>
      <xdr:colOff>257175</xdr:colOff>
      <xdr:row>5</xdr:row>
      <xdr:rowOff>0</xdr:rowOff>
    </xdr:from>
    <xdr:ext cx="852789" cy="219075"/>
    <xdr:sp macro="" textlink="">
      <xdr:nvSpPr>
        <xdr:cNvPr id="103" name="Text Box 77">
          <a:extLst>
            <a:ext uri="{FF2B5EF4-FFF2-40B4-BE49-F238E27FC236}">
              <a16:creationId xmlns:a16="http://schemas.microsoft.com/office/drawing/2014/main" xmlns="" id="{820A4392-9019-486D-93EA-15797FA4170A}"/>
            </a:ext>
          </a:extLst>
        </xdr:cNvPr>
        <xdr:cNvSpPr txBox="1">
          <a:spLocks noChangeArrowheads="1"/>
        </xdr:cNvSpPr>
      </xdr:nvSpPr>
      <xdr:spPr bwMode="auto">
        <a:xfrm>
          <a:off x="11232092" y="1375833"/>
          <a:ext cx="852789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33</xdr:col>
      <xdr:colOff>257175</xdr:colOff>
      <xdr:row>5</xdr:row>
      <xdr:rowOff>0</xdr:rowOff>
    </xdr:from>
    <xdr:ext cx="852789" cy="219075"/>
    <xdr:sp macro="" textlink="">
      <xdr:nvSpPr>
        <xdr:cNvPr id="104" name="Text Box 75">
          <a:extLst>
            <a:ext uri="{FF2B5EF4-FFF2-40B4-BE49-F238E27FC236}">
              <a16:creationId xmlns:a16="http://schemas.microsoft.com/office/drawing/2014/main" xmlns="" id="{6DAD060C-BBC3-4392-B366-875CC09C9676}"/>
            </a:ext>
          </a:extLst>
        </xdr:cNvPr>
        <xdr:cNvSpPr txBox="1">
          <a:spLocks noChangeArrowheads="1"/>
        </xdr:cNvSpPr>
      </xdr:nvSpPr>
      <xdr:spPr bwMode="auto">
        <a:xfrm>
          <a:off x="11232092" y="1375833"/>
          <a:ext cx="852789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33</xdr:col>
      <xdr:colOff>257175</xdr:colOff>
      <xdr:row>5</xdr:row>
      <xdr:rowOff>0</xdr:rowOff>
    </xdr:from>
    <xdr:ext cx="852789" cy="219075"/>
    <xdr:sp macro="" textlink="">
      <xdr:nvSpPr>
        <xdr:cNvPr id="105" name="Text Box 76">
          <a:extLst>
            <a:ext uri="{FF2B5EF4-FFF2-40B4-BE49-F238E27FC236}">
              <a16:creationId xmlns:a16="http://schemas.microsoft.com/office/drawing/2014/main" xmlns="" id="{57783179-93AB-4AC6-A254-D4D00D8E4F4D}"/>
            </a:ext>
          </a:extLst>
        </xdr:cNvPr>
        <xdr:cNvSpPr txBox="1">
          <a:spLocks noChangeArrowheads="1"/>
        </xdr:cNvSpPr>
      </xdr:nvSpPr>
      <xdr:spPr bwMode="auto">
        <a:xfrm>
          <a:off x="11232092" y="1375833"/>
          <a:ext cx="852789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33</xdr:col>
      <xdr:colOff>257175</xdr:colOff>
      <xdr:row>5</xdr:row>
      <xdr:rowOff>0</xdr:rowOff>
    </xdr:from>
    <xdr:ext cx="852789" cy="219075"/>
    <xdr:sp macro="" textlink="">
      <xdr:nvSpPr>
        <xdr:cNvPr id="106" name="Text Box 77">
          <a:extLst>
            <a:ext uri="{FF2B5EF4-FFF2-40B4-BE49-F238E27FC236}">
              <a16:creationId xmlns:a16="http://schemas.microsoft.com/office/drawing/2014/main" xmlns="" id="{B53E1049-17F4-48DB-974A-6F9424440C6A}"/>
            </a:ext>
          </a:extLst>
        </xdr:cNvPr>
        <xdr:cNvSpPr txBox="1">
          <a:spLocks noChangeArrowheads="1"/>
        </xdr:cNvSpPr>
      </xdr:nvSpPr>
      <xdr:spPr bwMode="auto">
        <a:xfrm>
          <a:off x="11232092" y="1375833"/>
          <a:ext cx="852789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21"/>
  <sheetViews>
    <sheetView zoomScale="90" zoomScaleNormal="90" workbookViewId="0">
      <pane ySplit="5" topLeftCell="A6" activePane="bottomLeft" state="frozen"/>
      <selection pane="bottomLeft" activeCell="AF6" sqref="AF6"/>
    </sheetView>
  </sheetViews>
  <sheetFormatPr defaultColWidth="10" defaultRowHeight="21.75"/>
  <cols>
    <col min="1" max="1" width="6.140625" style="76" customWidth="1"/>
    <col min="2" max="2" width="10.140625" style="76" bestFit="1" customWidth="1"/>
    <col min="3" max="3" width="30.140625" style="76" customWidth="1"/>
    <col min="4" max="4" width="40.42578125" style="76" customWidth="1"/>
    <col min="5" max="5" width="10.140625" style="76" bestFit="1" customWidth="1"/>
    <col min="6" max="6" width="9.28515625" style="76" customWidth="1"/>
    <col min="7" max="7" width="10.140625" style="76" bestFit="1" customWidth="1"/>
    <col min="8" max="8" width="10" style="76"/>
    <col min="9" max="9" width="10.140625" style="76" bestFit="1" customWidth="1"/>
    <col min="10" max="10" width="8.5703125" style="76" customWidth="1"/>
    <col min="11" max="11" width="12" style="76" customWidth="1"/>
    <col min="12" max="12" width="7.85546875" style="76" customWidth="1"/>
    <col min="13" max="14" width="11.85546875" style="76" customWidth="1"/>
    <col min="15" max="15" width="11.5703125" style="76" customWidth="1"/>
    <col min="16" max="16" width="13.140625" style="76" customWidth="1"/>
    <col min="17" max="17" width="12.7109375" style="76" customWidth="1"/>
    <col min="18" max="19" width="10" style="76"/>
    <col min="20" max="20" width="7.140625" style="76" customWidth="1"/>
    <col min="21" max="22" width="0" style="76" hidden="1" customWidth="1"/>
    <col min="23" max="23" width="13.140625" style="76" customWidth="1"/>
    <col min="24" max="24" width="28.5703125" style="76" customWidth="1"/>
    <col min="25" max="25" width="33.42578125" style="76" customWidth="1"/>
    <col min="26" max="26" width="27.28515625" style="76" customWidth="1"/>
    <col min="27" max="27" width="32.42578125" style="76" customWidth="1"/>
    <col min="28" max="28" width="10.140625" style="76" customWidth="1"/>
    <col min="29" max="29" width="10.5703125" style="76" customWidth="1"/>
    <col min="30" max="30" width="13.140625" style="76" customWidth="1"/>
    <col min="31" max="31" width="12.140625" style="76" customWidth="1"/>
    <col min="32" max="32" width="11.42578125" style="76" customWidth="1"/>
    <col min="33" max="33" width="11.28515625" style="76" customWidth="1"/>
    <col min="34" max="34" width="13.42578125" style="76" customWidth="1"/>
    <col min="35" max="35" width="14.85546875" style="76" customWidth="1"/>
    <col min="36" max="36" width="14" style="76" customWidth="1"/>
    <col min="37" max="37" width="14.42578125" style="76" customWidth="1"/>
    <col min="38" max="38" width="21" style="76" customWidth="1"/>
    <col min="39" max="39" width="18.42578125" style="76" customWidth="1"/>
    <col min="40" max="40" width="21.42578125" style="76" customWidth="1"/>
    <col min="41" max="16384" width="10" style="76"/>
  </cols>
  <sheetData>
    <row r="1" spans="1:40">
      <c r="B1" s="110" t="s">
        <v>123</v>
      </c>
      <c r="C1" s="110"/>
      <c r="D1" s="110"/>
      <c r="E1" s="110"/>
      <c r="F1" s="110"/>
      <c r="G1" s="110"/>
      <c r="H1" s="110"/>
      <c r="I1" s="110"/>
      <c r="J1" s="110"/>
      <c r="K1" s="112"/>
      <c r="L1" s="112"/>
      <c r="M1" s="112"/>
      <c r="N1" s="112"/>
      <c r="O1" s="112"/>
      <c r="P1" s="112"/>
      <c r="Q1" s="110"/>
      <c r="R1" s="110"/>
      <c r="S1" s="110"/>
      <c r="T1" s="110"/>
      <c r="U1" s="110"/>
      <c r="V1" s="110"/>
      <c r="W1" s="110"/>
      <c r="X1" s="110"/>
      <c r="Y1" s="111"/>
      <c r="Z1" s="111"/>
      <c r="AA1" s="111"/>
      <c r="AB1" s="110"/>
      <c r="AC1" s="110"/>
      <c r="AD1" s="110"/>
      <c r="AE1" s="110"/>
      <c r="AF1" s="108"/>
      <c r="AG1" s="109"/>
      <c r="AH1" s="108"/>
      <c r="AI1" s="109"/>
      <c r="AJ1" s="109"/>
      <c r="AK1" s="109"/>
      <c r="AL1" s="108"/>
    </row>
    <row r="2" spans="1:40">
      <c r="B2" s="110" t="s">
        <v>122</v>
      </c>
      <c r="C2" s="110"/>
      <c r="D2" s="110"/>
      <c r="E2" s="110"/>
      <c r="F2" s="110"/>
      <c r="G2" s="110"/>
      <c r="H2" s="110"/>
      <c r="I2" s="110"/>
      <c r="J2" s="110"/>
      <c r="K2" s="112"/>
      <c r="L2" s="112"/>
      <c r="M2" s="112"/>
      <c r="N2" s="112"/>
      <c r="O2" s="112"/>
      <c r="P2" s="112"/>
      <c r="Q2" s="110"/>
      <c r="R2" s="110"/>
      <c r="S2" s="110"/>
      <c r="T2" s="110"/>
      <c r="U2" s="110"/>
      <c r="V2" s="110"/>
      <c r="W2" s="110"/>
      <c r="X2" s="110"/>
      <c r="Y2" s="111"/>
      <c r="Z2" s="111"/>
      <c r="AA2" s="111"/>
      <c r="AB2" s="110"/>
      <c r="AC2" s="110"/>
      <c r="AD2" s="110"/>
      <c r="AE2" s="110"/>
      <c r="AF2" s="108"/>
      <c r="AG2" s="109"/>
      <c r="AH2" s="108"/>
      <c r="AI2" s="109"/>
      <c r="AJ2" s="109"/>
      <c r="AK2" s="109"/>
      <c r="AL2" s="108"/>
    </row>
    <row r="3" spans="1:40">
      <c r="B3" s="110" t="s">
        <v>121</v>
      </c>
      <c r="C3" s="110"/>
      <c r="D3" s="110"/>
      <c r="E3" s="110"/>
      <c r="F3" s="110"/>
      <c r="G3" s="110"/>
      <c r="H3" s="110"/>
      <c r="I3" s="110"/>
      <c r="J3" s="110"/>
      <c r="K3" s="112"/>
      <c r="L3" s="112"/>
      <c r="M3" s="112"/>
      <c r="N3" s="112"/>
      <c r="O3" s="112"/>
      <c r="P3" s="112"/>
      <c r="Q3" s="110"/>
      <c r="R3" s="110"/>
      <c r="S3" s="110"/>
      <c r="T3" s="110"/>
      <c r="U3" s="110"/>
      <c r="V3" s="110"/>
      <c r="W3" s="110"/>
      <c r="X3" s="110"/>
      <c r="Y3" s="111"/>
      <c r="Z3" s="111"/>
      <c r="AA3" s="111"/>
      <c r="AB3" s="110"/>
      <c r="AC3" s="110"/>
      <c r="AD3" s="110"/>
      <c r="AE3" s="110"/>
      <c r="AF3" s="108"/>
      <c r="AG3" s="109"/>
      <c r="AH3" s="108"/>
      <c r="AI3" s="109"/>
      <c r="AJ3" s="109"/>
      <c r="AK3" s="109"/>
      <c r="AL3" s="108"/>
    </row>
    <row r="4" spans="1:40">
      <c r="A4" s="405" t="s">
        <v>120</v>
      </c>
      <c r="B4" s="411" t="s">
        <v>9</v>
      </c>
      <c r="C4" s="400" t="s">
        <v>119</v>
      </c>
      <c r="D4" s="400" t="s">
        <v>118</v>
      </c>
      <c r="E4" s="400" t="s">
        <v>117</v>
      </c>
      <c r="F4" s="400" t="s">
        <v>116</v>
      </c>
      <c r="G4" s="398" t="s">
        <v>115</v>
      </c>
      <c r="H4" s="398" t="s">
        <v>114</v>
      </c>
      <c r="I4" s="398" t="s">
        <v>113</v>
      </c>
      <c r="J4" s="400" t="s">
        <v>112</v>
      </c>
      <c r="K4" s="402" t="s">
        <v>305</v>
      </c>
      <c r="L4" s="402" t="s">
        <v>306</v>
      </c>
      <c r="M4" s="404" t="s">
        <v>111</v>
      </c>
      <c r="N4" s="404" t="s">
        <v>110</v>
      </c>
      <c r="O4" s="404" t="s">
        <v>109</v>
      </c>
      <c r="P4" s="404" t="s">
        <v>2</v>
      </c>
      <c r="Q4" s="400" t="s">
        <v>108</v>
      </c>
      <c r="R4" s="400" t="s">
        <v>10</v>
      </c>
      <c r="S4" s="400" t="s">
        <v>3</v>
      </c>
      <c r="T4" s="400" t="s">
        <v>1</v>
      </c>
      <c r="U4" s="400" t="s">
        <v>107</v>
      </c>
      <c r="V4" s="400" t="s">
        <v>106</v>
      </c>
      <c r="W4" s="400" t="s">
        <v>105</v>
      </c>
      <c r="X4" s="408" t="s">
        <v>104</v>
      </c>
      <c r="Y4" s="410"/>
      <c r="Z4" s="410"/>
      <c r="AA4" s="409"/>
      <c r="AB4" s="398" t="s">
        <v>307</v>
      </c>
      <c r="AC4" s="398" t="s">
        <v>308</v>
      </c>
      <c r="AD4" s="400" t="s">
        <v>102</v>
      </c>
      <c r="AE4" s="400" t="s">
        <v>101</v>
      </c>
      <c r="AF4" s="408" t="s">
        <v>100</v>
      </c>
      <c r="AG4" s="409"/>
      <c r="AH4" s="408" t="s">
        <v>99</v>
      </c>
      <c r="AI4" s="410"/>
      <c r="AJ4" s="410"/>
      <c r="AK4" s="409"/>
      <c r="AL4" s="400" t="s">
        <v>98</v>
      </c>
    </row>
    <row r="5" spans="1:40">
      <c r="A5" s="406"/>
      <c r="B5" s="412"/>
      <c r="C5" s="401"/>
      <c r="D5" s="401"/>
      <c r="E5" s="401"/>
      <c r="F5" s="401"/>
      <c r="G5" s="399"/>
      <c r="H5" s="399"/>
      <c r="I5" s="399"/>
      <c r="J5" s="401"/>
      <c r="K5" s="403"/>
      <c r="L5" s="403"/>
      <c r="M5" s="403"/>
      <c r="N5" s="403"/>
      <c r="O5" s="403"/>
      <c r="P5" s="403"/>
      <c r="Q5" s="401"/>
      <c r="R5" s="401"/>
      <c r="S5" s="401"/>
      <c r="T5" s="401"/>
      <c r="U5" s="401"/>
      <c r="V5" s="401"/>
      <c r="W5" s="401"/>
      <c r="X5" s="107" t="s">
        <v>97</v>
      </c>
      <c r="Y5" s="107" t="s">
        <v>96</v>
      </c>
      <c r="Z5" s="107" t="s">
        <v>95</v>
      </c>
      <c r="AA5" s="107" t="s">
        <v>94</v>
      </c>
      <c r="AB5" s="401"/>
      <c r="AC5" s="401"/>
      <c r="AD5" s="401"/>
      <c r="AE5" s="401"/>
      <c r="AF5" s="107" t="s">
        <v>92</v>
      </c>
      <c r="AG5" s="106" t="s">
        <v>93</v>
      </c>
      <c r="AH5" s="107" t="s">
        <v>92</v>
      </c>
      <c r="AI5" s="106" t="s">
        <v>91</v>
      </c>
      <c r="AJ5" s="105" t="s">
        <v>90</v>
      </c>
      <c r="AK5" s="105" t="s">
        <v>89</v>
      </c>
      <c r="AL5" s="407"/>
    </row>
    <row r="6" spans="1:40" ht="91.5" customHeight="1">
      <c r="A6" s="95">
        <v>1</v>
      </c>
      <c r="B6" s="103">
        <v>11</v>
      </c>
      <c r="C6" s="303" t="s">
        <v>88</v>
      </c>
      <c r="D6" s="303" t="s">
        <v>286</v>
      </c>
      <c r="E6" s="303">
        <v>11041</v>
      </c>
      <c r="F6" s="304">
        <v>10</v>
      </c>
      <c r="G6" s="305">
        <v>23000</v>
      </c>
      <c r="H6" s="303" t="s">
        <v>39</v>
      </c>
      <c r="I6" s="309">
        <v>1200</v>
      </c>
      <c r="J6" s="306">
        <v>36</v>
      </c>
      <c r="K6" s="307">
        <v>787882900</v>
      </c>
      <c r="L6" s="308">
        <v>1</v>
      </c>
      <c r="M6" s="307">
        <v>157576580</v>
      </c>
      <c r="N6" s="307">
        <v>315153160</v>
      </c>
      <c r="O6" s="307">
        <v>315153160</v>
      </c>
      <c r="P6" s="307">
        <f t="shared" ref="P6" si="0">M6+N6+O6</f>
        <v>787882900</v>
      </c>
      <c r="Q6" s="98" t="s">
        <v>87</v>
      </c>
      <c r="R6" s="98" t="s">
        <v>86</v>
      </c>
      <c r="S6" s="98" t="s">
        <v>85</v>
      </c>
      <c r="T6" s="98" t="s">
        <v>35</v>
      </c>
      <c r="U6" s="96" t="s">
        <v>84</v>
      </c>
      <c r="V6" s="98" t="s">
        <v>83</v>
      </c>
      <c r="W6" s="100" t="s">
        <v>43</v>
      </c>
      <c r="X6" s="99" t="s">
        <v>82</v>
      </c>
      <c r="Y6" s="98" t="s">
        <v>81</v>
      </c>
      <c r="Z6" s="98" t="s">
        <v>80</v>
      </c>
      <c r="AA6" s="98" t="s">
        <v>79</v>
      </c>
      <c r="AB6" s="96">
        <v>10741</v>
      </c>
      <c r="AC6" s="96"/>
      <c r="AD6" s="96">
        <v>2100200231</v>
      </c>
      <c r="AE6" s="96">
        <v>2100200231</v>
      </c>
      <c r="AF6" s="96"/>
      <c r="AG6" s="97"/>
      <c r="AH6" s="96">
        <v>1</v>
      </c>
      <c r="AI6" s="307">
        <v>157576580</v>
      </c>
      <c r="AJ6" s="307">
        <v>315153160</v>
      </c>
      <c r="AK6" s="307">
        <v>315153160</v>
      </c>
      <c r="AL6" s="96" t="s">
        <v>26</v>
      </c>
    </row>
    <row r="7" spans="1:40" ht="112.5" customHeight="1">
      <c r="A7" s="95">
        <v>2</v>
      </c>
      <c r="B7" s="103">
        <v>11</v>
      </c>
      <c r="C7" s="98" t="s">
        <v>78</v>
      </c>
      <c r="D7" s="98" t="s">
        <v>77</v>
      </c>
      <c r="E7" s="85" t="s">
        <v>76</v>
      </c>
      <c r="F7" s="102">
        <v>6</v>
      </c>
      <c r="G7" s="104">
        <v>2702</v>
      </c>
      <c r="H7" s="98" t="s">
        <v>39</v>
      </c>
      <c r="I7" s="100">
        <v>365</v>
      </c>
      <c r="J7" s="100">
        <v>14</v>
      </c>
      <c r="K7" s="101">
        <v>45052400</v>
      </c>
      <c r="L7" s="97">
        <v>1</v>
      </c>
      <c r="M7" s="101">
        <v>45052400</v>
      </c>
      <c r="N7" s="101"/>
      <c r="O7" s="101"/>
      <c r="P7" s="101">
        <v>45052400</v>
      </c>
      <c r="Q7" s="98" t="s">
        <v>75</v>
      </c>
      <c r="R7" s="98" t="s">
        <v>74</v>
      </c>
      <c r="S7" s="98" t="s">
        <v>36</v>
      </c>
      <c r="T7" s="98" t="s">
        <v>35</v>
      </c>
      <c r="U7" s="96" t="s">
        <v>73</v>
      </c>
      <c r="V7" s="98"/>
      <c r="W7" s="100" t="s">
        <v>43</v>
      </c>
      <c r="X7" s="99" t="s">
        <v>72</v>
      </c>
      <c r="Y7" s="98" t="s">
        <v>71</v>
      </c>
      <c r="Z7" s="98" t="s">
        <v>71</v>
      </c>
      <c r="AA7" s="98" t="s">
        <v>71</v>
      </c>
      <c r="AB7" s="96">
        <v>11356</v>
      </c>
      <c r="AC7" s="96"/>
      <c r="AD7" s="96">
        <v>2100200230</v>
      </c>
      <c r="AE7" s="96">
        <v>2100200230</v>
      </c>
      <c r="AF7" s="96">
        <v>1</v>
      </c>
      <c r="AG7" s="97">
        <v>45052400</v>
      </c>
      <c r="AH7" s="96"/>
      <c r="AI7" s="97"/>
      <c r="AJ7" s="97"/>
      <c r="AK7" s="97"/>
      <c r="AL7" s="96" t="s">
        <v>26</v>
      </c>
    </row>
    <row r="8" spans="1:40" ht="112.5" customHeight="1">
      <c r="A8" s="95">
        <v>3</v>
      </c>
      <c r="B8" s="103">
        <v>11</v>
      </c>
      <c r="C8" s="98" t="s">
        <v>70</v>
      </c>
      <c r="D8" s="98" t="s">
        <v>69</v>
      </c>
      <c r="E8" s="98" t="s">
        <v>68</v>
      </c>
      <c r="F8" s="102">
        <v>3</v>
      </c>
      <c r="G8" s="102">
        <v>748</v>
      </c>
      <c r="H8" s="98" t="s">
        <v>39</v>
      </c>
      <c r="I8" s="100">
        <v>360</v>
      </c>
      <c r="J8" s="100">
        <v>8</v>
      </c>
      <c r="K8" s="101">
        <v>11944000</v>
      </c>
      <c r="L8" s="97">
        <v>1</v>
      </c>
      <c r="M8" s="101">
        <v>11944000</v>
      </c>
      <c r="N8" s="101"/>
      <c r="O8" s="101"/>
      <c r="P8" s="101">
        <v>11944000</v>
      </c>
      <c r="Q8" s="98" t="s">
        <v>67</v>
      </c>
      <c r="R8" s="98" t="s">
        <v>52</v>
      </c>
      <c r="S8" s="98" t="s">
        <v>52</v>
      </c>
      <c r="T8" s="98" t="s">
        <v>35</v>
      </c>
      <c r="U8" s="96"/>
      <c r="V8" s="98"/>
      <c r="W8" s="100" t="s">
        <v>32</v>
      </c>
      <c r="X8" s="99" t="s">
        <v>66</v>
      </c>
      <c r="Y8" s="98" t="s">
        <v>65</v>
      </c>
      <c r="Z8" s="98" t="s">
        <v>64</v>
      </c>
      <c r="AA8" s="98" t="s">
        <v>63</v>
      </c>
      <c r="AB8" s="96">
        <v>9131</v>
      </c>
      <c r="AC8" s="96"/>
      <c r="AD8" s="96">
        <v>2100200230</v>
      </c>
      <c r="AE8" s="96">
        <v>2100200230</v>
      </c>
      <c r="AF8" s="96">
        <v>1</v>
      </c>
      <c r="AG8" s="97">
        <v>11944000</v>
      </c>
      <c r="AH8" s="96"/>
      <c r="AI8" s="97"/>
      <c r="AJ8" s="97"/>
      <c r="AK8" s="97"/>
      <c r="AL8" s="96" t="s">
        <v>26</v>
      </c>
    </row>
    <row r="9" spans="1:40" ht="101.25" customHeight="1">
      <c r="A9" s="95">
        <v>4</v>
      </c>
      <c r="B9" s="103">
        <v>11</v>
      </c>
      <c r="C9" s="98" t="s">
        <v>46</v>
      </c>
      <c r="D9" s="98" t="s">
        <v>62</v>
      </c>
      <c r="E9" s="98" t="s">
        <v>45</v>
      </c>
      <c r="F9" s="102">
        <v>2</v>
      </c>
      <c r="G9" s="102">
        <v>88.08</v>
      </c>
      <c r="H9" s="98" t="s">
        <v>39</v>
      </c>
      <c r="I9" s="100">
        <v>180</v>
      </c>
      <c r="J9" s="100">
        <v>5</v>
      </c>
      <c r="K9" s="101">
        <v>1200000</v>
      </c>
      <c r="L9" s="97">
        <v>1</v>
      </c>
      <c r="M9" s="101">
        <v>1200000</v>
      </c>
      <c r="N9" s="101"/>
      <c r="O9" s="101"/>
      <c r="P9" s="101">
        <v>1200000</v>
      </c>
      <c r="Q9" s="98" t="s">
        <v>61</v>
      </c>
      <c r="R9" s="98" t="s">
        <v>60</v>
      </c>
      <c r="S9" s="98" t="s">
        <v>52</v>
      </c>
      <c r="T9" s="98" t="s">
        <v>35</v>
      </c>
      <c r="U9" s="96"/>
      <c r="V9" s="98" t="s">
        <v>44</v>
      </c>
      <c r="W9" s="100" t="s">
        <v>32</v>
      </c>
      <c r="X9" s="99" t="s">
        <v>59</v>
      </c>
      <c r="Y9" s="98" t="s">
        <v>58</v>
      </c>
      <c r="Z9" s="98" t="s">
        <v>57</v>
      </c>
      <c r="AA9" s="98" t="s">
        <v>56</v>
      </c>
      <c r="AB9" s="96">
        <v>9132</v>
      </c>
      <c r="AC9" s="96"/>
      <c r="AD9" s="96">
        <v>2100200230</v>
      </c>
      <c r="AE9" s="96">
        <v>2100200230</v>
      </c>
      <c r="AF9" s="96">
        <v>1</v>
      </c>
      <c r="AG9" s="97">
        <v>1200000</v>
      </c>
      <c r="AH9" s="96"/>
      <c r="AI9" s="97"/>
      <c r="AJ9" s="97"/>
      <c r="AK9" s="97"/>
      <c r="AL9" s="96" t="s">
        <v>26</v>
      </c>
    </row>
    <row r="10" spans="1:40" ht="102" customHeight="1">
      <c r="A10" s="95">
        <v>5</v>
      </c>
      <c r="B10" s="103">
        <v>11</v>
      </c>
      <c r="C10" s="98" t="s">
        <v>55</v>
      </c>
      <c r="D10" s="98" t="s">
        <v>54</v>
      </c>
      <c r="E10" s="98">
        <v>8732</v>
      </c>
      <c r="F10" s="102">
        <v>2</v>
      </c>
      <c r="G10" s="102">
        <v>285</v>
      </c>
      <c r="H10" s="98" t="s">
        <v>39</v>
      </c>
      <c r="I10" s="100">
        <v>300</v>
      </c>
      <c r="J10" s="100">
        <v>6</v>
      </c>
      <c r="K10" s="101">
        <v>3941700</v>
      </c>
      <c r="L10" s="97">
        <v>1</v>
      </c>
      <c r="M10" s="101">
        <v>3941700</v>
      </c>
      <c r="N10" s="101"/>
      <c r="O10" s="101"/>
      <c r="P10" s="101">
        <v>3941700</v>
      </c>
      <c r="Q10" s="98" t="s">
        <v>53</v>
      </c>
      <c r="R10" s="98" t="s">
        <v>52</v>
      </c>
      <c r="S10" s="98" t="s">
        <v>52</v>
      </c>
      <c r="T10" s="98" t="s">
        <v>35</v>
      </c>
      <c r="U10" s="96"/>
      <c r="V10" s="98" t="s">
        <v>51</v>
      </c>
      <c r="W10" s="100" t="s">
        <v>32</v>
      </c>
      <c r="X10" s="99" t="s">
        <v>50</v>
      </c>
      <c r="Y10" s="98" t="s">
        <v>49</v>
      </c>
      <c r="Z10" s="98" t="s">
        <v>48</v>
      </c>
      <c r="AA10" s="98" t="s">
        <v>47</v>
      </c>
      <c r="AB10" s="96">
        <v>822</v>
      </c>
      <c r="AC10" s="96"/>
      <c r="AD10" s="96">
        <v>2100200230</v>
      </c>
      <c r="AE10" s="96">
        <v>2100200230</v>
      </c>
      <c r="AF10" s="96">
        <v>1</v>
      </c>
      <c r="AG10" s="97">
        <v>3941700</v>
      </c>
      <c r="AH10" s="96"/>
      <c r="AI10" s="97"/>
      <c r="AJ10" s="97"/>
      <c r="AK10" s="97"/>
      <c r="AL10" s="96" t="s">
        <v>26</v>
      </c>
    </row>
    <row r="11" spans="1:40" ht="69" customHeight="1">
      <c r="A11" s="95">
        <v>6</v>
      </c>
      <c r="B11" s="94">
        <v>11</v>
      </c>
      <c r="C11" s="82" t="s">
        <v>42</v>
      </c>
      <c r="D11" s="82" t="s">
        <v>41</v>
      </c>
      <c r="E11" s="85" t="s">
        <v>40</v>
      </c>
      <c r="F11" s="93">
        <v>1</v>
      </c>
      <c r="G11" s="92">
        <v>1242</v>
      </c>
      <c r="H11" s="91" t="s">
        <v>39</v>
      </c>
      <c r="I11" s="90">
        <v>120</v>
      </c>
      <c r="J11" s="90">
        <v>3</v>
      </c>
      <c r="K11" s="87">
        <v>668200</v>
      </c>
      <c r="L11" s="89">
        <v>1</v>
      </c>
      <c r="M11" s="87">
        <v>668200</v>
      </c>
      <c r="N11" s="88" t="s">
        <v>27</v>
      </c>
      <c r="O11" s="88" t="s">
        <v>27</v>
      </c>
      <c r="P11" s="87">
        <v>668200</v>
      </c>
      <c r="Q11" s="82" t="s">
        <v>38</v>
      </c>
      <c r="R11" s="85" t="s">
        <v>37</v>
      </c>
      <c r="S11" s="82" t="s">
        <v>36</v>
      </c>
      <c r="T11" s="82" t="s">
        <v>35</v>
      </c>
      <c r="U11" s="86" t="s">
        <v>34</v>
      </c>
      <c r="V11" s="85" t="s">
        <v>33</v>
      </c>
      <c r="W11" s="84" t="s">
        <v>32</v>
      </c>
      <c r="X11" s="83" t="s">
        <v>31</v>
      </c>
      <c r="Y11" s="82" t="s">
        <v>30</v>
      </c>
      <c r="Z11" s="82" t="s">
        <v>29</v>
      </c>
      <c r="AA11" s="82" t="s">
        <v>28</v>
      </c>
      <c r="AB11" s="79">
        <v>9137</v>
      </c>
      <c r="AC11" s="79"/>
      <c r="AD11" s="79">
        <v>2100200230</v>
      </c>
      <c r="AE11" s="79">
        <v>2100200230</v>
      </c>
      <c r="AF11" s="79">
        <v>1</v>
      </c>
      <c r="AG11" s="81">
        <v>668200</v>
      </c>
      <c r="AH11" s="80" t="s">
        <v>27</v>
      </c>
      <c r="AI11" s="80" t="s">
        <v>27</v>
      </c>
      <c r="AJ11" s="80" t="s">
        <v>27</v>
      </c>
      <c r="AK11" s="80" t="s">
        <v>27</v>
      </c>
      <c r="AL11" s="79" t="s">
        <v>26</v>
      </c>
      <c r="AM11" s="78"/>
      <c r="AN11" s="78"/>
    </row>
    <row r="12" spans="1:40"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</row>
    <row r="21" spans="11:11">
      <c r="K21" s="77"/>
    </row>
  </sheetData>
  <mergeCells count="31">
    <mergeCell ref="A4:A5"/>
    <mergeCell ref="AL4:AL5"/>
    <mergeCell ref="AB4:AB5"/>
    <mergeCell ref="AC4:AC5"/>
    <mergeCell ref="AD4:AD5"/>
    <mergeCell ref="AE4:AE5"/>
    <mergeCell ref="AF4:AG4"/>
    <mergeCell ref="AH4:AK4"/>
    <mergeCell ref="X4:AA4"/>
    <mergeCell ref="M4:M5"/>
    <mergeCell ref="B4:B5"/>
    <mergeCell ref="C4:C5"/>
    <mergeCell ref="D4:D5"/>
    <mergeCell ref="E4:E5"/>
    <mergeCell ref="F4:F5"/>
    <mergeCell ref="T4:T5"/>
    <mergeCell ref="U4:U5"/>
    <mergeCell ref="V4:V5"/>
    <mergeCell ref="W4:W5"/>
    <mergeCell ref="L4:L5"/>
    <mergeCell ref="N4:N5"/>
    <mergeCell ref="O4:O5"/>
    <mergeCell ref="P4:P5"/>
    <mergeCell ref="Q4:Q5"/>
    <mergeCell ref="R4:R5"/>
    <mergeCell ref="S4:S5"/>
    <mergeCell ref="G4:G5"/>
    <mergeCell ref="H4:H5"/>
    <mergeCell ref="I4:I5"/>
    <mergeCell ref="J4:J5"/>
    <mergeCell ref="K4:K5"/>
  </mergeCells>
  <pageMargins left="0.19685039370078741" right="0.19685039370078741" top="0.59055118110236227" bottom="0.39370078740157483" header="0.31496062992125984" footer="0.31496062992125984"/>
  <pageSetup paperSize="9" scale="65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R5"/>
  <sheetViews>
    <sheetView workbookViewId="0">
      <selection activeCell="J7" sqref="J7"/>
    </sheetView>
  </sheetViews>
  <sheetFormatPr defaultColWidth="10" defaultRowHeight="21.75"/>
  <cols>
    <col min="1" max="1" width="4.42578125" style="76" customWidth="1"/>
    <col min="2" max="2" width="26.5703125" style="76" customWidth="1"/>
    <col min="3" max="3" width="35.85546875" style="76" customWidth="1"/>
    <col min="4" max="4" width="12" style="76" customWidth="1"/>
    <col min="5" max="5" width="7.85546875" style="76" customWidth="1"/>
    <col min="6" max="6" width="11.85546875" style="76" customWidth="1"/>
    <col min="7" max="7" width="12.140625" style="76" customWidth="1"/>
    <col min="8" max="8" width="11.42578125" style="76" customWidth="1"/>
    <col min="9" max="9" width="8.28515625" style="76" customWidth="1"/>
    <col min="10" max="10" width="7.140625" style="76" customWidth="1"/>
    <col min="11" max="11" width="9.140625" style="76" customWidth="1"/>
    <col min="12" max="13" width="10" style="76"/>
    <col min="14" max="14" width="10.140625" style="76" bestFit="1" customWidth="1"/>
    <col min="15" max="15" width="10" style="76"/>
    <col min="16" max="17" width="13.7109375" style="76" customWidth="1"/>
    <col min="18" max="18" width="16.42578125" style="76" customWidth="1"/>
    <col min="19" max="16384" width="10" style="76"/>
  </cols>
  <sheetData>
    <row r="1" spans="1:18">
      <c r="A1" s="110" t="s">
        <v>123</v>
      </c>
      <c r="B1" s="110"/>
      <c r="C1" s="110"/>
      <c r="D1" s="112"/>
      <c r="E1" s="112"/>
      <c r="F1" s="112"/>
      <c r="G1" s="112"/>
      <c r="H1" s="110"/>
      <c r="I1" s="110"/>
      <c r="J1" s="110"/>
      <c r="K1" s="110"/>
      <c r="L1" s="110"/>
      <c r="M1" s="111"/>
      <c r="N1" s="110"/>
      <c r="O1" s="110"/>
      <c r="P1" s="110"/>
      <c r="Q1" s="110"/>
      <c r="R1" s="108"/>
    </row>
    <row r="2" spans="1:18">
      <c r="A2" s="110" t="s">
        <v>134</v>
      </c>
      <c r="B2" s="110"/>
      <c r="C2" s="110"/>
      <c r="D2" s="112"/>
      <c r="E2" s="112"/>
      <c r="F2" s="112"/>
      <c r="G2" s="112"/>
      <c r="H2" s="110"/>
      <c r="I2" s="110"/>
      <c r="J2" s="110"/>
      <c r="K2" s="110"/>
      <c r="L2" s="110"/>
      <c r="M2" s="111"/>
      <c r="N2" s="110"/>
      <c r="O2" s="110"/>
      <c r="P2" s="110"/>
      <c r="Q2" s="110"/>
      <c r="R2" s="108"/>
    </row>
    <row r="3" spans="1:18">
      <c r="A3" s="110" t="s">
        <v>121</v>
      </c>
      <c r="B3" s="110"/>
      <c r="C3" s="110"/>
      <c r="D3" s="112"/>
      <c r="E3" s="112"/>
      <c r="F3" s="112"/>
      <c r="G3" s="112"/>
      <c r="H3" s="110"/>
      <c r="I3" s="110"/>
      <c r="J3" s="110"/>
      <c r="K3" s="110"/>
      <c r="L3" s="110"/>
      <c r="M3" s="111"/>
      <c r="N3" s="110"/>
      <c r="O3" s="110"/>
      <c r="P3" s="110"/>
      <c r="Q3" s="110"/>
      <c r="R3" s="108"/>
    </row>
    <row r="4" spans="1:18" ht="43.5">
      <c r="A4" s="107" t="s">
        <v>9</v>
      </c>
      <c r="B4" s="107" t="s">
        <v>133</v>
      </c>
      <c r="C4" s="107" t="s">
        <v>132</v>
      </c>
      <c r="D4" s="113" t="s">
        <v>131</v>
      </c>
      <c r="E4" s="113" t="s">
        <v>130</v>
      </c>
      <c r="F4" s="106" t="s">
        <v>111</v>
      </c>
      <c r="G4" s="106" t="s">
        <v>2</v>
      </c>
      <c r="H4" s="107" t="s">
        <v>108</v>
      </c>
      <c r="I4" s="107" t="s">
        <v>1</v>
      </c>
      <c r="J4" s="107" t="s">
        <v>107</v>
      </c>
      <c r="K4" s="331" t="s">
        <v>309</v>
      </c>
      <c r="L4" s="107" t="s">
        <v>105</v>
      </c>
      <c r="M4" s="107" t="s">
        <v>104</v>
      </c>
      <c r="N4" s="107" t="s">
        <v>103</v>
      </c>
      <c r="O4" s="107" t="s">
        <v>129</v>
      </c>
      <c r="P4" s="107" t="s">
        <v>102</v>
      </c>
      <c r="Q4" s="107" t="s">
        <v>101</v>
      </c>
      <c r="R4" s="107" t="s">
        <v>98</v>
      </c>
    </row>
    <row r="5" spans="1:18" ht="108.75">
      <c r="A5" s="96">
        <v>11</v>
      </c>
      <c r="B5" s="98" t="s">
        <v>128</v>
      </c>
      <c r="C5" s="98" t="s">
        <v>127</v>
      </c>
      <c r="D5" s="101">
        <v>16000000</v>
      </c>
      <c r="E5" s="97">
        <v>1</v>
      </c>
      <c r="F5" s="101">
        <v>16000000</v>
      </c>
      <c r="G5" s="101">
        <v>16000000</v>
      </c>
      <c r="H5" s="98" t="s">
        <v>87</v>
      </c>
      <c r="I5" s="98" t="s">
        <v>35</v>
      </c>
      <c r="J5" s="96" t="s">
        <v>84</v>
      </c>
      <c r="K5" s="98"/>
      <c r="L5" s="100" t="s">
        <v>126</v>
      </c>
      <c r="M5" s="98" t="s">
        <v>125</v>
      </c>
      <c r="N5" s="96">
        <v>10741</v>
      </c>
      <c r="O5" s="96"/>
      <c r="P5" s="96">
        <v>2100200231</v>
      </c>
      <c r="Q5" s="96">
        <v>2100200231</v>
      </c>
      <c r="R5" s="96" t="s">
        <v>124</v>
      </c>
    </row>
  </sheetData>
  <pageMargins left="0.19685039370078741" right="0.19685039370078741" top="0.59055118110236227" bottom="0.39370078740157483" header="0.31496062992125984" footer="0.31496062992125984"/>
  <pageSetup paperSize="9" scale="6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0"/>
    <pageSetUpPr fitToPage="1"/>
  </sheetPr>
  <dimension ref="A1:R34"/>
  <sheetViews>
    <sheetView zoomScale="70" zoomScaleNormal="70" workbookViewId="0">
      <selection activeCell="Q21" sqref="Q21"/>
    </sheetView>
  </sheetViews>
  <sheetFormatPr defaultColWidth="8.85546875" defaultRowHeight="24"/>
  <cols>
    <col min="1" max="1" width="6.28515625" style="12" customWidth="1"/>
    <col min="2" max="2" width="11.85546875" style="11" customWidth="1"/>
    <col min="3" max="3" width="40.5703125" style="12" customWidth="1"/>
    <col min="4" max="4" width="10.140625" style="8" customWidth="1"/>
    <col min="5" max="5" width="15.7109375" style="8" customWidth="1"/>
    <col min="6" max="6" width="7.42578125" style="7" bestFit="1" customWidth="1"/>
    <col min="7" max="7" width="18.5703125" style="7" customWidth="1"/>
    <col min="8" max="8" width="14.85546875" style="7" customWidth="1"/>
    <col min="9" max="9" width="14.42578125" style="7" customWidth="1"/>
    <col min="10" max="10" width="16.42578125" style="9" customWidth="1"/>
    <col min="11" max="11" width="15.5703125" style="10" customWidth="1"/>
    <col min="12" max="12" width="9" style="11" customWidth="1"/>
    <col min="13" max="13" width="14.28515625" style="11" customWidth="1"/>
    <col min="14" max="14" width="13.85546875" style="10" customWidth="1"/>
    <col min="15" max="15" width="7.140625" style="11" customWidth="1"/>
    <col min="16" max="16" width="15" style="11" customWidth="1"/>
    <col min="17" max="17" width="37.5703125" style="10" customWidth="1"/>
    <col min="18" max="18" width="27.140625" style="10" customWidth="1"/>
    <col min="19" max="19" width="33.42578125" style="12" customWidth="1"/>
    <col min="20" max="16384" width="8.85546875" style="12"/>
  </cols>
  <sheetData>
    <row r="1" spans="1:18">
      <c r="A1" s="413" t="s">
        <v>22</v>
      </c>
      <c r="B1" s="413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  <c r="N1" s="413"/>
      <c r="O1" s="413"/>
      <c r="P1" s="413"/>
      <c r="Q1" s="413"/>
      <c r="R1" s="413"/>
    </row>
    <row r="2" spans="1:18" ht="30.75">
      <c r="A2" s="416" t="s">
        <v>277</v>
      </c>
      <c r="B2" s="416"/>
      <c r="C2" s="416"/>
      <c r="D2" s="416"/>
      <c r="E2" s="416"/>
      <c r="F2" s="416"/>
      <c r="G2" s="416"/>
      <c r="H2" s="416"/>
      <c r="I2" s="218"/>
      <c r="J2" s="218"/>
      <c r="K2" s="12"/>
      <c r="L2" s="218"/>
      <c r="M2" s="218"/>
      <c r="N2" s="218"/>
      <c r="O2" s="218"/>
      <c r="P2" s="218"/>
      <c r="Q2" s="218"/>
      <c r="R2" s="218"/>
    </row>
    <row r="3" spans="1:18">
      <c r="A3" s="414" t="s">
        <v>23</v>
      </c>
      <c r="B3" s="414"/>
      <c r="C3" s="414"/>
      <c r="D3" s="414"/>
      <c r="E3" s="414"/>
      <c r="F3" s="414"/>
      <c r="G3" s="414"/>
      <c r="H3" s="414"/>
      <c r="I3" s="414"/>
      <c r="J3" s="414"/>
      <c r="K3" s="414"/>
      <c r="L3" s="414"/>
      <c r="M3" s="414"/>
      <c r="N3" s="414"/>
      <c r="O3" s="414"/>
      <c r="P3" s="414"/>
      <c r="Q3" s="414"/>
      <c r="R3" s="73"/>
    </row>
    <row r="4" spans="1:18" ht="113.25" customHeight="1">
      <c r="A4" s="31" t="s">
        <v>9</v>
      </c>
      <c r="B4" s="31" t="s">
        <v>6</v>
      </c>
      <c r="C4" s="31" t="s">
        <v>14</v>
      </c>
      <c r="D4" s="32" t="s">
        <v>15</v>
      </c>
      <c r="E4" s="32" t="s">
        <v>7</v>
      </c>
      <c r="F4" s="125" t="s">
        <v>4</v>
      </c>
      <c r="G4" s="126" t="s">
        <v>11</v>
      </c>
      <c r="H4" s="126" t="s">
        <v>12</v>
      </c>
      <c r="I4" s="126" t="s">
        <v>19</v>
      </c>
      <c r="J4" s="125" t="s">
        <v>16</v>
      </c>
      <c r="K4" s="127" t="s">
        <v>0</v>
      </c>
      <c r="L4" s="127" t="s">
        <v>3</v>
      </c>
      <c r="M4" s="31" t="s">
        <v>10</v>
      </c>
      <c r="N4" s="35" t="s">
        <v>1</v>
      </c>
      <c r="O4" s="31" t="s">
        <v>5</v>
      </c>
      <c r="P4" s="31" t="s">
        <v>18</v>
      </c>
      <c r="Q4" s="31" t="s">
        <v>8</v>
      </c>
      <c r="R4" s="36" t="s">
        <v>17</v>
      </c>
    </row>
    <row r="5" spans="1:18" ht="24.75" customHeight="1">
      <c r="A5" s="15"/>
      <c r="B5" s="15"/>
      <c r="C5" s="15" t="s">
        <v>2</v>
      </c>
      <c r="D5" s="16"/>
      <c r="E5" s="17">
        <f t="shared" ref="E5:J5" si="0">SUM(E6:E16)</f>
        <v>407246600</v>
      </c>
      <c r="F5" s="17">
        <f t="shared" si="0"/>
        <v>11</v>
      </c>
      <c r="G5" s="17">
        <f t="shared" si="0"/>
        <v>220513320</v>
      </c>
      <c r="H5" s="17">
        <f t="shared" si="0"/>
        <v>186733280</v>
      </c>
      <c r="I5" s="17">
        <f t="shared" si="0"/>
        <v>0</v>
      </c>
      <c r="J5" s="17">
        <f t="shared" si="0"/>
        <v>407246600</v>
      </c>
      <c r="K5" s="18"/>
      <c r="L5" s="15"/>
      <c r="M5" s="15"/>
      <c r="N5" s="18"/>
      <c r="O5" s="15"/>
      <c r="P5" s="15"/>
      <c r="Q5" s="15"/>
      <c r="R5" s="15"/>
    </row>
    <row r="6" spans="1:18" ht="117.75" customHeight="1">
      <c r="A6" s="232">
        <v>11</v>
      </c>
      <c r="B6" s="221">
        <v>1</v>
      </c>
      <c r="C6" s="222" t="s">
        <v>78</v>
      </c>
      <c r="D6" s="260" t="s">
        <v>169</v>
      </c>
      <c r="E6" s="261">
        <v>45052400</v>
      </c>
      <c r="F6" s="262">
        <v>1</v>
      </c>
      <c r="G6" s="263">
        <f>E6</f>
        <v>45052400</v>
      </c>
      <c r="H6" s="264" t="s">
        <v>27</v>
      </c>
      <c r="I6" s="265">
        <v>0</v>
      </c>
      <c r="J6" s="264">
        <v>45052400</v>
      </c>
      <c r="K6" s="266" t="s">
        <v>181</v>
      </c>
      <c r="L6" s="267" t="s">
        <v>36</v>
      </c>
      <c r="M6" s="267" t="s">
        <v>74</v>
      </c>
      <c r="N6" s="267" t="s">
        <v>35</v>
      </c>
      <c r="O6" s="230" t="s">
        <v>170</v>
      </c>
      <c r="P6" s="231" t="s">
        <v>44</v>
      </c>
      <c r="Q6" s="222" t="s">
        <v>71</v>
      </c>
      <c r="R6" s="232">
        <v>2</v>
      </c>
    </row>
    <row r="7" spans="1:18" ht="312">
      <c r="A7" s="13">
        <v>11</v>
      </c>
      <c r="B7" s="22">
        <v>2</v>
      </c>
      <c r="C7" s="151" t="s">
        <v>251</v>
      </c>
      <c r="D7" s="205">
        <v>7895</v>
      </c>
      <c r="E7" s="152">
        <v>153416600</v>
      </c>
      <c r="F7" s="22">
        <v>1</v>
      </c>
      <c r="G7" s="149">
        <f>E7*20/100</f>
        <v>30683320</v>
      </c>
      <c r="H7" s="149">
        <f>E7-G7</f>
        <v>122733280</v>
      </c>
      <c r="I7" s="149">
        <v>0</v>
      </c>
      <c r="J7" s="153">
        <f>E7</f>
        <v>153416600</v>
      </c>
      <c r="K7" s="154" t="s">
        <v>252</v>
      </c>
      <c r="L7" s="155" t="s">
        <v>137</v>
      </c>
      <c r="M7" s="155" t="s">
        <v>86</v>
      </c>
      <c r="N7" s="155" t="s">
        <v>35</v>
      </c>
      <c r="O7" s="145" t="s">
        <v>84</v>
      </c>
      <c r="P7" s="52" t="s">
        <v>253</v>
      </c>
      <c r="Q7" s="206" t="s">
        <v>254</v>
      </c>
      <c r="R7" s="22">
        <v>3</v>
      </c>
    </row>
    <row r="8" spans="1:18" ht="141" customHeight="1">
      <c r="A8" s="233">
        <v>11</v>
      </c>
      <c r="B8" s="234">
        <v>3</v>
      </c>
      <c r="C8" s="235" t="s">
        <v>159</v>
      </c>
      <c r="D8" s="236"/>
      <c r="E8" s="238">
        <v>4000000</v>
      </c>
      <c r="F8" s="237">
        <v>1</v>
      </c>
      <c r="G8" s="238">
        <f>E8</f>
        <v>4000000</v>
      </c>
      <c r="H8" s="239" t="s">
        <v>27</v>
      </c>
      <c r="I8" s="239" t="s">
        <v>27</v>
      </c>
      <c r="J8" s="239">
        <f>E8</f>
        <v>4000000</v>
      </c>
      <c r="K8" s="235" t="s">
        <v>136</v>
      </c>
      <c r="L8" s="240" t="s">
        <v>137</v>
      </c>
      <c r="M8" s="240" t="s">
        <v>86</v>
      </c>
      <c r="N8" s="240" t="s">
        <v>35</v>
      </c>
      <c r="O8" s="233" t="s">
        <v>138</v>
      </c>
      <c r="P8" s="235" t="s">
        <v>160</v>
      </c>
      <c r="Q8" s="235" t="s">
        <v>161</v>
      </c>
      <c r="R8" s="233">
        <v>2</v>
      </c>
    </row>
    <row r="9" spans="1:18" ht="63" customHeight="1">
      <c r="A9" s="136">
        <v>11</v>
      </c>
      <c r="B9" s="22">
        <v>4</v>
      </c>
      <c r="C9" s="146" t="s">
        <v>171</v>
      </c>
      <c r="D9" s="147">
        <v>8605</v>
      </c>
      <c r="E9" s="148">
        <v>59610600</v>
      </c>
      <c r="F9" s="157">
        <v>1</v>
      </c>
      <c r="G9" s="156">
        <f>E9</f>
        <v>59610600</v>
      </c>
      <c r="H9" s="149" t="s">
        <v>27</v>
      </c>
      <c r="I9" s="149" t="s">
        <v>27</v>
      </c>
      <c r="J9" s="148">
        <v>59610600</v>
      </c>
      <c r="K9" s="67" t="s">
        <v>181</v>
      </c>
      <c r="L9" s="68" t="s">
        <v>36</v>
      </c>
      <c r="M9" s="68" t="s">
        <v>74</v>
      </c>
      <c r="N9" s="68" t="s">
        <v>35</v>
      </c>
      <c r="O9" s="145" t="s">
        <v>170</v>
      </c>
      <c r="P9" s="52" t="s">
        <v>271</v>
      </c>
      <c r="Q9" s="150" t="s">
        <v>172</v>
      </c>
      <c r="R9" s="136">
        <v>2</v>
      </c>
    </row>
    <row r="10" spans="1:18" ht="164.25" customHeight="1">
      <c r="A10" s="220">
        <v>11</v>
      </c>
      <c r="B10" s="221">
        <v>5</v>
      </c>
      <c r="C10" s="222" t="s">
        <v>255</v>
      </c>
      <c r="D10" s="223" t="s">
        <v>256</v>
      </c>
      <c r="E10" s="224">
        <v>80000000</v>
      </c>
      <c r="F10" s="225">
        <v>1</v>
      </c>
      <c r="G10" s="226">
        <f>E10*20/100</f>
        <v>16000000</v>
      </c>
      <c r="H10" s="226">
        <f>E10-G10</f>
        <v>64000000</v>
      </c>
      <c r="I10" s="224" t="s">
        <v>257</v>
      </c>
      <c r="J10" s="227">
        <f>E10</f>
        <v>80000000</v>
      </c>
      <c r="K10" s="228" t="s">
        <v>252</v>
      </c>
      <c r="L10" s="229" t="s">
        <v>137</v>
      </c>
      <c r="M10" s="229" t="s">
        <v>86</v>
      </c>
      <c r="N10" s="229" t="s">
        <v>35</v>
      </c>
      <c r="O10" s="230" t="s">
        <v>84</v>
      </c>
      <c r="P10" s="231" t="s">
        <v>44</v>
      </c>
      <c r="Q10" s="222" t="s">
        <v>258</v>
      </c>
      <c r="R10" s="232">
        <v>3</v>
      </c>
    </row>
    <row r="11" spans="1:18" ht="206.25" customHeight="1">
      <c r="A11" s="38">
        <v>11</v>
      </c>
      <c r="B11" s="22">
        <v>6</v>
      </c>
      <c r="C11" s="120" t="s">
        <v>141</v>
      </c>
      <c r="D11" s="14">
        <v>10957</v>
      </c>
      <c r="E11" s="64">
        <v>16147400</v>
      </c>
      <c r="F11" s="124">
        <v>1</v>
      </c>
      <c r="G11" s="65">
        <v>16147400</v>
      </c>
      <c r="H11" s="65">
        <v>0</v>
      </c>
      <c r="I11" s="65">
        <v>0</v>
      </c>
      <c r="J11" s="121">
        <f>G11</f>
        <v>16147400</v>
      </c>
      <c r="K11" s="122" t="s">
        <v>143</v>
      </c>
      <c r="L11" s="123" t="s">
        <v>137</v>
      </c>
      <c r="M11" s="123" t="s">
        <v>86</v>
      </c>
      <c r="N11" s="123" t="s">
        <v>35</v>
      </c>
      <c r="O11" s="14" t="s">
        <v>142</v>
      </c>
      <c r="P11" s="52" t="s">
        <v>44</v>
      </c>
      <c r="Q11" s="69" t="s">
        <v>146</v>
      </c>
      <c r="R11" s="30">
        <v>2</v>
      </c>
    </row>
    <row r="12" spans="1:18" ht="96.75" customHeight="1">
      <c r="A12" s="13">
        <v>11</v>
      </c>
      <c r="B12" s="22">
        <v>7</v>
      </c>
      <c r="C12" s="21" t="s">
        <v>173</v>
      </c>
      <c r="D12" s="24"/>
      <c r="E12" s="54">
        <v>250000</v>
      </c>
      <c r="F12" s="48">
        <v>1</v>
      </c>
      <c r="G12" s="156">
        <f>E12</f>
        <v>250000</v>
      </c>
      <c r="H12" s="157" t="s">
        <v>27</v>
      </c>
      <c r="I12" s="157" t="s">
        <v>27</v>
      </c>
      <c r="J12" s="54">
        <v>250000</v>
      </c>
      <c r="K12" s="67" t="s">
        <v>181</v>
      </c>
      <c r="L12" s="68" t="s">
        <v>36</v>
      </c>
      <c r="M12" s="68" t="s">
        <v>74</v>
      </c>
      <c r="N12" s="68" t="s">
        <v>35</v>
      </c>
      <c r="O12" s="145" t="s">
        <v>170</v>
      </c>
      <c r="P12" s="59" t="s">
        <v>272</v>
      </c>
      <c r="Q12" s="21" t="s">
        <v>175</v>
      </c>
      <c r="R12" s="22">
        <v>2</v>
      </c>
    </row>
    <row r="13" spans="1:18" ht="201.75" customHeight="1">
      <c r="A13" s="38">
        <v>11</v>
      </c>
      <c r="B13" s="22">
        <v>8</v>
      </c>
      <c r="C13" s="55" t="s">
        <v>144</v>
      </c>
      <c r="D13" s="56">
        <v>10124</v>
      </c>
      <c r="E13" s="117">
        <v>29778400</v>
      </c>
      <c r="F13" s="30">
        <v>1</v>
      </c>
      <c r="G13" s="117">
        <v>29778400</v>
      </c>
      <c r="H13" s="124">
        <v>0</v>
      </c>
      <c r="I13" s="124">
        <v>0</v>
      </c>
      <c r="J13" s="119">
        <f>G13</f>
        <v>29778400</v>
      </c>
      <c r="K13" s="122" t="s">
        <v>143</v>
      </c>
      <c r="L13" s="123" t="s">
        <v>137</v>
      </c>
      <c r="M13" s="123" t="s">
        <v>86</v>
      </c>
      <c r="N13" s="123" t="s">
        <v>35</v>
      </c>
      <c r="O13" s="57" t="s">
        <v>142</v>
      </c>
      <c r="P13" s="58" t="s">
        <v>145</v>
      </c>
      <c r="Q13" s="55" t="s">
        <v>147</v>
      </c>
      <c r="R13" s="118">
        <v>2</v>
      </c>
    </row>
    <row r="14" spans="1:18" ht="54" customHeight="1">
      <c r="A14" s="13"/>
      <c r="B14" s="22">
        <v>9</v>
      </c>
      <c r="C14" s="21" t="s">
        <v>176</v>
      </c>
      <c r="D14" s="24"/>
      <c r="E14" s="20">
        <v>150000</v>
      </c>
      <c r="F14" s="26">
        <v>1</v>
      </c>
      <c r="G14" s="156">
        <f>E14</f>
        <v>150000</v>
      </c>
      <c r="H14" s="157" t="s">
        <v>27</v>
      </c>
      <c r="I14" s="157" t="s">
        <v>27</v>
      </c>
      <c r="J14" s="20">
        <v>150000</v>
      </c>
      <c r="K14" s="67" t="s">
        <v>181</v>
      </c>
      <c r="L14" s="155" t="s">
        <v>36</v>
      </c>
      <c r="M14" s="155" t="s">
        <v>74</v>
      </c>
      <c r="N14" s="155" t="s">
        <v>35</v>
      </c>
      <c r="O14" s="145" t="s">
        <v>170</v>
      </c>
      <c r="P14" s="52" t="s">
        <v>174</v>
      </c>
      <c r="Q14" s="21" t="s">
        <v>177</v>
      </c>
      <c r="R14" s="22">
        <v>2</v>
      </c>
    </row>
    <row r="15" spans="1:18" ht="81.75" customHeight="1">
      <c r="A15" s="13">
        <v>11</v>
      </c>
      <c r="B15" s="22">
        <v>10</v>
      </c>
      <c r="C15" s="158" t="s">
        <v>178</v>
      </c>
      <c r="D15" s="147">
        <v>9540</v>
      </c>
      <c r="E15" s="148">
        <v>9607200</v>
      </c>
      <c r="F15" s="22">
        <v>1</v>
      </c>
      <c r="G15" s="156">
        <f>E15</f>
        <v>9607200</v>
      </c>
      <c r="H15" s="157" t="s">
        <v>27</v>
      </c>
      <c r="I15" s="157" t="s">
        <v>27</v>
      </c>
      <c r="J15" s="148">
        <v>9607200</v>
      </c>
      <c r="K15" s="67" t="s">
        <v>181</v>
      </c>
      <c r="L15" s="155" t="s">
        <v>36</v>
      </c>
      <c r="M15" s="155" t="s">
        <v>74</v>
      </c>
      <c r="N15" s="155" t="s">
        <v>35</v>
      </c>
      <c r="O15" s="145" t="s">
        <v>170</v>
      </c>
      <c r="P15" s="52" t="s">
        <v>145</v>
      </c>
      <c r="Q15" s="21" t="s">
        <v>179</v>
      </c>
      <c r="R15" s="37">
        <v>2</v>
      </c>
    </row>
    <row r="16" spans="1:18" ht="80.25" customHeight="1">
      <c r="A16" s="241">
        <v>11</v>
      </c>
      <c r="B16" s="242">
        <v>11</v>
      </c>
      <c r="C16" s="243" t="s">
        <v>180</v>
      </c>
      <c r="D16" s="244">
        <v>9539</v>
      </c>
      <c r="E16" s="245">
        <v>9234000</v>
      </c>
      <c r="F16" s="242">
        <v>1</v>
      </c>
      <c r="G16" s="246">
        <f>E16</f>
        <v>9234000</v>
      </c>
      <c r="H16" s="247" t="s">
        <v>27</v>
      </c>
      <c r="I16" s="247" t="s">
        <v>27</v>
      </c>
      <c r="J16" s="245">
        <v>9234000</v>
      </c>
      <c r="K16" s="248" t="s">
        <v>181</v>
      </c>
      <c r="L16" s="249" t="s">
        <v>36</v>
      </c>
      <c r="M16" s="249" t="s">
        <v>74</v>
      </c>
      <c r="N16" s="249" t="s">
        <v>35</v>
      </c>
      <c r="O16" s="250" t="s">
        <v>73</v>
      </c>
      <c r="P16" s="251" t="s">
        <v>145</v>
      </c>
      <c r="Q16" s="252" t="s">
        <v>179</v>
      </c>
      <c r="R16" s="242">
        <v>2</v>
      </c>
    </row>
    <row r="17" spans="1:18" ht="54" customHeight="1">
      <c r="A17" s="253">
        <v>11</v>
      </c>
      <c r="B17" s="254">
        <v>12</v>
      </c>
      <c r="C17" s="255" t="s">
        <v>273</v>
      </c>
      <c r="D17" s="256"/>
      <c r="E17" s="256">
        <v>7217500</v>
      </c>
      <c r="F17" s="257">
        <v>1</v>
      </c>
      <c r="G17" s="257">
        <f>E17</f>
        <v>7217500</v>
      </c>
      <c r="H17" s="258" t="s">
        <v>27</v>
      </c>
      <c r="I17" s="258" t="s">
        <v>27</v>
      </c>
      <c r="J17" s="258">
        <f>E17</f>
        <v>7217500</v>
      </c>
      <c r="K17" s="259" t="s">
        <v>274</v>
      </c>
      <c r="L17" s="254" t="s">
        <v>36</v>
      </c>
      <c r="M17" s="229" t="s">
        <v>74</v>
      </c>
      <c r="N17" s="229" t="s">
        <v>35</v>
      </c>
      <c r="O17" s="254" t="s">
        <v>138</v>
      </c>
      <c r="P17" s="254" t="s">
        <v>275</v>
      </c>
      <c r="Q17" s="222" t="s">
        <v>276</v>
      </c>
      <c r="R17" s="254">
        <v>2</v>
      </c>
    </row>
    <row r="33" spans="3:9">
      <c r="C33" s="415"/>
      <c r="D33" s="415"/>
      <c r="E33" s="415"/>
      <c r="F33" s="415"/>
      <c r="G33" s="415"/>
      <c r="H33" s="415"/>
      <c r="I33" s="415"/>
    </row>
    <row r="34" spans="3:9">
      <c r="C34" s="415"/>
      <c r="D34" s="415"/>
      <c r="E34" s="415"/>
      <c r="F34" s="415"/>
      <c r="G34" s="415"/>
      <c r="H34" s="415"/>
      <c r="I34" s="415"/>
    </row>
  </sheetData>
  <mergeCells count="4">
    <mergeCell ref="A1:R1"/>
    <mergeCell ref="A3:Q3"/>
    <mergeCell ref="C33:I34"/>
    <mergeCell ref="A2:H2"/>
  </mergeCells>
  <printOptions horizontalCentered="1"/>
  <pageMargins left="0" right="0" top="0.39370078740157483" bottom="0.23622047244094491" header="0.19685039370078741" footer="0.15748031496062992"/>
  <pageSetup paperSize="9" scale="48" fitToHeight="0" orientation="landscape" r:id="rId1"/>
  <headerFooter alignWithMargins="0">
    <oddFooter>&amp;C&amp;"TH SarabunPSK,ธรรมดา"&amp;16หน้า &amp;P จาก &amp;N&amp;R&amp;"TH SarabunPSK,ธรรมดา"&amp;16&amp;A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P69"/>
  <sheetViews>
    <sheetView zoomScale="80" zoomScaleNormal="80" workbookViewId="0">
      <pane ySplit="4" topLeftCell="A5" activePane="bottomLeft" state="frozen"/>
      <selection pane="bottomLeft" activeCell="I5" sqref="I5"/>
    </sheetView>
  </sheetViews>
  <sheetFormatPr defaultColWidth="8.85546875" defaultRowHeight="24"/>
  <cols>
    <col min="1" max="1" width="4.5703125" style="12" bestFit="1" customWidth="1"/>
    <col min="2" max="2" width="8.7109375" style="11" customWidth="1"/>
    <col min="3" max="3" width="35.28515625" style="12" customWidth="1"/>
    <col min="4" max="4" width="11.85546875" style="8" hidden="1" customWidth="1"/>
    <col min="5" max="5" width="14.85546875" style="8" customWidth="1"/>
    <col min="6" max="6" width="9.42578125" style="7" customWidth="1"/>
    <col min="7" max="7" width="16.42578125" style="7" customWidth="1"/>
    <col min="8" max="8" width="18" style="9" customWidth="1"/>
    <col min="9" max="9" width="9.7109375" style="10" customWidth="1"/>
    <col min="10" max="10" width="9" style="11" customWidth="1"/>
    <col min="11" max="11" width="14.28515625" style="11" customWidth="1"/>
    <col min="12" max="12" width="8.140625" style="10" customWidth="1"/>
    <col min="13" max="13" width="9" style="11" customWidth="1"/>
    <col min="14" max="14" width="22.5703125" style="11" customWidth="1"/>
    <col min="15" max="15" width="37.5703125" style="10" customWidth="1"/>
    <col min="16" max="16" width="17.85546875" style="10" customWidth="1"/>
    <col min="17" max="17" width="40.140625" style="12" customWidth="1"/>
    <col min="18" max="16384" width="8.85546875" style="12"/>
  </cols>
  <sheetData>
    <row r="1" spans="1:16">
      <c r="A1" s="413" t="s">
        <v>22</v>
      </c>
      <c r="B1" s="413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  <c r="N1" s="413"/>
      <c r="O1" s="413"/>
      <c r="P1" s="413"/>
    </row>
    <row r="2" spans="1:16">
      <c r="A2" s="414" t="s">
        <v>158</v>
      </c>
      <c r="B2" s="414"/>
      <c r="C2" s="414"/>
      <c r="D2" s="414"/>
      <c r="E2" s="414"/>
      <c r="F2" s="414"/>
      <c r="G2" s="414"/>
      <c r="H2" s="414"/>
      <c r="I2" s="414"/>
      <c r="J2" s="414"/>
      <c r="K2" s="414"/>
      <c r="L2" s="414"/>
      <c r="M2" s="414"/>
      <c r="N2" s="414"/>
      <c r="O2" s="414"/>
      <c r="P2" s="73"/>
    </row>
    <row r="3" spans="1:16">
      <c r="A3" s="1"/>
      <c r="B3" s="5"/>
      <c r="C3" s="1"/>
      <c r="D3" s="2"/>
      <c r="E3" s="2"/>
      <c r="F3" s="1"/>
      <c r="G3" s="217" t="s">
        <v>13</v>
      </c>
      <c r="H3" s="3"/>
      <c r="I3" s="6"/>
      <c r="J3" s="1"/>
      <c r="K3" s="1"/>
      <c r="L3" s="6"/>
      <c r="M3" s="1"/>
      <c r="N3" s="1"/>
      <c r="O3" s="1"/>
      <c r="P3" s="4"/>
    </row>
    <row r="4" spans="1:16" ht="120">
      <c r="A4" s="31" t="s">
        <v>9</v>
      </c>
      <c r="B4" s="31" t="s">
        <v>6</v>
      </c>
      <c r="C4" s="31" t="s">
        <v>14</v>
      </c>
      <c r="D4" s="32" t="s">
        <v>15</v>
      </c>
      <c r="E4" s="32" t="s">
        <v>7</v>
      </c>
      <c r="F4" s="33" t="s">
        <v>4</v>
      </c>
      <c r="G4" s="34" t="s">
        <v>11</v>
      </c>
      <c r="H4" s="33" t="s">
        <v>16</v>
      </c>
      <c r="I4" s="31" t="s">
        <v>310</v>
      </c>
      <c r="J4" s="31" t="s">
        <v>3</v>
      </c>
      <c r="K4" s="31" t="s">
        <v>10</v>
      </c>
      <c r="L4" s="35" t="s">
        <v>1</v>
      </c>
      <c r="M4" s="31" t="s">
        <v>5</v>
      </c>
      <c r="N4" s="31" t="s">
        <v>18</v>
      </c>
      <c r="O4" s="31" t="s">
        <v>8</v>
      </c>
      <c r="P4" s="36" t="s">
        <v>17</v>
      </c>
    </row>
    <row r="5" spans="1:16">
      <c r="A5" s="15"/>
      <c r="B5" s="15"/>
      <c r="C5" s="15" t="s">
        <v>2</v>
      </c>
      <c r="D5" s="16"/>
      <c r="E5" s="17">
        <f>SUM(E6:E63)</f>
        <v>40294500</v>
      </c>
      <c r="F5" s="17">
        <f>SUM(F6:F63)</f>
        <v>188</v>
      </c>
      <c r="G5" s="17">
        <f t="shared" ref="G5:H5" si="0">SUM(G6:G63)</f>
        <v>41528800</v>
      </c>
      <c r="H5" s="17">
        <f t="shared" si="0"/>
        <v>41528800</v>
      </c>
      <c r="I5" s="18"/>
      <c r="J5" s="15"/>
      <c r="K5" s="15"/>
      <c r="L5" s="18"/>
      <c r="M5" s="15"/>
      <c r="N5" s="15"/>
      <c r="O5" s="15"/>
      <c r="P5" s="15"/>
    </row>
    <row r="6" spans="1:16" ht="48">
      <c r="A6" s="130">
        <v>11</v>
      </c>
      <c r="B6" s="130">
        <v>1</v>
      </c>
      <c r="C6" s="129" t="s">
        <v>182</v>
      </c>
      <c r="D6" s="131"/>
      <c r="E6" s="131">
        <v>600000</v>
      </c>
      <c r="F6" s="166">
        <v>1</v>
      </c>
      <c r="G6" s="168">
        <f>E6</f>
        <v>600000</v>
      </c>
      <c r="H6" s="133">
        <v>600000</v>
      </c>
      <c r="I6" s="134" t="s">
        <v>181</v>
      </c>
      <c r="J6" s="159" t="s">
        <v>36</v>
      </c>
      <c r="K6" s="159" t="s">
        <v>74</v>
      </c>
      <c r="L6" s="159" t="s">
        <v>35</v>
      </c>
      <c r="M6" s="130" t="s">
        <v>73</v>
      </c>
      <c r="N6" s="135" t="s">
        <v>183</v>
      </c>
      <c r="O6" s="135" t="s">
        <v>184</v>
      </c>
      <c r="P6" s="130">
        <v>1</v>
      </c>
    </row>
    <row r="7" spans="1:16" ht="96">
      <c r="A7" s="138">
        <v>11</v>
      </c>
      <c r="B7" s="130">
        <v>2</v>
      </c>
      <c r="C7" s="139" t="s">
        <v>135</v>
      </c>
      <c r="D7" s="115"/>
      <c r="E7" s="169">
        <v>1570000</v>
      </c>
      <c r="F7" s="141">
        <v>1</v>
      </c>
      <c r="G7" s="169">
        <v>1570000</v>
      </c>
      <c r="H7" s="140">
        <v>1570000</v>
      </c>
      <c r="I7" s="142" t="s">
        <v>136</v>
      </c>
      <c r="J7" s="115" t="s">
        <v>137</v>
      </c>
      <c r="K7" s="115" t="s">
        <v>86</v>
      </c>
      <c r="L7" s="115" t="s">
        <v>35</v>
      </c>
      <c r="M7" s="116" t="s">
        <v>138</v>
      </c>
      <c r="N7" s="143" t="s">
        <v>139</v>
      </c>
      <c r="O7" s="144" t="s">
        <v>151</v>
      </c>
      <c r="P7" s="22">
        <v>1</v>
      </c>
    </row>
    <row r="8" spans="1:16" ht="72">
      <c r="A8" s="13">
        <v>11</v>
      </c>
      <c r="B8" s="130">
        <v>3</v>
      </c>
      <c r="C8" s="135" t="s">
        <v>185</v>
      </c>
      <c r="D8" s="160"/>
      <c r="E8" s="170">
        <v>520000</v>
      </c>
      <c r="F8" s="167">
        <v>1</v>
      </c>
      <c r="G8" s="165">
        <f>E8</f>
        <v>520000</v>
      </c>
      <c r="H8" s="160">
        <v>520000</v>
      </c>
      <c r="I8" s="159" t="s">
        <v>181</v>
      </c>
      <c r="J8" s="159" t="s">
        <v>36</v>
      </c>
      <c r="K8" s="159" t="s">
        <v>74</v>
      </c>
      <c r="L8" s="159" t="s">
        <v>35</v>
      </c>
      <c r="M8" s="130" t="s">
        <v>73</v>
      </c>
      <c r="N8" s="135" t="s">
        <v>186</v>
      </c>
      <c r="O8" s="161" t="s">
        <v>187</v>
      </c>
      <c r="P8" s="22">
        <v>1</v>
      </c>
    </row>
    <row r="9" spans="1:16" ht="72">
      <c r="A9" s="39">
        <v>11</v>
      </c>
      <c r="B9" s="130">
        <v>4</v>
      </c>
      <c r="C9" s="162" t="s">
        <v>188</v>
      </c>
      <c r="D9" s="160"/>
      <c r="E9" s="170">
        <v>535000</v>
      </c>
      <c r="F9" s="167">
        <v>1</v>
      </c>
      <c r="G9" s="165">
        <f>E9</f>
        <v>535000</v>
      </c>
      <c r="H9" s="163">
        <v>535000</v>
      </c>
      <c r="I9" s="159" t="s">
        <v>181</v>
      </c>
      <c r="J9" s="159" t="s">
        <v>36</v>
      </c>
      <c r="K9" s="159" t="s">
        <v>74</v>
      </c>
      <c r="L9" s="159" t="s">
        <v>35</v>
      </c>
      <c r="M9" s="130" t="s">
        <v>73</v>
      </c>
      <c r="N9" s="135" t="s">
        <v>186</v>
      </c>
      <c r="O9" s="164" t="s">
        <v>189</v>
      </c>
      <c r="P9" s="22">
        <v>1</v>
      </c>
    </row>
    <row r="10" spans="1:16" ht="90.75" customHeight="1">
      <c r="A10" s="39">
        <v>11</v>
      </c>
      <c r="B10" s="130">
        <v>5</v>
      </c>
      <c r="C10" s="19" t="s">
        <v>140</v>
      </c>
      <c r="D10" s="27"/>
      <c r="E10" s="25">
        <v>1288000</v>
      </c>
      <c r="F10" s="23">
        <v>1</v>
      </c>
      <c r="G10" s="25">
        <v>1288000</v>
      </c>
      <c r="H10" s="25">
        <v>1288000</v>
      </c>
      <c r="I10" s="28" t="s">
        <v>136</v>
      </c>
      <c r="J10" s="28" t="s">
        <v>137</v>
      </c>
      <c r="K10" s="28" t="s">
        <v>86</v>
      </c>
      <c r="L10" s="28" t="s">
        <v>35</v>
      </c>
      <c r="M10" s="27" t="s">
        <v>138</v>
      </c>
      <c r="N10" s="52" t="s">
        <v>139</v>
      </c>
      <c r="O10" s="21" t="s">
        <v>152</v>
      </c>
      <c r="P10" s="22">
        <v>1</v>
      </c>
    </row>
    <row r="11" spans="1:16" ht="90.75" customHeight="1">
      <c r="A11" s="13">
        <v>11</v>
      </c>
      <c r="B11" s="130">
        <v>6</v>
      </c>
      <c r="C11" s="135" t="s">
        <v>190</v>
      </c>
      <c r="D11" s="160"/>
      <c r="E11" s="165">
        <v>300000</v>
      </c>
      <c r="F11" s="209">
        <v>1</v>
      </c>
      <c r="G11" s="165">
        <f>E11</f>
        <v>300000</v>
      </c>
      <c r="H11" s="165">
        <v>300000</v>
      </c>
      <c r="I11" s="159" t="s">
        <v>181</v>
      </c>
      <c r="J11" s="159" t="s">
        <v>36</v>
      </c>
      <c r="K11" s="159" t="s">
        <v>74</v>
      </c>
      <c r="L11" s="159" t="s">
        <v>35</v>
      </c>
      <c r="M11" s="130" t="s">
        <v>73</v>
      </c>
      <c r="N11" s="135" t="s">
        <v>186</v>
      </c>
      <c r="O11" s="135" t="s">
        <v>191</v>
      </c>
      <c r="P11" s="22">
        <v>1</v>
      </c>
    </row>
    <row r="12" spans="1:16" ht="90.75" customHeight="1">
      <c r="A12" s="128">
        <v>11</v>
      </c>
      <c r="B12" s="130">
        <v>7</v>
      </c>
      <c r="C12" s="182" t="s">
        <v>192</v>
      </c>
      <c r="D12" s="189"/>
      <c r="E12" s="189">
        <v>1500000</v>
      </c>
      <c r="F12" s="212">
        <v>1</v>
      </c>
      <c r="G12" s="190">
        <f t="shared" ref="G12:G13" si="1">E12</f>
        <v>1500000</v>
      </c>
      <c r="H12" s="191">
        <v>1500000</v>
      </c>
      <c r="I12" s="188" t="s">
        <v>181</v>
      </c>
      <c r="J12" s="179" t="s">
        <v>36</v>
      </c>
      <c r="K12" s="179" t="s">
        <v>74</v>
      </c>
      <c r="L12" s="179" t="s">
        <v>35</v>
      </c>
      <c r="M12" s="183" t="s">
        <v>73</v>
      </c>
      <c r="N12" s="187" t="s">
        <v>166</v>
      </c>
      <c r="O12" s="201" t="s">
        <v>193</v>
      </c>
      <c r="P12" s="22">
        <v>1</v>
      </c>
    </row>
    <row r="13" spans="1:16" ht="90.75" customHeight="1">
      <c r="A13" s="130">
        <v>11</v>
      </c>
      <c r="B13" s="130">
        <v>8</v>
      </c>
      <c r="C13" s="129" t="s">
        <v>194</v>
      </c>
      <c r="D13" s="131"/>
      <c r="E13" s="131">
        <v>3000000</v>
      </c>
      <c r="F13" s="172">
        <v>1</v>
      </c>
      <c r="G13" s="168">
        <f t="shared" si="1"/>
        <v>3000000</v>
      </c>
      <c r="H13" s="133">
        <v>3000000</v>
      </c>
      <c r="I13" s="134" t="s">
        <v>181</v>
      </c>
      <c r="J13" s="159" t="s">
        <v>36</v>
      </c>
      <c r="K13" s="159" t="s">
        <v>74</v>
      </c>
      <c r="L13" s="159" t="s">
        <v>35</v>
      </c>
      <c r="M13" s="130" t="s">
        <v>73</v>
      </c>
      <c r="N13" s="135" t="s">
        <v>166</v>
      </c>
      <c r="O13" s="134" t="s">
        <v>195</v>
      </c>
      <c r="P13" s="22">
        <v>1</v>
      </c>
    </row>
    <row r="14" spans="1:16" ht="76.5" customHeight="1">
      <c r="A14" s="129">
        <v>11</v>
      </c>
      <c r="B14" s="130">
        <v>9</v>
      </c>
      <c r="C14" s="129" t="s">
        <v>157</v>
      </c>
      <c r="D14" s="131"/>
      <c r="E14" s="131">
        <v>22000</v>
      </c>
      <c r="F14" s="213">
        <v>22</v>
      </c>
      <c r="G14" s="133">
        <f>F14*E14</f>
        <v>484000</v>
      </c>
      <c r="H14" s="133">
        <f>G14</f>
        <v>484000</v>
      </c>
      <c r="I14" s="28" t="s">
        <v>136</v>
      </c>
      <c r="J14" s="28" t="s">
        <v>137</v>
      </c>
      <c r="K14" s="28" t="s">
        <v>86</v>
      </c>
      <c r="L14" s="28" t="s">
        <v>35</v>
      </c>
      <c r="M14" s="27" t="s">
        <v>138</v>
      </c>
      <c r="N14" s="134" t="s">
        <v>153</v>
      </c>
      <c r="O14" s="135" t="s">
        <v>154</v>
      </c>
      <c r="P14" s="130">
        <v>1</v>
      </c>
    </row>
    <row r="15" spans="1:16" ht="44.25" customHeight="1">
      <c r="A15" s="129">
        <v>11</v>
      </c>
      <c r="B15" s="130">
        <v>10</v>
      </c>
      <c r="C15" s="129" t="s">
        <v>155</v>
      </c>
      <c r="D15" s="131"/>
      <c r="E15" s="131">
        <v>3800</v>
      </c>
      <c r="F15" s="213">
        <v>106</v>
      </c>
      <c r="G15" s="132">
        <f>E15*F15</f>
        <v>402800</v>
      </c>
      <c r="H15" s="133">
        <f>G15</f>
        <v>402800</v>
      </c>
      <c r="I15" s="28" t="s">
        <v>136</v>
      </c>
      <c r="J15" s="28" t="s">
        <v>137</v>
      </c>
      <c r="K15" s="28" t="s">
        <v>86</v>
      </c>
      <c r="L15" s="28" t="s">
        <v>35</v>
      </c>
      <c r="M15" s="27" t="s">
        <v>138</v>
      </c>
      <c r="N15" s="134" t="s">
        <v>153</v>
      </c>
      <c r="O15" s="135" t="s">
        <v>156</v>
      </c>
      <c r="P15" s="130">
        <v>1</v>
      </c>
    </row>
    <row r="16" spans="1:16" ht="48">
      <c r="A16" s="130">
        <v>11</v>
      </c>
      <c r="B16" s="130">
        <v>11</v>
      </c>
      <c r="C16" s="173" t="s">
        <v>196</v>
      </c>
      <c r="D16" s="131"/>
      <c r="E16" s="131">
        <v>3531000</v>
      </c>
      <c r="F16" s="172">
        <v>1</v>
      </c>
      <c r="G16" s="168">
        <f>F16*E16</f>
        <v>3531000</v>
      </c>
      <c r="H16" s="133">
        <v>3531000</v>
      </c>
      <c r="I16" s="134" t="s">
        <v>181</v>
      </c>
      <c r="J16" s="159" t="s">
        <v>36</v>
      </c>
      <c r="K16" s="159" t="s">
        <v>74</v>
      </c>
      <c r="L16" s="159" t="s">
        <v>35</v>
      </c>
      <c r="M16" s="130" t="s">
        <v>73</v>
      </c>
      <c r="N16" s="135" t="s">
        <v>166</v>
      </c>
      <c r="O16" s="134" t="s">
        <v>197</v>
      </c>
      <c r="P16" s="130">
        <v>1</v>
      </c>
    </row>
    <row r="17" spans="1:16" ht="72">
      <c r="A17" s="129">
        <v>11</v>
      </c>
      <c r="B17" s="130">
        <v>12</v>
      </c>
      <c r="C17" s="173" t="s">
        <v>198</v>
      </c>
      <c r="D17" s="131"/>
      <c r="E17" s="131">
        <v>5000000</v>
      </c>
      <c r="F17" s="171">
        <v>1</v>
      </c>
      <c r="G17" s="168">
        <f t="shared" ref="G17:G33" si="2">F17*E17</f>
        <v>5000000</v>
      </c>
      <c r="H17" s="133">
        <v>5000000</v>
      </c>
      <c r="I17" s="134" t="s">
        <v>181</v>
      </c>
      <c r="J17" s="159" t="s">
        <v>36</v>
      </c>
      <c r="K17" s="159" t="s">
        <v>74</v>
      </c>
      <c r="L17" s="159" t="s">
        <v>35</v>
      </c>
      <c r="M17" s="130" t="s">
        <v>73</v>
      </c>
      <c r="N17" s="135" t="s">
        <v>166</v>
      </c>
      <c r="O17" s="135" t="s">
        <v>199</v>
      </c>
      <c r="P17" s="130">
        <v>1</v>
      </c>
    </row>
    <row r="18" spans="1:16" ht="48">
      <c r="A18" s="13">
        <v>11</v>
      </c>
      <c r="B18" s="130">
        <v>13</v>
      </c>
      <c r="C18" s="19" t="s">
        <v>213</v>
      </c>
      <c r="D18" s="28"/>
      <c r="E18" s="60">
        <v>20000</v>
      </c>
      <c r="F18" s="214">
        <v>1</v>
      </c>
      <c r="G18" s="60">
        <f>E18</f>
        <v>20000</v>
      </c>
      <c r="H18" s="60">
        <v>20000</v>
      </c>
      <c r="I18" s="49" t="s">
        <v>230</v>
      </c>
      <c r="J18" s="28" t="s">
        <v>137</v>
      </c>
      <c r="K18" s="28" t="s">
        <v>231</v>
      </c>
      <c r="L18" s="28" t="s">
        <v>35</v>
      </c>
      <c r="M18" s="27" t="s">
        <v>138</v>
      </c>
      <c r="N18" s="52" t="s">
        <v>183</v>
      </c>
      <c r="O18" s="21" t="s">
        <v>164</v>
      </c>
      <c r="P18" s="22">
        <v>1</v>
      </c>
    </row>
    <row r="19" spans="1:16" ht="93.75" customHeight="1">
      <c r="A19" s="39">
        <v>11</v>
      </c>
      <c r="B19" s="130">
        <v>14</v>
      </c>
      <c r="C19" s="19" t="s">
        <v>232</v>
      </c>
      <c r="D19" s="27"/>
      <c r="E19" s="60">
        <v>957000</v>
      </c>
      <c r="F19" s="23">
        <v>1</v>
      </c>
      <c r="G19" s="25">
        <f>E19</f>
        <v>957000</v>
      </c>
      <c r="H19" s="25">
        <v>957000</v>
      </c>
      <c r="I19" s="21" t="s">
        <v>163</v>
      </c>
      <c r="J19" s="21" t="s">
        <v>137</v>
      </c>
      <c r="K19" s="21" t="s">
        <v>86</v>
      </c>
      <c r="L19" s="21" t="s">
        <v>35</v>
      </c>
      <c r="M19" s="22"/>
      <c r="N19" s="21" t="s">
        <v>233</v>
      </c>
      <c r="O19" s="21" t="s">
        <v>126</v>
      </c>
      <c r="P19" s="22">
        <v>1</v>
      </c>
    </row>
    <row r="20" spans="1:16" ht="48">
      <c r="A20" s="114">
        <v>11</v>
      </c>
      <c r="B20" s="130">
        <v>15</v>
      </c>
      <c r="C20" s="193" t="s">
        <v>200</v>
      </c>
      <c r="D20" s="194"/>
      <c r="E20" s="197">
        <v>86000</v>
      </c>
      <c r="F20" s="208">
        <v>1</v>
      </c>
      <c r="G20" s="168">
        <f t="shared" si="2"/>
        <v>86000</v>
      </c>
      <c r="H20" s="195">
        <v>86000</v>
      </c>
      <c r="I20" s="196" t="s">
        <v>181</v>
      </c>
      <c r="J20" s="196" t="s">
        <v>36</v>
      </c>
      <c r="K20" s="196" t="s">
        <v>74</v>
      </c>
      <c r="L20" s="196" t="s">
        <v>35</v>
      </c>
      <c r="M20" s="192" t="s">
        <v>73</v>
      </c>
      <c r="N20" s="193" t="s">
        <v>201</v>
      </c>
      <c r="O20" s="193" t="s">
        <v>202</v>
      </c>
      <c r="P20" s="130">
        <v>1</v>
      </c>
    </row>
    <row r="21" spans="1:16" ht="48">
      <c r="A21" s="13">
        <v>11</v>
      </c>
      <c r="B21" s="130">
        <v>16</v>
      </c>
      <c r="C21" s="135" t="s">
        <v>203</v>
      </c>
      <c r="D21" s="160"/>
      <c r="E21" s="165">
        <v>97000</v>
      </c>
      <c r="F21" s="209">
        <v>1</v>
      </c>
      <c r="G21" s="168">
        <f t="shared" si="2"/>
        <v>97000</v>
      </c>
      <c r="H21" s="165">
        <v>97000</v>
      </c>
      <c r="I21" s="159" t="s">
        <v>181</v>
      </c>
      <c r="J21" s="159" t="s">
        <v>36</v>
      </c>
      <c r="K21" s="159" t="s">
        <v>74</v>
      </c>
      <c r="L21" s="159" t="s">
        <v>35</v>
      </c>
      <c r="M21" s="130" t="s">
        <v>73</v>
      </c>
      <c r="N21" s="135" t="s">
        <v>201</v>
      </c>
      <c r="O21" s="135" t="s">
        <v>204</v>
      </c>
      <c r="P21" s="130">
        <v>1</v>
      </c>
    </row>
    <row r="22" spans="1:16" ht="48">
      <c r="A22" s="13">
        <v>11</v>
      </c>
      <c r="B22" s="130">
        <v>17</v>
      </c>
      <c r="C22" s="135" t="s">
        <v>205</v>
      </c>
      <c r="D22" s="160"/>
      <c r="E22" s="165">
        <v>150000</v>
      </c>
      <c r="F22" s="209">
        <v>1</v>
      </c>
      <c r="G22" s="168">
        <f t="shared" si="2"/>
        <v>150000</v>
      </c>
      <c r="H22" s="165">
        <v>150000</v>
      </c>
      <c r="I22" s="159" t="s">
        <v>181</v>
      </c>
      <c r="J22" s="159" t="s">
        <v>36</v>
      </c>
      <c r="K22" s="159" t="s">
        <v>74</v>
      </c>
      <c r="L22" s="159" t="s">
        <v>35</v>
      </c>
      <c r="M22" s="130" t="s">
        <v>73</v>
      </c>
      <c r="N22" s="135" t="s">
        <v>186</v>
      </c>
      <c r="O22" s="135" t="s">
        <v>206</v>
      </c>
      <c r="P22" s="130">
        <v>1</v>
      </c>
    </row>
    <row r="23" spans="1:16" ht="48">
      <c r="A23" s="13">
        <v>11</v>
      </c>
      <c r="B23" s="130">
        <v>18</v>
      </c>
      <c r="C23" s="174" t="s">
        <v>207</v>
      </c>
      <c r="D23" s="160"/>
      <c r="E23" s="165">
        <v>400000</v>
      </c>
      <c r="F23" s="209">
        <v>1</v>
      </c>
      <c r="G23" s="168">
        <f t="shared" si="2"/>
        <v>400000</v>
      </c>
      <c r="H23" s="165">
        <v>400000</v>
      </c>
      <c r="I23" s="159" t="s">
        <v>181</v>
      </c>
      <c r="J23" s="159" t="s">
        <v>36</v>
      </c>
      <c r="K23" s="159" t="s">
        <v>74</v>
      </c>
      <c r="L23" s="159" t="s">
        <v>35</v>
      </c>
      <c r="M23" s="130" t="s">
        <v>73</v>
      </c>
      <c r="N23" s="135" t="s">
        <v>208</v>
      </c>
      <c r="O23" s="175" t="s">
        <v>209</v>
      </c>
      <c r="P23" s="130">
        <v>1</v>
      </c>
    </row>
    <row r="24" spans="1:16" ht="96">
      <c r="A24" s="13">
        <v>11</v>
      </c>
      <c r="B24" s="130">
        <v>19</v>
      </c>
      <c r="C24" s="176" t="s">
        <v>210</v>
      </c>
      <c r="D24" s="160"/>
      <c r="E24" s="198">
        <v>200000</v>
      </c>
      <c r="F24" s="209">
        <v>1</v>
      </c>
      <c r="G24" s="168">
        <f t="shared" si="2"/>
        <v>200000</v>
      </c>
      <c r="H24" s="133">
        <v>200000</v>
      </c>
      <c r="I24" s="177" t="s">
        <v>211</v>
      </c>
      <c r="J24" s="159" t="s">
        <v>36</v>
      </c>
      <c r="K24" s="159" t="s">
        <v>74</v>
      </c>
      <c r="L24" s="159" t="s">
        <v>35</v>
      </c>
      <c r="M24" s="130" t="s">
        <v>73</v>
      </c>
      <c r="N24" s="135"/>
      <c r="O24" s="134" t="s">
        <v>212</v>
      </c>
      <c r="P24" s="130">
        <v>1</v>
      </c>
    </row>
    <row r="25" spans="1:16" ht="96">
      <c r="A25" s="13">
        <v>11</v>
      </c>
      <c r="B25" s="130">
        <v>20</v>
      </c>
      <c r="C25" s="162" t="s">
        <v>213</v>
      </c>
      <c r="D25" s="163"/>
      <c r="E25" s="199">
        <v>20000</v>
      </c>
      <c r="F25" s="209">
        <v>2</v>
      </c>
      <c r="G25" s="168">
        <f t="shared" si="2"/>
        <v>40000</v>
      </c>
      <c r="H25" s="178">
        <v>40000</v>
      </c>
      <c r="I25" s="177" t="s">
        <v>211</v>
      </c>
      <c r="J25" s="159" t="s">
        <v>36</v>
      </c>
      <c r="K25" s="179" t="s">
        <v>74</v>
      </c>
      <c r="L25" s="179" t="s">
        <v>35</v>
      </c>
      <c r="M25" s="130" t="s">
        <v>73</v>
      </c>
      <c r="N25" s="135" t="s">
        <v>208</v>
      </c>
      <c r="O25" s="180" t="s">
        <v>214</v>
      </c>
      <c r="P25" s="130">
        <v>1</v>
      </c>
    </row>
    <row r="26" spans="1:16" ht="96">
      <c r="A26" s="13">
        <v>11</v>
      </c>
      <c r="B26" s="130">
        <v>21</v>
      </c>
      <c r="C26" s="162" t="s">
        <v>215</v>
      </c>
      <c r="D26" s="163"/>
      <c r="E26" s="170">
        <v>11000</v>
      </c>
      <c r="F26" s="209">
        <v>2</v>
      </c>
      <c r="G26" s="168">
        <f t="shared" si="2"/>
        <v>22000</v>
      </c>
      <c r="H26" s="160">
        <v>22000</v>
      </c>
      <c r="I26" s="177" t="s">
        <v>211</v>
      </c>
      <c r="J26" s="159" t="s">
        <v>36</v>
      </c>
      <c r="K26" s="159" t="s">
        <v>74</v>
      </c>
      <c r="L26" s="159" t="s">
        <v>35</v>
      </c>
      <c r="M26" s="130" t="s">
        <v>73</v>
      </c>
      <c r="N26" s="135" t="s">
        <v>201</v>
      </c>
      <c r="O26" s="181" t="s">
        <v>216</v>
      </c>
      <c r="P26" s="130">
        <v>1</v>
      </c>
    </row>
    <row r="27" spans="1:16" ht="96">
      <c r="A27" s="13">
        <v>11</v>
      </c>
      <c r="B27" s="130">
        <v>22</v>
      </c>
      <c r="C27" s="162" t="s">
        <v>217</v>
      </c>
      <c r="D27" s="163"/>
      <c r="E27" s="133">
        <v>20000</v>
      </c>
      <c r="F27" s="209">
        <v>2</v>
      </c>
      <c r="G27" s="168">
        <f t="shared" si="2"/>
        <v>40000</v>
      </c>
      <c r="H27" s="160">
        <v>40000</v>
      </c>
      <c r="I27" s="177" t="s">
        <v>211</v>
      </c>
      <c r="J27" s="159" t="s">
        <v>36</v>
      </c>
      <c r="K27" s="159" t="s">
        <v>74</v>
      </c>
      <c r="L27" s="159" t="s">
        <v>35</v>
      </c>
      <c r="M27" s="130" t="s">
        <v>73</v>
      </c>
      <c r="N27" s="135" t="s">
        <v>208</v>
      </c>
      <c r="O27" s="134" t="s">
        <v>218</v>
      </c>
      <c r="P27" s="130">
        <v>1</v>
      </c>
    </row>
    <row r="28" spans="1:16" ht="96">
      <c r="A28" s="129"/>
      <c r="B28" s="130">
        <v>23</v>
      </c>
      <c r="C28" s="162" t="s">
        <v>219</v>
      </c>
      <c r="D28" s="163"/>
      <c r="E28" s="198">
        <v>6900</v>
      </c>
      <c r="F28" s="209">
        <v>2</v>
      </c>
      <c r="G28" s="168">
        <f t="shared" si="2"/>
        <v>13800</v>
      </c>
      <c r="H28" s="160">
        <v>13800</v>
      </c>
      <c r="I28" s="177" t="s">
        <v>211</v>
      </c>
      <c r="J28" s="159" t="s">
        <v>36</v>
      </c>
      <c r="K28" s="159" t="s">
        <v>74</v>
      </c>
      <c r="L28" s="159" t="s">
        <v>35</v>
      </c>
      <c r="M28" s="130" t="s">
        <v>73</v>
      </c>
      <c r="N28" s="135" t="s">
        <v>208</v>
      </c>
      <c r="O28" s="134" t="s">
        <v>218</v>
      </c>
      <c r="P28" s="130">
        <v>1</v>
      </c>
    </row>
    <row r="29" spans="1:16" ht="96">
      <c r="A29" s="129"/>
      <c r="B29" s="130">
        <v>24</v>
      </c>
      <c r="C29" s="162" t="s">
        <v>220</v>
      </c>
      <c r="D29" s="163"/>
      <c r="E29" s="198">
        <v>34000</v>
      </c>
      <c r="F29" s="209">
        <v>2</v>
      </c>
      <c r="G29" s="168">
        <f t="shared" si="2"/>
        <v>68000</v>
      </c>
      <c r="H29" s="160">
        <v>68000</v>
      </c>
      <c r="I29" s="177" t="s">
        <v>211</v>
      </c>
      <c r="J29" s="159" t="s">
        <v>36</v>
      </c>
      <c r="K29" s="159" t="s">
        <v>74</v>
      </c>
      <c r="L29" s="159" t="s">
        <v>35</v>
      </c>
      <c r="M29" s="130" t="s">
        <v>73</v>
      </c>
      <c r="N29" s="135" t="s">
        <v>221</v>
      </c>
      <c r="O29" s="134" t="s">
        <v>218</v>
      </c>
      <c r="P29" s="130">
        <v>1</v>
      </c>
    </row>
    <row r="30" spans="1:16" ht="72">
      <c r="A30" s="129"/>
      <c r="B30" s="130">
        <v>25</v>
      </c>
      <c r="C30" s="162" t="s">
        <v>222</v>
      </c>
      <c r="D30" s="163"/>
      <c r="E30" s="198">
        <v>71500</v>
      </c>
      <c r="F30" s="209">
        <v>2</v>
      </c>
      <c r="G30" s="168">
        <f t="shared" si="2"/>
        <v>143000</v>
      </c>
      <c r="H30" s="160">
        <v>143000</v>
      </c>
      <c r="I30" s="177" t="s">
        <v>223</v>
      </c>
      <c r="J30" s="159" t="s">
        <v>36</v>
      </c>
      <c r="K30" s="159" t="s">
        <v>74</v>
      </c>
      <c r="L30" s="159" t="s">
        <v>35</v>
      </c>
      <c r="M30" s="130" t="s">
        <v>73</v>
      </c>
      <c r="N30" s="135" t="s">
        <v>166</v>
      </c>
      <c r="O30" s="135" t="s">
        <v>224</v>
      </c>
      <c r="P30" s="130">
        <v>1</v>
      </c>
    </row>
    <row r="31" spans="1:16" ht="72">
      <c r="A31" s="129"/>
      <c r="B31" s="130">
        <v>26</v>
      </c>
      <c r="C31" s="162" t="s">
        <v>225</v>
      </c>
      <c r="D31" s="163"/>
      <c r="E31" s="198">
        <v>32400</v>
      </c>
      <c r="F31" s="209">
        <v>2</v>
      </c>
      <c r="G31" s="168">
        <f t="shared" si="2"/>
        <v>64800</v>
      </c>
      <c r="H31" s="160">
        <v>64800</v>
      </c>
      <c r="I31" s="177" t="s">
        <v>223</v>
      </c>
      <c r="J31" s="159" t="s">
        <v>36</v>
      </c>
      <c r="K31" s="159" t="s">
        <v>226</v>
      </c>
      <c r="L31" s="159" t="s">
        <v>35</v>
      </c>
      <c r="M31" s="130" t="s">
        <v>73</v>
      </c>
      <c r="N31" s="135" t="s">
        <v>166</v>
      </c>
      <c r="O31" s="135" t="s">
        <v>224</v>
      </c>
      <c r="P31" s="130">
        <v>1</v>
      </c>
    </row>
    <row r="32" spans="1:16" ht="72">
      <c r="A32" s="182"/>
      <c r="B32" s="130">
        <v>27</v>
      </c>
      <c r="C32" s="184" t="s">
        <v>227</v>
      </c>
      <c r="D32" s="185"/>
      <c r="E32" s="200">
        <v>23500</v>
      </c>
      <c r="F32" s="210">
        <v>2</v>
      </c>
      <c r="G32" s="168">
        <f t="shared" si="2"/>
        <v>47000</v>
      </c>
      <c r="H32" s="178">
        <v>47000</v>
      </c>
      <c r="I32" s="186" t="s">
        <v>223</v>
      </c>
      <c r="J32" s="179" t="s">
        <v>36</v>
      </c>
      <c r="K32" s="179" t="s">
        <v>74</v>
      </c>
      <c r="L32" s="179" t="s">
        <v>35</v>
      </c>
      <c r="M32" s="183" t="s">
        <v>73</v>
      </c>
      <c r="N32" s="187" t="s">
        <v>166</v>
      </c>
      <c r="O32" s="187" t="s">
        <v>224</v>
      </c>
      <c r="P32" s="130">
        <v>1</v>
      </c>
    </row>
    <row r="33" spans="1:16" ht="96">
      <c r="A33" s="129"/>
      <c r="B33" s="130">
        <v>28</v>
      </c>
      <c r="C33" s="162" t="s">
        <v>228</v>
      </c>
      <c r="D33" s="163"/>
      <c r="E33" s="198">
        <v>15000</v>
      </c>
      <c r="F33" s="211">
        <v>2</v>
      </c>
      <c r="G33" s="168">
        <f t="shared" si="2"/>
        <v>30000</v>
      </c>
      <c r="H33" s="133">
        <v>30000</v>
      </c>
      <c r="I33" s="177" t="s">
        <v>211</v>
      </c>
      <c r="J33" s="159" t="s">
        <v>36</v>
      </c>
      <c r="K33" s="159" t="s">
        <v>74</v>
      </c>
      <c r="L33" s="159" t="s">
        <v>35</v>
      </c>
      <c r="M33" s="130" t="s">
        <v>73</v>
      </c>
      <c r="N33" s="135" t="s">
        <v>208</v>
      </c>
      <c r="O33" s="135" t="s">
        <v>229</v>
      </c>
      <c r="P33" s="130">
        <v>1</v>
      </c>
    </row>
    <row r="34" spans="1:16" ht="96">
      <c r="A34" s="13">
        <v>11</v>
      </c>
      <c r="B34" s="130">
        <v>29</v>
      </c>
      <c r="C34" s="19" t="s">
        <v>232</v>
      </c>
      <c r="D34" s="27"/>
      <c r="E34" s="60">
        <v>957000</v>
      </c>
      <c r="F34" s="23">
        <v>1</v>
      </c>
      <c r="G34" s="45">
        <f>E34*F34</f>
        <v>957000</v>
      </c>
      <c r="H34" s="54">
        <v>957000</v>
      </c>
      <c r="I34" s="28" t="s">
        <v>234</v>
      </c>
      <c r="J34" s="28" t="s">
        <v>137</v>
      </c>
      <c r="K34" s="28" t="s">
        <v>235</v>
      </c>
      <c r="L34" s="28" t="s">
        <v>35</v>
      </c>
      <c r="M34" s="22" t="s">
        <v>138</v>
      </c>
      <c r="N34" s="52" t="s">
        <v>233</v>
      </c>
      <c r="O34" s="21" t="s">
        <v>167</v>
      </c>
      <c r="P34" s="22">
        <v>1</v>
      </c>
    </row>
    <row r="35" spans="1:16" ht="48.75" customHeight="1">
      <c r="A35" s="13">
        <v>11</v>
      </c>
      <c r="B35" s="130">
        <v>30</v>
      </c>
      <c r="C35" s="62" t="s">
        <v>236</v>
      </c>
      <c r="D35" s="63"/>
      <c r="E35" s="152">
        <v>42500</v>
      </c>
      <c r="F35" s="207">
        <v>1</v>
      </c>
      <c r="G35" s="45">
        <f t="shared" ref="G35:G57" si="3">E35*F35</f>
        <v>42500</v>
      </c>
      <c r="H35" s="66">
        <v>42500</v>
      </c>
      <c r="I35" s="67" t="s">
        <v>163</v>
      </c>
      <c r="J35" s="67" t="s">
        <v>137</v>
      </c>
      <c r="K35" s="67" t="s">
        <v>86</v>
      </c>
      <c r="L35" s="67" t="s">
        <v>35</v>
      </c>
      <c r="M35" s="145" t="s">
        <v>138</v>
      </c>
      <c r="N35" s="52" t="s">
        <v>221</v>
      </c>
      <c r="O35" s="150" t="s">
        <v>237</v>
      </c>
      <c r="P35" s="22">
        <v>1</v>
      </c>
    </row>
    <row r="36" spans="1:16" ht="72">
      <c r="A36" s="13">
        <v>11</v>
      </c>
      <c r="B36" s="130">
        <v>31</v>
      </c>
      <c r="C36" s="21" t="s">
        <v>238</v>
      </c>
      <c r="D36" s="53"/>
      <c r="E36" s="29">
        <v>180000</v>
      </c>
      <c r="F36" s="207">
        <v>1</v>
      </c>
      <c r="G36" s="45">
        <f t="shared" si="3"/>
        <v>180000</v>
      </c>
      <c r="H36" s="54">
        <v>180000</v>
      </c>
      <c r="I36" s="49" t="s">
        <v>163</v>
      </c>
      <c r="J36" s="28" t="s">
        <v>137</v>
      </c>
      <c r="K36" s="28" t="s">
        <v>86</v>
      </c>
      <c r="L36" s="28" t="s">
        <v>35</v>
      </c>
      <c r="M36" s="27"/>
      <c r="N36" s="52" t="s">
        <v>166</v>
      </c>
      <c r="O36" s="21" t="s">
        <v>237</v>
      </c>
      <c r="P36" s="37">
        <v>1</v>
      </c>
    </row>
    <row r="37" spans="1:16" ht="48">
      <c r="A37" s="13">
        <v>11</v>
      </c>
      <c r="B37" s="130">
        <v>32</v>
      </c>
      <c r="C37" s="19" t="s">
        <v>213</v>
      </c>
      <c r="D37" s="28"/>
      <c r="E37" s="60">
        <v>20000</v>
      </c>
      <c r="F37" s="214">
        <v>1</v>
      </c>
      <c r="G37" s="45">
        <f t="shared" si="3"/>
        <v>20000</v>
      </c>
      <c r="H37" s="60">
        <v>20000</v>
      </c>
      <c r="I37" s="49" t="s">
        <v>239</v>
      </c>
      <c r="J37" s="28" t="s">
        <v>137</v>
      </c>
      <c r="K37" s="28" t="s">
        <v>240</v>
      </c>
      <c r="L37" s="28" t="s">
        <v>35</v>
      </c>
      <c r="M37" s="27" t="s">
        <v>138</v>
      </c>
      <c r="N37" s="52" t="s">
        <v>183</v>
      </c>
      <c r="O37" s="21" t="s">
        <v>164</v>
      </c>
      <c r="P37" s="22">
        <v>1</v>
      </c>
    </row>
    <row r="38" spans="1:16" ht="72">
      <c r="A38" s="13">
        <v>11</v>
      </c>
      <c r="B38" s="130">
        <v>33</v>
      </c>
      <c r="C38" s="19" t="s">
        <v>241</v>
      </c>
      <c r="D38" s="28"/>
      <c r="E38" s="202">
        <v>95000</v>
      </c>
      <c r="F38" s="214">
        <v>1</v>
      </c>
      <c r="G38" s="45">
        <f t="shared" si="3"/>
        <v>95000</v>
      </c>
      <c r="H38" s="60">
        <v>95000</v>
      </c>
      <c r="I38" s="203" t="s">
        <v>242</v>
      </c>
      <c r="J38" s="28" t="s">
        <v>137</v>
      </c>
      <c r="K38" s="28" t="s">
        <v>240</v>
      </c>
      <c r="L38" s="28" t="s">
        <v>35</v>
      </c>
      <c r="M38" s="27" t="s">
        <v>138</v>
      </c>
      <c r="N38" s="52" t="s">
        <v>243</v>
      </c>
      <c r="O38" s="21" t="s">
        <v>244</v>
      </c>
      <c r="P38" s="22">
        <v>1</v>
      </c>
    </row>
    <row r="39" spans="1:16" ht="72">
      <c r="A39" s="13">
        <v>11</v>
      </c>
      <c r="B39" s="130">
        <v>34</v>
      </c>
      <c r="C39" s="21" t="s">
        <v>245</v>
      </c>
      <c r="D39" s="24"/>
      <c r="E39" s="54">
        <v>10200</v>
      </c>
      <c r="F39" s="214">
        <v>1</v>
      </c>
      <c r="G39" s="45">
        <f t="shared" si="3"/>
        <v>10200</v>
      </c>
      <c r="H39" s="204">
        <v>10200</v>
      </c>
      <c r="I39" s="49" t="s">
        <v>239</v>
      </c>
      <c r="J39" s="28" t="s">
        <v>137</v>
      </c>
      <c r="K39" s="28" t="s">
        <v>240</v>
      </c>
      <c r="L39" s="28" t="s">
        <v>35</v>
      </c>
      <c r="M39" s="27" t="s">
        <v>138</v>
      </c>
      <c r="N39" s="52" t="s">
        <v>221</v>
      </c>
      <c r="O39" s="21" t="s">
        <v>164</v>
      </c>
      <c r="P39" s="22">
        <v>1</v>
      </c>
    </row>
    <row r="40" spans="1:16">
      <c r="A40" s="13">
        <v>11</v>
      </c>
      <c r="B40" s="130">
        <v>35</v>
      </c>
      <c r="C40" s="21" t="s">
        <v>246</v>
      </c>
      <c r="D40" s="24"/>
      <c r="E40" s="54">
        <v>59000</v>
      </c>
      <c r="F40" s="214">
        <v>1</v>
      </c>
      <c r="G40" s="45">
        <f t="shared" si="3"/>
        <v>59000</v>
      </c>
      <c r="H40" s="54">
        <v>59000</v>
      </c>
      <c r="I40" s="49" t="s">
        <v>239</v>
      </c>
      <c r="J40" s="28" t="s">
        <v>137</v>
      </c>
      <c r="K40" s="28" t="s">
        <v>240</v>
      </c>
      <c r="L40" s="28" t="s">
        <v>35</v>
      </c>
      <c r="M40" s="27" t="s">
        <v>138</v>
      </c>
      <c r="N40" s="52" t="s">
        <v>247</v>
      </c>
      <c r="O40" s="21" t="s">
        <v>164</v>
      </c>
      <c r="P40" s="22">
        <v>1</v>
      </c>
    </row>
    <row r="41" spans="1:16" ht="72">
      <c r="A41" s="13">
        <v>11</v>
      </c>
      <c r="B41" s="130">
        <v>36</v>
      </c>
      <c r="C41" s="21" t="s">
        <v>248</v>
      </c>
      <c r="D41" s="24"/>
      <c r="E41" s="54">
        <v>23200</v>
      </c>
      <c r="F41" s="214">
        <v>1</v>
      </c>
      <c r="G41" s="45">
        <f t="shared" si="3"/>
        <v>23200</v>
      </c>
      <c r="H41" s="54">
        <v>23200</v>
      </c>
      <c r="I41" s="49" t="s">
        <v>230</v>
      </c>
      <c r="J41" s="28" t="s">
        <v>137</v>
      </c>
      <c r="K41" s="28" t="s">
        <v>231</v>
      </c>
      <c r="L41" s="28" t="s">
        <v>35</v>
      </c>
      <c r="M41" s="27" t="s">
        <v>138</v>
      </c>
      <c r="N41" s="52" t="s">
        <v>221</v>
      </c>
      <c r="O41" s="21" t="s">
        <v>164</v>
      </c>
      <c r="P41" s="22">
        <v>1</v>
      </c>
    </row>
    <row r="42" spans="1:16" ht="72">
      <c r="A42" s="13">
        <v>11</v>
      </c>
      <c r="B42" s="130">
        <v>37</v>
      </c>
      <c r="C42" s="40" t="s">
        <v>249</v>
      </c>
      <c r="D42" s="37"/>
      <c r="E42" s="41">
        <v>28600</v>
      </c>
      <c r="F42" s="215">
        <v>1</v>
      </c>
      <c r="G42" s="45">
        <f t="shared" si="3"/>
        <v>28600</v>
      </c>
      <c r="H42" s="41">
        <v>28600</v>
      </c>
      <c r="I42" s="42" t="s">
        <v>239</v>
      </c>
      <c r="J42" s="42" t="s">
        <v>137</v>
      </c>
      <c r="K42" s="43" t="s">
        <v>240</v>
      </c>
      <c r="L42" s="28" t="s">
        <v>35</v>
      </c>
      <c r="M42" s="44" t="s">
        <v>138</v>
      </c>
      <c r="N42" s="40" t="s">
        <v>166</v>
      </c>
      <c r="O42" s="21" t="s">
        <v>164</v>
      </c>
      <c r="P42" s="22">
        <v>1</v>
      </c>
    </row>
    <row r="43" spans="1:16" ht="72">
      <c r="A43" s="13">
        <v>11</v>
      </c>
      <c r="B43" s="130">
        <v>38</v>
      </c>
      <c r="C43" s="40" t="s">
        <v>249</v>
      </c>
      <c r="D43" s="37"/>
      <c r="E43" s="41">
        <v>28600</v>
      </c>
      <c r="F43" s="215">
        <v>1</v>
      </c>
      <c r="G43" s="45">
        <f t="shared" si="3"/>
        <v>28600</v>
      </c>
      <c r="H43" s="41">
        <v>28600</v>
      </c>
      <c r="I43" s="42" t="s">
        <v>239</v>
      </c>
      <c r="J43" s="42" t="s">
        <v>137</v>
      </c>
      <c r="K43" s="43" t="s">
        <v>240</v>
      </c>
      <c r="L43" s="28" t="s">
        <v>35</v>
      </c>
      <c r="M43" s="44" t="s">
        <v>138</v>
      </c>
      <c r="N43" s="40" t="s">
        <v>166</v>
      </c>
      <c r="O43" s="21" t="s">
        <v>164</v>
      </c>
      <c r="P43" s="22">
        <v>1</v>
      </c>
    </row>
    <row r="44" spans="1:16" ht="72">
      <c r="A44" s="13">
        <v>11</v>
      </c>
      <c r="B44" s="130">
        <v>39</v>
      </c>
      <c r="C44" s="40" t="s">
        <v>249</v>
      </c>
      <c r="D44" s="37"/>
      <c r="E44" s="41">
        <v>28600</v>
      </c>
      <c r="F44" s="215">
        <v>1</v>
      </c>
      <c r="G44" s="45">
        <f t="shared" si="3"/>
        <v>28600</v>
      </c>
      <c r="H44" s="41">
        <v>28600</v>
      </c>
      <c r="I44" s="42" t="s">
        <v>230</v>
      </c>
      <c r="J44" s="42" t="s">
        <v>137</v>
      </c>
      <c r="K44" s="43" t="s">
        <v>231</v>
      </c>
      <c r="L44" s="28" t="s">
        <v>35</v>
      </c>
      <c r="M44" s="44" t="s">
        <v>138</v>
      </c>
      <c r="N44" s="40" t="s">
        <v>166</v>
      </c>
      <c r="O44" s="21" t="s">
        <v>164</v>
      </c>
      <c r="P44" s="22">
        <v>1</v>
      </c>
    </row>
    <row r="45" spans="1:16" ht="48">
      <c r="A45" s="13">
        <v>11</v>
      </c>
      <c r="B45" s="130">
        <v>40</v>
      </c>
      <c r="C45" s="19" t="s">
        <v>162</v>
      </c>
      <c r="D45" s="53"/>
      <c r="E45" s="45">
        <v>22000</v>
      </c>
      <c r="F45" s="207">
        <v>1</v>
      </c>
      <c r="G45" s="45">
        <f t="shared" si="3"/>
        <v>22000</v>
      </c>
      <c r="H45" s="54">
        <v>22000</v>
      </c>
      <c r="I45" s="137" t="s">
        <v>163</v>
      </c>
      <c r="J45" s="28" t="s">
        <v>137</v>
      </c>
      <c r="K45" s="28" t="s">
        <v>86</v>
      </c>
      <c r="L45" s="28" t="s">
        <v>35</v>
      </c>
      <c r="M45" s="27" t="s">
        <v>138</v>
      </c>
      <c r="N45" s="52" t="s">
        <v>153</v>
      </c>
      <c r="O45" s="21" t="s">
        <v>164</v>
      </c>
      <c r="P45" s="37">
        <v>1</v>
      </c>
    </row>
    <row r="46" spans="1:16">
      <c r="A46" s="13">
        <v>11</v>
      </c>
      <c r="B46" s="130">
        <v>41</v>
      </c>
      <c r="C46" s="19" t="s">
        <v>228</v>
      </c>
      <c r="D46" s="53"/>
      <c r="E46" s="45">
        <v>15000</v>
      </c>
      <c r="F46" s="207">
        <v>1</v>
      </c>
      <c r="G46" s="45">
        <f t="shared" si="3"/>
        <v>15000</v>
      </c>
      <c r="H46" s="54">
        <v>15000</v>
      </c>
      <c r="I46" s="137" t="s">
        <v>239</v>
      </c>
      <c r="J46" s="28" t="s">
        <v>137</v>
      </c>
      <c r="K46" s="28" t="s">
        <v>240</v>
      </c>
      <c r="L46" s="28" t="s">
        <v>35</v>
      </c>
      <c r="M46" s="27" t="s">
        <v>138</v>
      </c>
      <c r="N46" s="59" t="s">
        <v>250</v>
      </c>
      <c r="O46" s="21" t="s">
        <v>164</v>
      </c>
      <c r="P46" s="37">
        <v>1</v>
      </c>
    </row>
    <row r="47" spans="1:16" ht="48">
      <c r="A47" s="13">
        <v>11</v>
      </c>
      <c r="B47" s="130">
        <v>42</v>
      </c>
      <c r="C47" s="19" t="s">
        <v>228</v>
      </c>
      <c r="D47" s="53"/>
      <c r="E47" s="45">
        <v>15000</v>
      </c>
      <c r="F47" s="207">
        <v>1</v>
      </c>
      <c r="G47" s="45">
        <f t="shared" si="3"/>
        <v>15000</v>
      </c>
      <c r="H47" s="54">
        <v>15000</v>
      </c>
      <c r="I47" s="137" t="s">
        <v>230</v>
      </c>
      <c r="J47" s="28" t="s">
        <v>137</v>
      </c>
      <c r="K47" s="28" t="s">
        <v>231</v>
      </c>
      <c r="L47" s="28" t="s">
        <v>35</v>
      </c>
      <c r="M47" s="27" t="s">
        <v>138</v>
      </c>
      <c r="N47" s="59" t="s">
        <v>250</v>
      </c>
      <c r="O47" s="21" t="s">
        <v>164</v>
      </c>
      <c r="P47" s="37">
        <v>1</v>
      </c>
    </row>
    <row r="48" spans="1:16" ht="96">
      <c r="A48" s="39">
        <v>11</v>
      </c>
      <c r="B48" s="130">
        <v>43</v>
      </c>
      <c r="C48" s="19" t="s">
        <v>232</v>
      </c>
      <c r="D48" s="27"/>
      <c r="E48" s="60">
        <v>957000</v>
      </c>
      <c r="F48" s="25">
        <v>1</v>
      </c>
      <c r="G48" s="45">
        <f t="shared" si="3"/>
        <v>957000</v>
      </c>
      <c r="H48" s="25">
        <v>957000</v>
      </c>
      <c r="I48" s="21" t="s">
        <v>265</v>
      </c>
      <c r="J48" s="21" t="s">
        <v>52</v>
      </c>
      <c r="K48" s="21" t="s">
        <v>52</v>
      </c>
      <c r="L48" s="21" t="s">
        <v>35</v>
      </c>
      <c r="M48" s="22" t="s">
        <v>138</v>
      </c>
      <c r="N48" s="21" t="s">
        <v>233</v>
      </c>
      <c r="O48" s="21" t="s">
        <v>266</v>
      </c>
      <c r="P48" s="22">
        <v>1</v>
      </c>
    </row>
    <row r="49" spans="1:16" ht="48">
      <c r="A49" s="13">
        <v>11</v>
      </c>
      <c r="B49" s="130">
        <v>44</v>
      </c>
      <c r="C49" s="19" t="s">
        <v>162</v>
      </c>
      <c r="D49" s="53"/>
      <c r="E49" s="45">
        <v>22000</v>
      </c>
      <c r="F49" s="157">
        <v>1</v>
      </c>
      <c r="G49" s="45">
        <f t="shared" si="3"/>
        <v>22000</v>
      </c>
      <c r="H49" s="54">
        <v>22000</v>
      </c>
      <c r="I49" s="21" t="s">
        <v>265</v>
      </c>
      <c r="J49" s="21" t="s">
        <v>52</v>
      </c>
      <c r="K49" s="21" t="s">
        <v>52</v>
      </c>
      <c r="L49" s="21" t="s">
        <v>35</v>
      </c>
      <c r="M49" s="27" t="s">
        <v>138</v>
      </c>
      <c r="N49" s="52" t="s">
        <v>153</v>
      </c>
      <c r="O49" s="21" t="s">
        <v>164</v>
      </c>
      <c r="P49" s="37">
        <v>1</v>
      </c>
    </row>
    <row r="50" spans="1:16" ht="48">
      <c r="A50" s="310">
        <v>11</v>
      </c>
      <c r="B50" s="311">
        <v>45</v>
      </c>
      <c r="C50" s="312" t="s">
        <v>267</v>
      </c>
      <c r="D50" s="313"/>
      <c r="E50" s="314">
        <v>460000</v>
      </c>
      <c r="F50" s="315">
        <v>1</v>
      </c>
      <c r="G50" s="314">
        <f t="shared" si="3"/>
        <v>460000</v>
      </c>
      <c r="H50" s="316">
        <v>460000</v>
      </c>
      <c r="I50" s="325" t="s">
        <v>268</v>
      </c>
      <c r="J50" s="326" t="s">
        <v>52</v>
      </c>
      <c r="K50" s="326" t="s">
        <v>52</v>
      </c>
      <c r="L50" s="326" t="s">
        <v>35</v>
      </c>
      <c r="M50" s="318" t="s">
        <v>138</v>
      </c>
      <c r="N50" s="319" t="s">
        <v>183</v>
      </c>
      <c r="O50" s="317" t="s">
        <v>164</v>
      </c>
      <c r="P50" s="320">
        <v>1</v>
      </c>
    </row>
    <row r="51" spans="1:16" ht="48">
      <c r="A51" s="13">
        <v>11</v>
      </c>
      <c r="B51" s="130">
        <v>46</v>
      </c>
      <c r="C51" s="19" t="s">
        <v>269</v>
      </c>
      <c r="D51" s="53"/>
      <c r="E51" s="45">
        <v>27700</v>
      </c>
      <c r="F51" s="157">
        <v>1</v>
      </c>
      <c r="G51" s="45">
        <f t="shared" si="3"/>
        <v>27700</v>
      </c>
      <c r="H51" s="20">
        <v>27700</v>
      </c>
      <c r="I51" s="21" t="s">
        <v>265</v>
      </c>
      <c r="J51" s="21" t="s">
        <v>52</v>
      </c>
      <c r="K51" s="21" t="s">
        <v>52</v>
      </c>
      <c r="L51" s="21" t="s">
        <v>35</v>
      </c>
      <c r="M51" s="27" t="s">
        <v>138</v>
      </c>
      <c r="N51" s="59" t="s">
        <v>221</v>
      </c>
      <c r="O51" s="21" t="s">
        <v>164</v>
      </c>
      <c r="P51" s="37">
        <v>1</v>
      </c>
    </row>
    <row r="52" spans="1:16" ht="48">
      <c r="A52" s="129"/>
      <c r="B52" s="130"/>
      <c r="C52" s="323" t="s">
        <v>289</v>
      </c>
      <c r="D52" s="131"/>
      <c r="E52" s="324">
        <v>8000000</v>
      </c>
      <c r="F52" s="324">
        <v>1</v>
      </c>
      <c r="G52" s="45">
        <f t="shared" si="3"/>
        <v>8000000</v>
      </c>
      <c r="H52" s="133">
        <f>G52</f>
        <v>8000000</v>
      </c>
      <c r="I52" s="28" t="s">
        <v>252</v>
      </c>
      <c r="J52" s="28" t="s">
        <v>137</v>
      </c>
      <c r="K52" s="28" t="s">
        <v>86</v>
      </c>
      <c r="L52" s="28" t="s">
        <v>35</v>
      </c>
      <c r="M52" s="27" t="s">
        <v>84</v>
      </c>
      <c r="N52" s="59" t="s">
        <v>183</v>
      </c>
      <c r="O52" s="21" t="s">
        <v>301</v>
      </c>
      <c r="P52" s="37">
        <v>1</v>
      </c>
    </row>
    <row r="53" spans="1:16" ht="48">
      <c r="A53" s="129"/>
      <c r="B53" s="130"/>
      <c r="C53" s="323" t="s">
        <v>290</v>
      </c>
      <c r="D53" s="131"/>
      <c r="E53" s="324">
        <v>1800000</v>
      </c>
      <c r="F53" s="324">
        <v>1</v>
      </c>
      <c r="G53" s="45">
        <f t="shared" si="3"/>
        <v>1800000</v>
      </c>
      <c r="H53" s="133">
        <f t="shared" ref="H53:H57" si="4">G53</f>
        <v>1800000</v>
      </c>
      <c r="I53" s="28" t="s">
        <v>252</v>
      </c>
      <c r="J53" s="28" t="s">
        <v>137</v>
      </c>
      <c r="K53" s="28" t="s">
        <v>86</v>
      </c>
      <c r="L53" s="28" t="s">
        <v>35</v>
      </c>
      <c r="M53" s="27" t="s">
        <v>84</v>
      </c>
      <c r="N53" s="59" t="s">
        <v>183</v>
      </c>
      <c r="O53" s="21" t="s">
        <v>167</v>
      </c>
      <c r="P53" s="37">
        <v>1</v>
      </c>
    </row>
    <row r="54" spans="1:16" ht="72">
      <c r="A54" s="129"/>
      <c r="B54" s="130"/>
      <c r="C54" s="321" t="s">
        <v>291</v>
      </c>
      <c r="D54" s="131"/>
      <c r="E54" s="324">
        <v>650000</v>
      </c>
      <c r="F54" s="324">
        <v>1</v>
      </c>
      <c r="G54" s="45">
        <f t="shared" si="3"/>
        <v>650000</v>
      </c>
      <c r="H54" s="133">
        <f t="shared" si="4"/>
        <v>650000</v>
      </c>
      <c r="I54" s="28" t="s">
        <v>252</v>
      </c>
      <c r="J54" s="28" t="s">
        <v>137</v>
      </c>
      <c r="K54" s="28" t="s">
        <v>86</v>
      </c>
      <c r="L54" s="28" t="s">
        <v>35</v>
      </c>
      <c r="M54" s="27" t="s">
        <v>84</v>
      </c>
      <c r="N54" s="59" t="s">
        <v>183</v>
      </c>
      <c r="O54" s="21" t="s">
        <v>167</v>
      </c>
      <c r="P54" s="37">
        <v>1</v>
      </c>
    </row>
    <row r="55" spans="1:16" ht="48">
      <c r="A55" s="129"/>
      <c r="B55" s="130"/>
      <c r="C55" s="321" t="s">
        <v>292</v>
      </c>
      <c r="D55" s="131"/>
      <c r="E55" s="324">
        <v>2900000</v>
      </c>
      <c r="F55" s="324">
        <v>1</v>
      </c>
      <c r="G55" s="45">
        <f t="shared" si="3"/>
        <v>2900000</v>
      </c>
      <c r="H55" s="133">
        <f t="shared" si="4"/>
        <v>2900000</v>
      </c>
      <c r="I55" s="28" t="s">
        <v>252</v>
      </c>
      <c r="J55" s="28" t="s">
        <v>137</v>
      </c>
      <c r="K55" s="28" t="s">
        <v>86</v>
      </c>
      <c r="L55" s="28" t="s">
        <v>35</v>
      </c>
      <c r="M55" s="27" t="s">
        <v>84</v>
      </c>
      <c r="N55" s="59" t="s">
        <v>183</v>
      </c>
      <c r="O55" s="21" t="s">
        <v>167</v>
      </c>
      <c r="P55" s="37">
        <v>1</v>
      </c>
    </row>
    <row r="56" spans="1:16" ht="48">
      <c r="A56" s="129"/>
      <c r="B56" s="130"/>
      <c r="C56" s="321" t="s">
        <v>293</v>
      </c>
      <c r="D56" s="131"/>
      <c r="E56" s="324">
        <v>3800000</v>
      </c>
      <c r="F56" s="324">
        <v>1</v>
      </c>
      <c r="G56" s="45">
        <f t="shared" si="3"/>
        <v>3800000</v>
      </c>
      <c r="H56" s="133">
        <f t="shared" si="4"/>
        <v>3800000</v>
      </c>
      <c r="I56" s="28" t="s">
        <v>252</v>
      </c>
      <c r="J56" s="28" t="s">
        <v>137</v>
      </c>
      <c r="K56" s="28" t="s">
        <v>86</v>
      </c>
      <c r="L56" s="28" t="s">
        <v>35</v>
      </c>
      <c r="M56" s="27" t="s">
        <v>84</v>
      </c>
      <c r="N56" s="59" t="s">
        <v>183</v>
      </c>
      <c r="O56" s="21" t="s">
        <v>302</v>
      </c>
      <c r="P56" s="37">
        <v>1</v>
      </c>
    </row>
    <row r="57" spans="1:16" ht="48">
      <c r="A57" s="129"/>
      <c r="B57" s="130"/>
      <c r="C57" s="322" t="s">
        <v>294</v>
      </c>
      <c r="D57" s="131"/>
      <c r="E57" s="324">
        <v>139000</v>
      </c>
      <c r="F57" s="324">
        <v>2</v>
      </c>
      <c r="G57" s="45">
        <f t="shared" si="3"/>
        <v>278000</v>
      </c>
      <c r="H57" s="133">
        <f t="shared" si="4"/>
        <v>278000</v>
      </c>
      <c r="I57" s="28" t="s">
        <v>252</v>
      </c>
      <c r="J57" s="28" t="s">
        <v>137</v>
      </c>
      <c r="K57" s="28" t="s">
        <v>86</v>
      </c>
      <c r="L57" s="28" t="s">
        <v>35</v>
      </c>
      <c r="M57" s="27" t="s">
        <v>84</v>
      </c>
      <c r="N57" s="59" t="s">
        <v>183</v>
      </c>
      <c r="O57" s="21" t="s">
        <v>167</v>
      </c>
      <c r="P57" s="37">
        <v>1</v>
      </c>
    </row>
    <row r="58" spans="1:16">
      <c r="A58" s="129"/>
      <c r="B58" s="130"/>
      <c r="C58" s="129"/>
      <c r="D58" s="131"/>
      <c r="E58" s="131"/>
      <c r="F58" s="132"/>
      <c r="G58" s="132"/>
      <c r="H58" s="133"/>
      <c r="I58" s="134"/>
      <c r="J58" s="130"/>
      <c r="K58" s="130"/>
      <c r="L58" s="134"/>
      <c r="M58" s="130"/>
      <c r="N58" s="130"/>
      <c r="O58" s="134"/>
      <c r="P58" s="134"/>
    </row>
    <row r="59" spans="1:16">
      <c r="A59" s="129"/>
      <c r="B59" s="130"/>
      <c r="C59" s="129"/>
      <c r="D59" s="131"/>
      <c r="E59" s="131"/>
      <c r="F59" s="132"/>
      <c r="G59" s="132"/>
      <c r="H59" s="133"/>
      <c r="I59" s="134"/>
      <c r="J59" s="130"/>
      <c r="K59" s="130"/>
      <c r="L59" s="134"/>
      <c r="M59" s="130"/>
      <c r="N59" s="130"/>
      <c r="O59" s="134"/>
      <c r="P59" s="134"/>
    </row>
    <row r="60" spans="1:16">
      <c r="A60" s="129"/>
      <c r="B60" s="130"/>
      <c r="C60" s="129"/>
      <c r="D60" s="131"/>
      <c r="E60" s="131"/>
      <c r="F60" s="132"/>
      <c r="G60" s="132"/>
      <c r="H60" s="133"/>
      <c r="I60" s="134"/>
      <c r="J60" s="130"/>
      <c r="K60" s="130"/>
      <c r="L60" s="134"/>
      <c r="M60" s="130"/>
      <c r="N60" s="130"/>
      <c r="O60" s="134"/>
      <c r="P60" s="134"/>
    </row>
    <row r="61" spans="1:16">
      <c r="A61" s="129"/>
      <c r="B61" s="130"/>
      <c r="C61" s="129"/>
      <c r="D61" s="131"/>
      <c r="E61" s="131"/>
      <c r="F61" s="132"/>
      <c r="G61" s="132"/>
      <c r="H61" s="133"/>
      <c r="I61" s="134"/>
      <c r="J61" s="130"/>
      <c r="K61" s="130"/>
      <c r="L61" s="134"/>
      <c r="M61" s="130"/>
      <c r="N61" s="130"/>
      <c r="O61" s="134"/>
      <c r="P61" s="134"/>
    </row>
    <row r="62" spans="1:16">
      <c r="A62" s="129"/>
      <c r="B62" s="130"/>
      <c r="C62" s="129"/>
      <c r="D62" s="131"/>
      <c r="E62" s="131"/>
      <c r="F62" s="132"/>
      <c r="G62" s="132"/>
      <c r="H62" s="133"/>
      <c r="I62" s="134"/>
      <c r="J62" s="130"/>
      <c r="K62" s="130"/>
      <c r="L62" s="134"/>
      <c r="M62" s="130"/>
      <c r="N62" s="130"/>
      <c r="O62" s="134"/>
      <c r="P62" s="134"/>
    </row>
    <row r="63" spans="1:16">
      <c r="A63" s="129"/>
      <c r="B63" s="130"/>
      <c r="C63" s="129"/>
      <c r="D63" s="131"/>
      <c r="E63" s="131"/>
      <c r="F63" s="132"/>
      <c r="G63" s="132"/>
      <c r="H63" s="133"/>
      <c r="I63" s="134"/>
      <c r="J63" s="130"/>
      <c r="K63" s="130"/>
      <c r="L63" s="134"/>
      <c r="M63" s="130"/>
      <c r="N63" s="130"/>
      <c r="O63" s="134"/>
      <c r="P63" s="134"/>
    </row>
    <row r="64" spans="1:16">
      <c r="A64" s="129"/>
      <c r="B64" s="130"/>
      <c r="C64" s="129"/>
      <c r="D64" s="131"/>
      <c r="E64" s="131"/>
      <c r="F64" s="132"/>
      <c r="G64" s="132"/>
      <c r="H64" s="133"/>
      <c r="I64" s="134"/>
      <c r="J64" s="130"/>
      <c r="K64" s="130"/>
      <c r="L64" s="134"/>
      <c r="M64" s="130"/>
      <c r="N64" s="130"/>
      <c r="O64" s="134"/>
      <c r="P64" s="134"/>
    </row>
    <row r="65" spans="1:16">
      <c r="A65" s="129"/>
      <c r="B65" s="130"/>
      <c r="C65" s="129"/>
      <c r="D65" s="131"/>
      <c r="E65" s="131"/>
      <c r="F65" s="132"/>
      <c r="G65" s="132"/>
      <c r="H65" s="133"/>
      <c r="I65" s="134"/>
      <c r="J65" s="130"/>
      <c r="K65" s="130"/>
      <c r="L65" s="134"/>
      <c r="M65" s="130"/>
      <c r="N65" s="130"/>
      <c r="O65" s="134"/>
      <c r="P65" s="134"/>
    </row>
    <row r="66" spans="1:16">
      <c r="A66" s="129"/>
      <c r="B66" s="130"/>
      <c r="C66" s="129"/>
      <c r="D66" s="131"/>
      <c r="E66" s="131"/>
      <c r="F66" s="132"/>
      <c r="G66" s="132"/>
      <c r="H66" s="133"/>
      <c r="I66" s="134"/>
      <c r="J66" s="130"/>
      <c r="K66" s="130"/>
      <c r="L66" s="134"/>
      <c r="M66" s="130"/>
      <c r="N66" s="130"/>
      <c r="O66" s="134"/>
      <c r="P66" s="134"/>
    </row>
    <row r="67" spans="1:16">
      <c r="A67" s="129"/>
      <c r="B67" s="130"/>
      <c r="C67" s="129"/>
      <c r="D67" s="131"/>
      <c r="E67" s="131"/>
      <c r="F67" s="132"/>
      <c r="G67" s="132"/>
      <c r="H67" s="133"/>
      <c r="I67" s="134"/>
      <c r="J67" s="130"/>
      <c r="K67" s="130"/>
      <c r="L67" s="134"/>
      <c r="M67" s="130"/>
      <c r="N67" s="130"/>
      <c r="O67" s="134"/>
      <c r="P67" s="134"/>
    </row>
    <row r="68" spans="1:16">
      <c r="A68" s="129"/>
      <c r="B68" s="130"/>
      <c r="C68" s="129"/>
      <c r="D68" s="131"/>
      <c r="E68" s="131"/>
      <c r="F68" s="132"/>
      <c r="G68" s="132"/>
      <c r="H68" s="133"/>
      <c r="I68" s="134"/>
      <c r="J68" s="130"/>
      <c r="K68" s="130"/>
      <c r="L68" s="134"/>
      <c r="M68" s="130"/>
      <c r="N68" s="130"/>
      <c r="O68" s="134"/>
      <c r="P68" s="134"/>
    </row>
    <row r="69" spans="1:16">
      <c r="A69" s="129"/>
      <c r="B69" s="130"/>
      <c r="C69" s="129"/>
      <c r="D69" s="131"/>
      <c r="E69" s="131"/>
      <c r="F69" s="132"/>
      <c r="G69" s="132"/>
      <c r="H69" s="133"/>
      <c r="I69" s="134"/>
      <c r="J69" s="130"/>
      <c r="K69" s="130"/>
      <c r="L69" s="134"/>
      <c r="M69" s="130"/>
      <c r="N69" s="130"/>
      <c r="O69" s="134"/>
      <c r="P69" s="134"/>
    </row>
  </sheetData>
  <mergeCells count="2">
    <mergeCell ref="A1:P1"/>
    <mergeCell ref="A2:O2"/>
  </mergeCells>
  <printOptions horizontalCentered="1"/>
  <pageMargins left="0" right="0" top="0.39370078740157483" bottom="0.23622047244094491" header="0.19685039370078741" footer="0.15748031496062992"/>
  <pageSetup paperSize="9" scale="60" fitToHeight="0" orientation="landscape" r:id="rId1"/>
  <headerFooter alignWithMargins="0">
    <oddFooter>&amp;C&amp;"TH SarabunPSK,ธรรมดา"&amp;16หน้า &amp;P จาก &amp;N&amp;R&amp;"TH SarabunPSK,ธรรมดา"&amp;16&amp;A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0"/>
  </sheetPr>
  <dimension ref="A1:R9"/>
  <sheetViews>
    <sheetView topLeftCell="A16" zoomScale="70" zoomScaleNormal="70" workbookViewId="0">
      <selection activeCell="D8" sqref="D8:J8"/>
    </sheetView>
  </sheetViews>
  <sheetFormatPr defaultColWidth="8.85546875" defaultRowHeight="24"/>
  <cols>
    <col min="1" max="1" width="4.7109375" style="12" bestFit="1" customWidth="1"/>
    <col min="2" max="2" width="11.85546875" style="11" customWidth="1"/>
    <col min="3" max="3" width="40.5703125" style="12" customWidth="1"/>
    <col min="4" max="4" width="10.140625" style="8" customWidth="1"/>
    <col min="5" max="5" width="15.7109375" style="8" customWidth="1"/>
    <col min="6" max="6" width="7.42578125" style="7" bestFit="1" customWidth="1"/>
    <col min="7" max="7" width="15.28515625" style="7" customWidth="1"/>
    <col min="8" max="8" width="14.85546875" style="7" customWidth="1"/>
    <col min="9" max="9" width="14.42578125" style="7" customWidth="1"/>
    <col min="10" max="10" width="16.42578125" style="9" customWidth="1"/>
    <col min="11" max="11" width="15.5703125" style="10" customWidth="1"/>
    <col min="12" max="12" width="9" style="11" customWidth="1"/>
    <col min="13" max="13" width="12.7109375" style="11" customWidth="1"/>
    <col min="14" max="14" width="13.85546875" style="10" customWidth="1"/>
    <col min="15" max="15" width="7.140625" style="11" customWidth="1"/>
    <col min="16" max="16" width="13" style="11" customWidth="1"/>
    <col min="17" max="17" width="37.5703125" style="10" customWidth="1"/>
    <col min="18" max="18" width="19" style="10" customWidth="1"/>
    <col min="19" max="19" width="33.42578125" style="12" customWidth="1"/>
    <col min="20" max="16384" width="8.85546875" style="12"/>
  </cols>
  <sheetData>
    <row r="1" spans="1:18">
      <c r="A1" s="413" t="s">
        <v>21</v>
      </c>
      <c r="B1" s="413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  <c r="N1" s="413"/>
      <c r="O1" s="413"/>
      <c r="P1" s="413"/>
      <c r="Q1" s="413"/>
      <c r="R1" s="413"/>
    </row>
    <row r="2" spans="1:18" ht="24.75" thickBot="1">
      <c r="A2" s="414" t="s">
        <v>24</v>
      </c>
      <c r="B2" s="414"/>
      <c r="C2" s="414"/>
      <c r="D2" s="414"/>
      <c r="E2" s="414"/>
      <c r="F2" s="414"/>
      <c r="G2" s="414"/>
      <c r="H2" s="414"/>
      <c r="I2" s="414"/>
      <c r="J2" s="414"/>
      <c r="K2" s="414"/>
      <c r="L2" s="414"/>
      <c r="M2" s="414"/>
      <c r="N2" s="414"/>
      <c r="O2" s="414"/>
      <c r="P2" s="414"/>
      <c r="Q2" s="414"/>
      <c r="R2" s="75"/>
    </row>
    <row r="3" spans="1:18" ht="24.75" thickBot="1">
      <c r="A3" s="1"/>
      <c r="B3" s="5"/>
      <c r="C3" s="1"/>
      <c r="D3" s="2"/>
      <c r="E3" s="2"/>
      <c r="F3" s="1"/>
      <c r="G3" s="417" t="s">
        <v>13</v>
      </c>
      <c r="H3" s="418"/>
      <c r="I3" s="419"/>
      <c r="J3" s="3"/>
      <c r="K3" s="6"/>
      <c r="L3" s="1"/>
      <c r="M3" s="1"/>
      <c r="N3" s="6"/>
      <c r="O3" s="1"/>
      <c r="P3" s="1"/>
      <c r="Q3" s="1"/>
      <c r="R3" s="4"/>
    </row>
    <row r="4" spans="1:18" ht="118.5" customHeight="1">
      <c r="A4" s="31" t="s">
        <v>9</v>
      </c>
      <c r="B4" s="31" t="s">
        <v>6</v>
      </c>
      <c r="C4" s="31" t="s">
        <v>14</v>
      </c>
      <c r="D4" s="32" t="s">
        <v>15</v>
      </c>
      <c r="E4" s="32" t="s">
        <v>7</v>
      </c>
      <c r="F4" s="33" t="s">
        <v>4</v>
      </c>
      <c r="G4" s="34" t="s">
        <v>12</v>
      </c>
      <c r="H4" s="34" t="s">
        <v>19</v>
      </c>
      <c r="I4" s="34" t="s">
        <v>20</v>
      </c>
      <c r="J4" s="33" t="s">
        <v>16</v>
      </c>
      <c r="K4" s="31" t="s">
        <v>0</v>
      </c>
      <c r="L4" s="31" t="s">
        <v>3</v>
      </c>
      <c r="M4" s="31" t="s">
        <v>10</v>
      </c>
      <c r="N4" s="35" t="s">
        <v>1</v>
      </c>
      <c r="O4" s="31" t="s">
        <v>5</v>
      </c>
      <c r="P4" s="31" t="s">
        <v>18</v>
      </c>
      <c r="Q4" s="31" t="s">
        <v>8</v>
      </c>
      <c r="R4" s="36" t="s">
        <v>17</v>
      </c>
    </row>
    <row r="5" spans="1:18">
      <c r="A5" s="15"/>
      <c r="B5" s="15"/>
      <c r="C5" s="15" t="s">
        <v>2</v>
      </c>
      <c r="D5" s="16"/>
      <c r="E5" s="17">
        <f>SUM(E6:E8)</f>
        <v>375052400</v>
      </c>
      <c r="F5" s="17">
        <f t="shared" ref="F5:J5" si="0">SUM(F6:F8)</f>
        <v>3</v>
      </c>
      <c r="G5" s="17">
        <f t="shared" si="0"/>
        <v>135052400</v>
      </c>
      <c r="H5" s="17">
        <f t="shared" si="0"/>
        <v>120000000</v>
      </c>
      <c r="I5" s="17">
        <f t="shared" si="0"/>
        <v>120000000</v>
      </c>
      <c r="J5" s="17">
        <f t="shared" si="0"/>
        <v>375052400</v>
      </c>
      <c r="K5" s="18"/>
      <c r="L5" s="15"/>
      <c r="M5" s="15"/>
      <c r="N5" s="18"/>
      <c r="O5" s="15"/>
      <c r="P5" s="15"/>
      <c r="Q5" s="15"/>
      <c r="R5" s="15"/>
    </row>
    <row r="6" spans="1:18" ht="121.5" customHeight="1">
      <c r="A6" s="13">
        <v>11</v>
      </c>
      <c r="B6" s="22">
        <v>1</v>
      </c>
      <c r="C6" s="62" t="s">
        <v>259</v>
      </c>
      <c r="D6" s="63" t="s">
        <v>260</v>
      </c>
      <c r="E6" s="152">
        <v>300000000</v>
      </c>
      <c r="F6" s="22">
        <v>1</v>
      </c>
      <c r="G6" s="149">
        <f>E6*20/100</f>
        <v>60000000</v>
      </c>
      <c r="H6" s="149">
        <f>E6*40/100</f>
        <v>120000000</v>
      </c>
      <c r="I6" s="149">
        <f>E6*40/100</f>
        <v>120000000</v>
      </c>
      <c r="J6" s="66">
        <f>SUM(G6:I6)</f>
        <v>300000000</v>
      </c>
      <c r="K6" s="67" t="s">
        <v>252</v>
      </c>
      <c r="L6" s="68" t="s">
        <v>137</v>
      </c>
      <c r="M6" s="68" t="s">
        <v>86</v>
      </c>
      <c r="N6" s="68" t="s">
        <v>35</v>
      </c>
      <c r="O6" s="145" t="s">
        <v>84</v>
      </c>
      <c r="P6" s="52" t="s">
        <v>261</v>
      </c>
      <c r="Q6" s="150" t="s">
        <v>262</v>
      </c>
      <c r="R6" s="22">
        <v>3</v>
      </c>
    </row>
    <row r="7" spans="1:18" ht="135.75" customHeight="1">
      <c r="A7" s="268">
        <v>11</v>
      </c>
      <c r="B7" s="221">
        <v>2</v>
      </c>
      <c r="C7" s="269" t="s">
        <v>78</v>
      </c>
      <c r="D7" s="270" t="s">
        <v>148</v>
      </c>
      <c r="E7" s="271">
        <v>45052400</v>
      </c>
      <c r="F7" s="272">
        <v>1</v>
      </c>
      <c r="G7" s="273">
        <v>45052400</v>
      </c>
      <c r="H7" s="273" t="s">
        <v>27</v>
      </c>
      <c r="I7" s="274">
        <v>0</v>
      </c>
      <c r="J7" s="273">
        <f>G7</f>
        <v>45052400</v>
      </c>
      <c r="K7" s="275" t="s">
        <v>143</v>
      </c>
      <c r="L7" s="276" t="s">
        <v>137</v>
      </c>
      <c r="M7" s="276" t="s">
        <v>86</v>
      </c>
      <c r="N7" s="276" t="s">
        <v>35</v>
      </c>
      <c r="O7" s="277" t="s">
        <v>142</v>
      </c>
      <c r="P7" s="278" t="s">
        <v>149</v>
      </c>
      <c r="Q7" s="269" t="s">
        <v>150</v>
      </c>
      <c r="R7" s="279">
        <v>2</v>
      </c>
    </row>
    <row r="8" spans="1:18" ht="100.5" customHeight="1">
      <c r="A8" s="13">
        <v>11</v>
      </c>
      <c r="B8" s="22">
        <v>3</v>
      </c>
      <c r="C8" s="21" t="s">
        <v>263</v>
      </c>
      <c r="D8" s="63" t="s">
        <v>260</v>
      </c>
      <c r="E8" s="29">
        <v>30000000</v>
      </c>
      <c r="F8" s="22">
        <v>1</v>
      </c>
      <c r="G8" s="29">
        <f>E8</f>
        <v>30000000</v>
      </c>
      <c r="H8" s="157" t="s">
        <v>257</v>
      </c>
      <c r="I8" s="157" t="s">
        <v>257</v>
      </c>
      <c r="J8" s="54">
        <f>G8</f>
        <v>30000000</v>
      </c>
      <c r="K8" s="67" t="s">
        <v>252</v>
      </c>
      <c r="L8" s="68" t="s">
        <v>137</v>
      </c>
      <c r="M8" s="68" t="s">
        <v>86</v>
      </c>
      <c r="N8" s="68" t="s">
        <v>35</v>
      </c>
      <c r="O8" s="145" t="s">
        <v>84</v>
      </c>
      <c r="P8" s="52" t="s">
        <v>174</v>
      </c>
      <c r="Q8" s="21" t="s">
        <v>264</v>
      </c>
      <c r="R8" s="37">
        <v>2</v>
      </c>
    </row>
    <row r="9" spans="1:18" ht="409.5">
      <c r="A9" s="220">
        <v>11</v>
      </c>
      <c r="B9" s="221"/>
      <c r="C9" s="222" t="s">
        <v>278</v>
      </c>
      <c r="D9" s="280" t="s">
        <v>279</v>
      </c>
      <c r="E9" s="281">
        <v>86100000</v>
      </c>
      <c r="F9" s="282">
        <v>1</v>
      </c>
      <c r="G9" s="281">
        <v>17220000</v>
      </c>
      <c r="H9" s="261">
        <v>68880000</v>
      </c>
      <c r="I9" s="221" t="s">
        <v>27</v>
      </c>
      <c r="J9" s="281">
        <f>H9+G9</f>
        <v>86100000</v>
      </c>
      <c r="K9" s="283" t="s">
        <v>280</v>
      </c>
      <c r="L9" s="267" t="s">
        <v>137</v>
      </c>
      <c r="M9" s="267" t="s">
        <v>86</v>
      </c>
      <c r="N9" s="267" t="s">
        <v>35</v>
      </c>
      <c r="O9" s="230" t="s">
        <v>84</v>
      </c>
      <c r="P9" s="231" t="s">
        <v>261</v>
      </c>
      <c r="Q9" s="222" t="s">
        <v>281</v>
      </c>
      <c r="R9" s="221">
        <v>3</v>
      </c>
    </row>
  </sheetData>
  <mergeCells count="3">
    <mergeCell ref="A1:R1"/>
    <mergeCell ref="A2:Q2"/>
    <mergeCell ref="G3:I3"/>
  </mergeCells>
  <printOptions horizontalCentered="1"/>
  <pageMargins left="0" right="0" top="0.39370078740157483" bottom="0.23622047244094491" header="0.19685039370078741" footer="0.15748031496062992"/>
  <pageSetup paperSize="9" scale="50" fitToHeight="0" orientation="landscape" r:id="rId1"/>
  <headerFooter alignWithMargins="0">
    <oddFooter>&amp;C&amp;"TH SarabunPSK,ธรรมดา"&amp;16หน้า &amp;P จาก &amp;N&amp;R&amp;"TH SarabunPSK,ธรรมดา"&amp;16&amp;A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</sheetPr>
  <dimension ref="A1:O15"/>
  <sheetViews>
    <sheetView topLeftCell="A4" zoomScale="70" zoomScaleNormal="70" workbookViewId="0">
      <selection activeCell="C15" sqref="C15"/>
    </sheetView>
  </sheetViews>
  <sheetFormatPr defaultColWidth="8.85546875" defaultRowHeight="24"/>
  <cols>
    <col min="1" max="1" width="4.5703125" style="12" bestFit="1" customWidth="1"/>
    <col min="2" max="2" width="7.28515625" style="11" customWidth="1"/>
    <col min="3" max="3" width="33.140625" style="12" customWidth="1"/>
    <col min="4" max="4" width="15.7109375" style="8" customWidth="1"/>
    <col min="5" max="5" width="12.42578125" style="7" bestFit="1" customWidth="1"/>
    <col min="6" max="6" width="18.5703125" style="7" customWidth="1"/>
    <col min="7" max="7" width="18" style="9" customWidth="1"/>
    <col min="8" max="8" width="13.28515625" style="10" customWidth="1"/>
    <col min="9" max="9" width="9" style="11" customWidth="1"/>
    <col min="10" max="10" width="14.28515625" style="11" customWidth="1"/>
    <col min="11" max="11" width="13.85546875" style="10" customWidth="1"/>
    <col min="12" max="12" width="7.140625" style="11" customWidth="1"/>
    <col min="13" max="13" width="15" style="11" customWidth="1"/>
    <col min="14" max="14" width="37.5703125" style="10" customWidth="1"/>
    <col min="15" max="15" width="20" style="10" customWidth="1"/>
    <col min="16" max="16" width="40.140625" style="12" customWidth="1"/>
    <col min="17" max="16384" width="8.85546875" style="12"/>
  </cols>
  <sheetData>
    <row r="1" spans="1:15">
      <c r="A1" s="413" t="s">
        <v>21</v>
      </c>
      <c r="B1" s="413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  <c r="N1" s="413"/>
      <c r="O1" s="413"/>
    </row>
    <row r="2" spans="1:15" ht="24.75" thickBot="1">
      <c r="A2" s="414" t="s">
        <v>25</v>
      </c>
      <c r="B2" s="414"/>
      <c r="C2" s="414"/>
      <c r="D2" s="414"/>
      <c r="E2" s="414"/>
      <c r="F2" s="414"/>
      <c r="G2" s="414"/>
      <c r="H2" s="414"/>
      <c r="I2" s="414"/>
      <c r="J2" s="414"/>
      <c r="K2" s="414"/>
      <c r="L2" s="414"/>
      <c r="M2" s="414"/>
      <c r="N2" s="414"/>
      <c r="O2" s="75"/>
    </row>
    <row r="3" spans="1:15" ht="24.75" thickBot="1">
      <c r="A3" s="1"/>
      <c r="B3" s="5"/>
      <c r="C3" s="1"/>
      <c r="D3" s="2"/>
      <c r="E3" s="1"/>
      <c r="F3" s="74" t="s">
        <v>13</v>
      </c>
      <c r="G3" s="3"/>
      <c r="H3" s="6"/>
      <c r="I3" s="1"/>
      <c r="J3" s="1"/>
      <c r="K3" s="6"/>
      <c r="L3" s="1"/>
      <c r="M3" s="1"/>
      <c r="N3" s="1"/>
      <c r="O3" s="4"/>
    </row>
    <row r="4" spans="1:15" ht="117.75" customHeight="1">
      <c r="A4" s="31" t="s">
        <v>9</v>
      </c>
      <c r="B4" s="31" t="s">
        <v>6</v>
      </c>
      <c r="C4" s="31" t="s">
        <v>14</v>
      </c>
      <c r="D4" s="32" t="s">
        <v>7</v>
      </c>
      <c r="E4" s="33" t="s">
        <v>4</v>
      </c>
      <c r="F4" s="34" t="s">
        <v>12</v>
      </c>
      <c r="G4" s="33" t="s">
        <v>16</v>
      </c>
      <c r="H4" s="31" t="s">
        <v>0</v>
      </c>
      <c r="I4" s="31" t="s">
        <v>3</v>
      </c>
      <c r="J4" s="31" t="s">
        <v>10</v>
      </c>
      <c r="K4" s="35" t="s">
        <v>1</v>
      </c>
      <c r="L4" s="31" t="s">
        <v>5</v>
      </c>
      <c r="M4" s="31" t="s">
        <v>18</v>
      </c>
      <c r="N4" s="31" t="s">
        <v>8</v>
      </c>
      <c r="O4" s="36" t="s">
        <v>17</v>
      </c>
    </row>
    <row r="5" spans="1:15">
      <c r="A5" s="15"/>
      <c r="B5" s="15"/>
      <c r="C5" s="15" t="s">
        <v>2</v>
      </c>
      <c r="D5" s="17"/>
      <c r="E5" s="17"/>
      <c r="F5" s="17"/>
      <c r="G5" s="17"/>
      <c r="H5" s="18"/>
      <c r="I5" s="15"/>
      <c r="J5" s="15"/>
      <c r="K5" s="18"/>
      <c r="L5" s="15"/>
      <c r="M5" s="15"/>
      <c r="N5" s="15"/>
      <c r="O5" s="15"/>
    </row>
    <row r="6" spans="1:15" ht="84.75" customHeight="1">
      <c r="A6" s="13">
        <v>11</v>
      </c>
      <c r="B6" s="22">
        <v>1</v>
      </c>
      <c r="C6" s="19" t="s">
        <v>162</v>
      </c>
      <c r="D6" s="45">
        <v>22000</v>
      </c>
      <c r="E6" s="157">
        <v>1</v>
      </c>
      <c r="F6" s="216">
        <f>D6*E6</f>
        <v>22000</v>
      </c>
      <c r="G6" s="20">
        <v>22000</v>
      </c>
      <c r="H6" s="28" t="s">
        <v>163</v>
      </c>
      <c r="I6" s="28" t="s">
        <v>137</v>
      </c>
      <c r="J6" s="28" t="s">
        <v>86</v>
      </c>
      <c r="K6" s="28" t="s">
        <v>35</v>
      </c>
      <c r="L6" s="27"/>
      <c r="M6" s="52" t="s">
        <v>153</v>
      </c>
      <c r="N6" s="21" t="s">
        <v>164</v>
      </c>
      <c r="O6" s="37">
        <v>1</v>
      </c>
    </row>
    <row r="7" spans="1:15" ht="84.75" customHeight="1">
      <c r="A7" s="13">
        <v>11</v>
      </c>
      <c r="B7" s="22">
        <v>4</v>
      </c>
      <c r="C7" s="19" t="s">
        <v>162</v>
      </c>
      <c r="D7" s="45">
        <v>22000</v>
      </c>
      <c r="E7" s="157">
        <v>1</v>
      </c>
      <c r="F7" s="216">
        <f t="shared" ref="F7:F15" si="0">D7*E7</f>
        <v>22000</v>
      </c>
      <c r="G7" s="20">
        <v>22000</v>
      </c>
      <c r="H7" s="28" t="s">
        <v>265</v>
      </c>
      <c r="I7" s="28" t="s">
        <v>52</v>
      </c>
      <c r="J7" s="28" t="s">
        <v>52</v>
      </c>
      <c r="K7" s="28" t="s">
        <v>35</v>
      </c>
      <c r="L7" s="27"/>
      <c r="M7" s="52" t="s">
        <v>153</v>
      </c>
      <c r="N7" s="21" t="s">
        <v>164</v>
      </c>
      <c r="O7" s="37">
        <v>1</v>
      </c>
    </row>
    <row r="8" spans="1:15" ht="84.75" customHeight="1">
      <c r="A8" s="39">
        <v>11</v>
      </c>
      <c r="B8" s="22">
        <v>2</v>
      </c>
      <c r="C8" s="19" t="s">
        <v>165</v>
      </c>
      <c r="D8" s="60">
        <v>30000</v>
      </c>
      <c r="E8" s="25">
        <v>1</v>
      </c>
      <c r="F8" s="216">
        <f t="shared" si="0"/>
        <v>30000</v>
      </c>
      <c r="G8" s="25">
        <v>30000</v>
      </c>
      <c r="H8" s="28" t="s">
        <v>163</v>
      </c>
      <c r="I8" s="28" t="s">
        <v>137</v>
      </c>
      <c r="J8" s="28" t="s">
        <v>86</v>
      </c>
      <c r="K8" s="28" t="s">
        <v>35</v>
      </c>
      <c r="L8" s="22"/>
      <c r="M8" s="21" t="s">
        <v>166</v>
      </c>
      <c r="N8" s="21" t="s">
        <v>167</v>
      </c>
      <c r="O8" s="22">
        <v>1</v>
      </c>
    </row>
    <row r="9" spans="1:15" ht="84.75" customHeight="1">
      <c r="A9" s="39">
        <v>11</v>
      </c>
      <c r="B9" s="22">
        <v>5</v>
      </c>
      <c r="C9" s="19" t="s">
        <v>165</v>
      </c>
      <c r="D9" s="60">
        <v>30000</v>
      </c>
      <c r="E9" s="25">
        <v>1</v>
      </c>
      <c r="F9" s="216">
        <f t="shared" si="0"/>
        <v>30000</v>
      </c>
      <c r="G9" s="25">
        <v>30000</v>
      </c>
      <c r="H9" s="28" t="s">
        <v>270</v>
      </c>
      <c r="I9" s="28" t="s">
        <v>52</v>
      </c>
      <c r="J9" s="28" t="s">
        <v>52</v>
      </c>
      <c r="K9" s="28" t="s">
        <v>35</v>
      </c>
      <c r="L9" s="22"/>
      <c r="M9" s="21" t="s">
        <v>166</v>
      </c>
      <c r="N9" s="21" t="s">
        <v>167</v>
      </c>
      <c r="O9" s="22">
        <v>1</v>
      </c>
    </row>
    <row r="10" spans="1:15" ht="84.75" customHeight="1">
      <c r="A10" s="13">
        <v>11</v>
      </c>
      <c r="B10" s="22">
        <v>3</v>
      </c>
      <c r="C10" s="21" t="s">
        <v>168</v>
      </c>
      <c r="D10" s="29">
        <v>15000</v>
      </c>
      <c r="E10" s="157">
        <v>1</v>
      </c>
      <c r="F10" s="216">
        <f t="shared" si="0"/>
        <v>15000</v>
      </c>
      <c r="G10" s="20">
        <v>15000</v>
      </c>
      <c r="H10" s="28" t="s">
        <v>163</v>
      </c>
      <c r="I10" s="27" t="s">
        <v>137</v>
      </c>
      <c r="J10" s="27" t="s">
        <v>86</v>
      </c>
      <c r="K10" s="28" t="s">
        <v>35</v>
      </c>
      <c r="L10" s="61"/>
      <c r="M10" s="52" t="s">
        <v>153</v>
      </c>
      <c r="N10" s="21" t="s">
        <v>164</v>
      </c>
      <c r="O10" s="22">
        <v>1</v>
      </c>
    </row>
    <row r="11" spans="1:15" ht="84.75" customHeight="1">
      <c r="A11" s="13">
        <v>11</v>
      </c>
      <c r="B11" s="22">
        <v>6</v>
      </c>
      <c r="C11" s="21" t="s">
        <v>168</v>
      </c>
      <c r="D11" s="29">
        <v>15000</v>
      </c>
      <c r="E11" s="157">
        <v>1</v>
      </c>
      <c r="F11" s="216">
        <f t="shared" si="0"/>
        <v>15000</v>
      </c>
      <c r="G11" s="20">
        <v>15000</v>
      </c>
      <c r="H11" s="28" t="s">
        <v>270</v>
      </c>
      <c r="I11" s="28" t="s">
        <v>52</v>
      </c>
      <c r="J11" s="28" t="s">
        <v>52</v>
      </c>
      <c r="K11" s="28" t="s">
        <v>35</v>
      </c>
      <c r="L11" s="61"/>
      <c r="M11" s="52" t="s">
        <v>153</v>
      </c>
      <c r="N11" s="21" t="s">
        <v>164</v>
      </c>
      <c r="O11" s="22">
        <v>1</v>
      </c>
    </row>
    <row r="12" spans="1:15" ht="48">
      <c r="A12" s="13">
        <v>11</v>
      </c>
      <c r="B12" s="22"/>
      <c r="C12" s="322" t="s">
        <v>295</v>
      </c>
      <c r="D12" s="328">
        <v>4000000</v>
      </c>
      <c r="E12" s="330">
        <v>1</v>
      </c>
      <c r="F12" s="216">
        <f t="shared" si="0"/>
        <v>4000000</v>
      </c>
      <c r="G12" s="20">
        <f>F12</f>
        <v>4000000</v>
      </c>
      <c r="H12" s="28" t="s">
        <v>252</v>
      </c>
      <c r="I12" s="28" t="s">
        <v>137</v>
      </c>
      <c r="J12" s="28" t="s">
        <v>86</v>
      </c>
      <c r="K12" s="28" t="s">
        <v>35</v>
      </c>
      <c r="L12" s="27" t="s">
        <v>84</v>
      </c>
      <c r="M12" s="59" t="s">
        <v>183</v>
      </c>
      <c r="N12" s="21" t="s">
        <v>300</v>
      </c>
      <c r="O12" s="22">
        <v>1</v>
      </c>
    </row>
    <row r="13" spans="1:15" ht="48">
      <c r="A13" s="13">
        <v>11</v>
      </c>
      <c r="B13" s="22"/>
      <c r="C13" s="321" t="s">
        <v>296</v>
      </c>
      <c r="D13" s="328">
        <v>3500000</v>
      </c>
      <c r="E13" s="330">
        <v>1</v>
      </c>
      <c r="F13" s="216">
        <f t="shared" si="0"/>
        <v>3500000</v>
      </c>
      <c r="G13" s="20">
        <f t="shared" ref="G13:G15" si="1">F13</f>
        <v>3500000</v>
      </c>
      <c r="H13" s="28" t="s">
        <v>252</v>
      </c>
      <c r="I13" s="28" t="s">
        <v>137</v>
      </c>
      <c r="J13" s="28" t="s">
        <v>86</v>
      </c>
      <c r="K13" s="28" t="s">
        <v>35</v>
      </c>
      <c r="L13" s="27" t="s">
        <v>84</v>
      </c>
      <c r="M13" s="59" t="s">
        <v>183</v>
      </c>
      <c r="N13" s="21" t="s">
        <v>299</v>
      </c>
      <c r="O13" s="22">
        <v>1</v>
      </c>
    </row>
    <row r="14" spans="1:15" ht="48">
      <c r="A14" s="13">
        <v>11</v>
      </c>
      <c r="B14" s="22"/>
      <c r="C14" s="321" t="s">
        <v>297</v>
      </c>
      <c r="D14" s="329">
        <v>1800000</v>
      </c>
      <c r="E14" s="330">
        <v>1</v>
      </c>
      <c r="F14" s="216">
        <f t="shared" si="0"/>
        <v>1800000</v>
      </c>
      <c r="G14" s="20">
        <f t="shared" si="1"/>
        <v>1800000</v>
      </c>
      <c r="H14" s="28" t="s">
        <v>252</v>
      </c>
      <c r="I14" s="28" t="s">
        <v>137</v>
      </c>
      <c r="J14" s="28" t="s">
        <v>86</v>
      </c>
      <c r="K14" s="28" t="s">
        <v>35</v>
      </c>
      <c r="L14" s="27" t="s">
        <v>84</v>
      </c>
      <c r="M14" s="59" t="s">
        <v>183</v>
      </c>
      <c r="N14" s="21" t="s">
        <v>299</v>
      </c>
      <c r="O14" s="22">
        <v>1</v>
      </c>
    </row>
    <row r="15" spans="1:15" ht="72">
      <c r="A15" s="13">
        <v>11</v>
      </c>
      <c r="B15" s="22"/>
      <c r="C15" s="327" t="s">
        <v>298</v>
      </c>
      <c r="D15" s="329">
        <v>120000</v>
      </c>
      <c r="E15" s="330">
        <v>1</v>
      </c>
      <c r="F15" s="216">
        <f t="shared" si="0"/>
        <v>120000</v>
      </c>
      <c r="G15" s="20">
        <f t="shared" si="1"/>
        <v>120000</v>
      </c>
      <c r="H15" s="28" t="s">
        <v>252</v>
      </c>
      <c r="I15" s="28" t="s">
        <v>137</v>
      </c>
      <c r="J15" s="28" t="s">
        <v>86</v>
      </c>
      <c r="K15" s="28" t="s">
        <v>35</v>
      </c>
      <c r="L15" s="27" t="s">
        <v>84</v>
      </c>
      <c r="M15" s="59" t="s">
        <v>183</v>
      </c>
      <c r="N15" s="40" t="s">
        <v>167</v>
      </c>
      <c r="O15" s="22">
        <v>1</v>
      </c>
    </row>
  </sheetData>
  <mergeCells count="2">
    <mergeCell ref="A1:O1"/>
    <mergeCell ref="A2:N2"/>
  </mergeCells>
  <printOptions horizontalCentered="1"/>
  <pageMargins left="0" right="0" top="0.39370078740157483" bottom="0.23622047244094491" header="0.19685039370078741" footer="0.15748031496062992"/>
  <pageSetup paperSize="9" scale="60" fitToHeight="0" orientation="landscape" r:id="rId1"/>
  <headerFooter alignWithMargins="0">
    <oddFooter>&amp;C&amp;"TH SarabunPSK,ธรรมดา"&amp;16หน้า &amp;P จาก &amp;N&amp;R&amp;"TH SarabunPSK,ธรรมดา"&amp;16&amp;A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0000"/>
  </sheetPr>
  <dimension ref="A1:R9"/>
  <sheetViews>
    <sheetView topLeftCell="C1" workbookViewId="0">
      <selection activeCell="M7" sqref="M7"/>
    </sheetView>
  </sheetViews>
  <sheetFormatPr defaultRowHeight="15"/>
  <cols>
    <col min="1" max="1" width="6.7109375" customWidth="1"/>
    <col min="2" max="2" width="8.140625" customWidth="1"/>
    <col min="3" max="3" width="27.42578125" customWidth="1"/>
    <col min="4" max="4" width="10.140625" customWidth="1"/>
    <col min="5" max="5" width="14" customWidth="1"/>
    <col min="7" max="7" width="14.5703125" customWidth="1"/>
    <col min="8" max="8" width="11.42578125" customWidth="1"/>
    <col min="9" max="9" width="15.5703125" customWidth="1"/>
    <col min="10" max="10" width="14.5703125" customWidth="1"/>
    <col min="11" max="11" width="12.42578125" customWidth="1"/>
    <col min="12" max="12" width="7.85546875" customWidth="1"/>
    <col min="14" max="14" width="7.85546875" customWidth="1"/>
    <col min="15" max="15" width="7.42578125" customWidth="1"/>
    <col min="16" max="16" width="14.42578125" customWidth="1"/>
    <col min="17" max="17" width="27.85546875" customWidth="1"/>
    <col min="18" max="18" width="16" customWidth="1"/>
  </cols>
  <sheetData>
    <row r="1" spans="1:18" ht="24">
      <c r="A1" s="413" t="s">
        <v>282</v>
      </c>
      <c r="B1" s="413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  <c r="N1" s="413"/>
      <c r="O1" s="413"/>
      <c r="P1" s="413"/>
      <c r="Q1" s="413"/>
      <c r="R1" s="413"/>
    </row>
    <row r="2" spans="1:18" ht="24.75" thickBot="1">
      <c r="A2" s="414" t="s">
        <v>158</v>
      </c>
      <c r="B2" s="414"/>
      <c r="C2" s="414"/>
      <c r="D2" s="414"/>
      <c r="E2" s="414"/>
      <c r="F2" s="414"/>
      <c r="G2" s="414"/>
      <c r="H2" s="414"/>
      <c r="I2" s="414"/>
      <c r="J2" s="414"/>
      <c r="K2" s="414"/>
      <c r="L2" s="414"/>
      <c r="M2" s="414"/>
      <c r="N2" s="414"/>
      <c r="O2" s="414"/>
      <c r="P2" s="414"/>
      <c r="Q2" s="414"/>
      <c r="R2" s="219"/>
    </row>
    <row r="3" spans="1:18" ht="24.75" thickBot="1">
      <c r="A3" s="1"/>
      <c r="B3" s="5"/>
      <c r="C3" s="1"/>
      <c r="D3" s="2"/>
      <c r="E3" s="2"/>
      <c r="F3" s="1"/>
      <c r="G3" s="417" t="s">
        <v>13</v>
      </c>
      <c r="H3" s="418"/>
      <c r="I3" s="419"/>
      <c r="J3" s="3"/>
      <c r="K3" s="6"/>
      <c r="L3" s="1"/>
      <c r="M3" s="1"/>
      <c r="N3" s="6"/>
      <c r="O3" s="1"/>
      <c r="P3" s="1"/>
      <c r="Q3" s="1"/>
      <c r="R3" s="4"/>
    </row>
    <row r="4" spans="1:18" ht="144">
      <c r="A4" s="31" t="s">
        <v>9</v>
      </c>
      <c r="B4" s="31" t="s">
        <v>304</v>
      </c>
      <c r="C4" s="31" t="s">
        <v>285</v>
      </c>
      <c r="D4" s="32" t="s">
        <v>15</v>
      </c>
      <c r="E4" s="32" t="s">
        <v>7</v>
      </c>
      <c r="F4" s="33" t="s">
        <v>4</v>
      </c>
      <c r="G4" s="34" t="s">
        <v>19</v>
      </c>
      <c r="H4" s="34" t="s">
        <v>20</v>
      </c>
      <c r="I4" s="34" t="s">
        <v>327</v>
      </c>
      <c r="J4" s="33" t="s">
        <v>16</v>
      </c>
      <c r="K4" s="31" t="s">
        <v>0</v>
      </c>
      <c r="L4" s="31" t="s">
        <v>3</v>
      </c>
      <c r="M4" s="31" t="s">
        <v>10</v>
      </c>
      <c r="N4" s="35" t="s">
        <v>1</v>
      </c>
      <c r="O4" s="31" t="s">
        <v>5</v>
      </c>
      <c r="P4" s="31" t="s">
        <v>18</v>
      </c>
      <c r="Q4" s="31" t="s">
        <v>8</v>
      </c>
      <c r="R4" s="36" t="s">
        <v>17</v>
      </c>
    </row>
    <row r="5" spans="1:18" ht="21" customHeight="1">
      <c r="A5" s="15"/>
      <c r="B5" s="15"/>
      <c r="C5" s="15" t="s">
        <v>2</v>
      </c>
      <c r="D5" s="16"/>
      <c r="E5" s="17">
        <f>SUM(E6:E8)</f>
        <v>930000000</v>
      </c>
      <c r="F5" s="17">
        <f t="shared" ref="F5:J5" si="0">SUM(F6:F8)</f>
        <v>3</v>
      </c>
      <c r="G5" s="17">
        <f t="shared" si="0"/>
        <v>210000000</v>
      </c>
      <c r="H5" s="337">
        <f t="shared" si="0"/>
        <v>360000000</v>
      </c>
      <c r="I5" s="17">
        <f t="shared" si="0"/>
        <v>360000000</v>
      </c>
      <c r="J5" s="17">
        <f t="shared" si="0"/>
        <v>930000000</v>
      </c>
      <c r="K5" s="18"/>
      <c r="L5" s="15"/>
      <c r="M5" s="15"/>
      <c r="N5" s="18"/>
      <c r="O5" s="15"/>
      <c r="P5" s="15"/>
      <c r="Q5" s="15"/>
      <c r="R5" s="15"/>
    </row>
    <row r="6" spans="1:18" ht="72" hidden="1">
      <c r="A6" s="13">
        <v>11</v>
      </c>
      <c r="B6" s="22"/>
      <c r="C6" s="62" t="s">
        <v>287</v>
      </c>
      <c r="D6" s="63"/>
      <c r="E6" s="152">
        <v>500000000</v>
      </c>
      <c r="F6" s="22">
        <v>1</v>
      </c>
      <c r="G6" s="149">
        <f>E6*20/100</f>
        <v>100000000</v>
      </c>
      <c r="H6" s="336">
        <f>E6*40/100</f>
        <v>200000000</v>
      </c>
      <c r="I6" s="149">
        <f>E6*40/100</f>
        <v>200000000</v>
      </c>
      <c r="J6" s="66">
        <f>E6</f>
        <v>500000000</v>
      </c>
      <c r="K6" s="67" t="s">
        <v>252</v>
      </c>
      <c r="L6" s="68" t="s">
        <v>137</v>
      </c>
      <c r="M6" s="68" t="s">
        <v>86</v>
      </c>
      <c r="N6" s="68" t="s">
        <v>35</v>
      </c>
      <c r="O6" s="145" t="s">
        <v>84</v>
      </c>
      <c r="P6" s="52" t="s">
        <v>32</v>
      </c>
      <c r="Q6" s="150" t="s">
        <v>288</v>
      </c>
      <c r="R6" s="22">
        <v>3</v>
      </c>
    </row>
    <row r="7" spans="1:18" s="297" customFormat="1" ht="143.25" customHeight="1">
      <c r="A7" s="284">
        <v>11</v>
      </c>
      <c r="B7" s="285"/>
      <c r="C7" s="333" t="s">
        <v>323</v>
      </c>
      <c r="D7" s="287" t="s">
        <v>311</v>
      </c>
      <c r="E7" s="338">
        <v>400000000</v>
      </c>
      <c r="F7" s="289">
        <v>1</v>
      </c>
      <c r="G7" s="289">
        <v>80000000</v>
      </c>
      <c r="H7" s="339">
        <v>160000000</v>
      </c>
      <c r="I7" s="338">
        <v>160000000</v>
      </c>
      <c r="J7" s="289">
        <v>400000000</v>
      </c>
      <c r="K7" s="293" t="s">
        <v>252</v>
      </c>
      <c r="L7" s="293" t="s">
        <v>137</v>
      </c>
      <c r="M7" s="293" t="s">
        <v>86</v>
      </c>
      <c r="N7" s="293" t="s">
        <v>35</v>
      </c>
      <c r="O7" s="294" t="s">
        <v>84</v>
      </c>
      <c r="P7" s="340" t="s">
        <v>44</v>
      </c>
      <c r="Q7" s="335" t="s">
        <v>314</v>
      </c>
      <c r="R7" s="296">
        <v>3</v>
      </c>
    </row>
    <row r="8" spans="1:18" s="297" customFormat="1" ht="105.75" customHeight="1">
      <c r="A8" s="298">
        <v>11</v>
      </c>
      <c r="B8" s="285"/>
      <c r="C8" s="299" t="s">
        <v>313</v>
      </c>
      <c r="D8" s="63" t="s">
        <v>260</v>
      </c>
      <c r="E8" s="45">
        <v>30000000</v>
      </c>
      <c r="F8" s="22">
        <v>1</v>
      </c>
      <c r="G8" s="45">
        <f>E8</f>
        <v>30000000</v>
      </c>
      <c r="H8" s="22" t="s">
        <v>257</v>
      </c>
      <c r="I8" s="22" t="s">
        <v>257</v>
      </c>
      <c r="J8" s="48">
        <f>G8</f>
        <v>30000000</v>
      </c>
      <c r="K8" s="300" t="s">
        <v>252</v>
      </c>
      <c r="L8" s="300" t="s">
        <v>137</v>
      </c>
      <c r="M8" s="300" t="s">
        <v>86</v>
      </c>
      <c r="N8" s="300" t="s">
        <v>35</v>
      </c>
      <c r="O8" s="301" t="s">
        <v>84</v>
      </c>
      <c r="P8" s="341"/>
      <c r="Q8" s="334" t="s">
        <v>324</v>
      </c>
      <c r="R8" s="302">
        <v>2</v>
      </c>
    </row>
    <row r="9" spans="1:18" ht="38.25" customHeight="1">
      <c r="A9" s="13"/>
      <c r="B9" s="22"/>
      <c r="C9" s="21"/>
      <c r="D9" s="51"/>
      <c r="E9" s="29"/>
      <c r="F9" s="70"/>
      <c r="G9" s="71"/>
      <c r="H9" s="71"/>
      <c r="I9" s="72"/>
      <c r="J9" s="71"/>
      <c r="K9" s="28"/>
      <c r="L9" s="27"/>
      <c r="M9" s="27"/>
      <c r="N9" s="28"/>
      <c r="O9" s="61"/>
      <c r="P9" s="52"/>
      <c r="Q9" s="21"/>
      <c r="R9" s="22"/>
    </row>
  </sheetData>
  <mergeCells count="3">
    <mergeCell ref="A1:R1"/>
    <mergeCell ref="A2:Q2"/>
    <mergeCell ref="G3:I3"/>
  </mergeCells>
  <pageMargins left="0.19685039370078741" right="0.19685039370078741" top="0.59055118110236227" bottom="0.39370078740157483" header="0.31496062992125984" footer="0.31496062992125984"/>
  <pageSetup paperSize="9" scale="6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R7"/>
  <sheetViews>
    <sheetView workbookViewId="0">
      <selection activeCell="J4" sqref="J4"/>
    </sheetView>
  </sheetViews>
  <sheetFormatPr defaultRowHeight="15"/>
  <cols>
    <col min="1" max="1" width="7" customWidth="1"/>
    <col min="3" max="3" width="17.7109375" customWidth="1"/>
    <col min="5" max="5" width="14.42578125" customWidth="1"/>
    <col min="7" max="7" width="13.85546875" customWidth="1"/>
    <col min="8" max="9" width="14.5703125" customWidth="1"/>
    <col min="10" max="10" width="13.85546875" customWidth="1"/>
    <col min="14" max="14" width="8.140625" customWidth="1"/>
    <col min="16" max="16" width="15.7109375" customWidth="1"/>
    <col min="17" max="17" width="24.85546875" customWidth="1"/>
    <col min="18" max="18" width="16.85546875" customWidth="1"/>
  </cols>
  <sheetData>
    <row r="1" spans="1:18" ht="24">
      <c r="A1" s="413" t="s">
        <v>283</v>
      </c>
      <c r="B1" s="413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  <c r="N1" s="413"/>
      <c r="O1" s="413"/>
      <c r="P1" s="413"/>
      <c r="Q1" s="413"/>
      <c r="R1" s="413"/>
    </row>
    <row r="2" spans="1:18" ht="24.75" thickBot="1">
      <c r="A2" s="414" t="s">
        <v>24</v>
      </c>
      <c r="B2" s="414"/>
      <c r="C2" s="414"/>
      <c r="D2" s="414"/>
      <c r="E2" s="414"/>
      <c r="F2" s="414"/>
      <c r="G2" s="414"/>
      <c r="H2" s="414"/>
      <c r="I2" s="414"/>
      <c r="J2" s="414"/>
      <c r="K2" s="414"/>
      <c r="L2" s="414"/>
      <c r="M2" s="414"/>
      <c r="N2" s="414"/>
      <c r="O2" s="414"/>
      <c r="P2" s="414"/>
      <c r="Q2" s="414"/>
      <c r="R2" s="219"/>
    </row>
    <row r="3" spans="1:18" ht="24.75" thickBot="1">
      <c r="A3" s="1"/>
      <c r="B3" s="5"/>
      <c r="C3" s="1"/>
      <c r="D3" s="2"/>
      <c r="E3" s="2"/>
      <c r="F3" s="1"/>
      <c r="G3" s="417" t="s">
        <v>13</v>
      </c>
      <c r="H3" s="418"/>
      <c r="I3" s="419"/>
      <c r="J3" s="3"/>
      <c r="K3" s="6"/>
      <c r="L3" s="1"/>
      <c r="M3" s="1"/>
      <c r="N3" s="6"/>
      <c r="O3" s="1"/>
      <c r="P3" s="1"/>
      <c r="Q3" s="1"/>
      <c r="R3" s="4"/>
    </row>
    <row r="4" spans="1:18" ht="136.5" customHeight="1">
      <c r="A4" s="31" t="s">
        <v>9</v>
      </c>
      <c r="B4" s="31" t="s">
        <v>6</v>
      </c>
      <c r="C4" s="31" t="s">
        <v>285</v>
      </c>
      <c r="D4" s="32" t="s">
        <v>15</v>
      </c>
      <c r="E4" s="32" t="s">
        <v>7</v>
      </c>
      <c r="F4" s="33" t="s">
        <v>4</v>
      </c>
      <c r="G4" s="34" t="s">
        <v>20</v>
      </c>
      <c r="H4" s="34" t="s">
        <v>327</v>
      </c>
      <c r="I4" s="34" t="s">
        <v>328</v>
      </c>
      <c r="J4" s="33" t="s">
        <v>16</v>
      </c>
      <c r="K4" s="31" t="s">
        <v>0</v>
      </c>
      <c r="L4" s="31" t="s">
        <v>3</v>
      </c>
      <c r="M4" s="31" t="s">
        <v>10</v>
      </c>
      <c r="N4" s="35" t="s">
        <v>1</v>
      </c>
      <c r="O4" s="31" t="s">
        <v>5</v>
      </c>
      <c r="P4" s="31" t="s">
        <v>18</v>
      </c>
      <c r="Q4" s="31" t="s">
        <v>8</v>
      </c>
      <c r="R4" s="36" t="s">
        <v>17</v>
      </c>
    </row>
    <row r="5" spans="1:18" ht="20.25" customHeight="1">
      <c r="A5" s="15"/>
      <c r="B5" s="15"/>
      <c r="C5" s="15" t="s">
        <v>2</v>
      </c>
      <c r="D5" s="16"/>
      <c r="E5" s="17">
        <f t="shared" ref="E5:J5" si="0">SUM(E6:E7)</f>
        <v>607000000</v>
      </c>
      <c r="F5" s="17">
        <f t="shared" si="0"/>
        <v>1</v>
      </c>
      <c r="G5" s="17">
        <f t="shared" si="0"/>
        <v>121400000</v>
      </c>
      <c r="H5" s="17">
        <f t="shared" si="0"/>
        <v>242800000</v>
      </c>
      <c r="I5" s="17">
        <f t="shared" si="0"/>
        <v>242800000</v>
      </c>
      <c r="J5" s="17">
        <f t="shared" si="0"/>
        <v>607000000</v>
      </c>
      <c r="K5" s="18"/>
      <c r="L5" s="15"/>
      <c r="M5" s="15"/>
      <c r="N5" s="18"/>
      <c r="O5" s="15"/>
      <c r="P5" s="15"/>
      <c r="Q5" s="15"/>
      <c r="R5" s="15"/>
    </row>
    <row r="6" spans="1:18" ht="87">
      <c r="A6" s="13">
        <v>11</v>
      </c>
      <c r="B6" s="22"/>
      <c r="C6" s="62" t="s">
        <v>321</v>
      </c>
      <c r="D6" s="63" t="s">
        <v>260</v>
      </c>
      <c r="E6" s="152">
        <v>607000000</v>
      </c>
      <c r="F6" s="22">
        <v>1</v>
      </c>
      <c r="G6" s="149">
        <v>121400000</v>
      </c>
      <c r="H6" s="149">
        <v>242800000</v>
      </c>
      <c r="I6" s="149">
        <v>242800000</v>
      </c>
      <c r="J6" s="66">
        <v>607000000</v>
      </c>
      <c r="K6" s="67" t="s">
        <v>252</v>
      </c>
      <c r="L6" s="68" t="s">
        <v>137</v>
      </c>
      <c r="M6" s="68" t="s">
        <v>86</v>
      </c>
      <c r="N6" s="68" t="s">
        <v>35</v>
      </c>
      <c r="O6" s="145" t="s">
        <v>84</v>
      </c>
      <c r="P6" s="52" t="s">
        <v>315</v>
      </c>
      <c r="Q6" s="342" t="s">
        <v>322</v>
      </c>
      <c r="R6" s="22">
        <v>3</v>
      </c>
    </row>
    <row r="7" spans="1:18" ht="24">
      <c r="A7" s="284"/>
      <c r="B7" s="285"/>
      <c r="C7" s="286"/>
      <c r="D7" s="287"/>
      <c r="E7" s="288"/>
      <c r="F7" s="289"/>
      <c r="G7" s="290"/>
      <c r="H7" s="290"/>
      <c r="I7" s="291"/>
      <c r="J7" s="290"/>
      <c r="K7" s="292"/>
      <c r="L7" s="293"/>
      <c r="M7" s="293"/>
      <c r="N7" s="293"/>
      <c r="O7" s="294"/>
      <c r="P7" s="295"/>
      <c r="Q7" s="286"/>
      <c r="R7" s="296"/>
    </row>
  </sheetData>
  <mergeCells count="3">
    <mergeCell ref="A1:R1"/>
    <mergeCell ref="A2:Q2"/>
    <mergeCell ref="G3:I3"/>
  </mergeCells>
  <pageMargins left="0.27" right="0.23" top="0.75" bottom="0.75" header="0.3" footer="0.3"/>
  <pageSetup paperSize="9" scale="63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R14"/>
  <sheetViews>
    <sheetView tabSelected="1" workbookViewId="0">
      <selection activeCell="L11" sqref="L11"/>
    </sheetView>
  </sheetViews>
  <sheetFormatPr defaultRowHeight="15"/>
  <cols>
    <col min="1" max="1" width="5" customWidth="1"/>
    <col min="2" max="2" width="7.42578125" customWidth="1"/>
    <col min="3" max="3" width="21.42578125" customWidth="1"/>
    <col min="5" max="5" width="14.7109375" customWidth="1"/>
    <col min="7" max="7" width="13.5703125" customWidth="1"/>
    <col min="8" max="8" width="13" customWidth="1"/>
    <col min="9" max="9" width="12" customWidth="1"/>
    <col min="10" max="10" width="12.7109375" customWidth="1"/>
    <col min="11" max="11" width="12.28515625" customWidth="1"/>
    <col min="16" max="16" width="15.28515625" customWidth="1"/>
    <col min="17" max="17" width="23.140625" customWidth="1"/>
    <col min="18" max="18" width="21.42578125" customWidth="1"/>
  </cols>
  <sheetData>
    <row r="1" spans="1:18" ht="24">
      <c r="A1" s="413" t="s">
        <v>284</v>
      </c>
      <c r="B1" s="413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  <c r="N1" s="413"/>
      <c r="O1" s="413"/>
      <c r="P1" s="413"/>
      <c r="Q1" s="413"/>
      <c r="R1" s="413"/>
    </row>
    <row r="2" spans="1:18" ht="24.75" thickBot="1">
      <c r="A2" s="414" t="s">
        <v>158</v>
      </c>
      <c r="B2" s="414"/>
      <c r="C2" s="414"/>
      <c r="D2" s="414"/>
      <c r="E2" s="414"/>
      <c r="F2" s="414"/>
      <c r="G2" s="414"/>
      <c r="H2" s="414"/>
      <c r="I2" s="414"/>
      <c r="J2" s="414"/>
      <c r="K2" s="414"/>
      <c r="L2" s="414"/>
      <c r="M2" s="414"/>
      <c r="N2" s="414"/>
      <c r="O2" s="414"/>
      <c r="P2" s="414"/>
      <c r="Q2" s="414"/>
      <c r="R2" s="219"/>
    </row>
    <row r="3" spans="1:18" ht="24.75" thickBot="1">
      <c r="A3" s="1"/>
      <c r="B3" s="5"/>
      <c r="C3" s="1"/>
      <c r="D3" s="2"/>
      <c r="E3" s="2"/>
      <c r="F3" s="1"/>
      <c r="G3" s="417" t="s">
        <v>13</v>
      </c>
      <c r="H3" s="418"/>
      <c r="I3" s="419"/>
      <c r="J3" s="3"/>
      <c r="K3" s="6"/>
      <c r="L3" s="1"/>
      <c r="M3" s="1"/>
      <c r="N3" s="6"/>
      <c r="O3" s="1"/>
      <c r="P3" s="1"/>
      <c r="Q3" s="1"/>
      <c r="R3" s="4"/>
    </row>
    <row r="4" spans="1:18" ht="118.5" customHeight="1">
      <c r="A4" s="31" t="s">
        <v>9</v>
      </c>
      <c r="B4" s="31" t="s">
        <v>304</v>
      </c>
      <c r="C4" s="31" t="s">
        <v>285</v>
      </c>
      <c r="D4" s="32" t="s">
        <v>15</v>
      </c>
      <c r="E4" s="32" t="s">
        <v>7</v>
      </c>
      <c r="F4" s="33" t="s">
        <v>4</v>
      </c>
      <c r="G4" s="34" t="s">
        <v>327</v>
      </c>
      <c r="H4" s="34" t="s">
        <v>328</v>
      </c>
      <c r="I4" s="34" t="s">
        <v>329</v>
      </c>
      <c r="J4" s="33" t="s">
        <v>16</v>
      </c>
      <c r="K4" s="31" t="s">
        <v>0</v>
      </c>
      <c r="L4" s="31" t="s">
        <v>3</v>
      </c>
      <c r="M4" s="31" t="s">
        <v>10</v>
      </c>
      <c r="N4" s="35" t="s">
        <v>1</v>
      </c>
      <c r="O4" s="31" t="s">
        <v>5</v>
      </c>
      <c r="P4" s="31" t="s">
        <v>18</v>
      </c>
      <c r="Q4" s="31" t="s">
        <v>8</v>
      </c>
      <c r="R4" s="36" t="s">
        <v>17</v>
      </c>
    </row>
    <row r="5" spans="1:18" ht="21.75" customHeight="1">
      <c r="A5" s="15"/>
      <c r="B5" s="15"/>
      <c r="C5" s="15" t="s">
        <v>2</v>
      </c>
      <c r="D5" s="16"/>
      <c r="E5" s="17">
        <f>SUM(E6:E8)</f>
        <v>450000000</v>
      </c>
      <c r="F5" s="17">
        <f t="shared" ref="F5:J5" si="0">SUM(F6:F8)</f>
        <v>1</v>
      </c>
      <c r="G5" s="332">
        <f t="shared" si="0"/>
        <v>60000000</v>
      </c>
      <c r="H5" s="332">
        <f t="shared" si="0"/>
        <v>120000000</v>
      </c>
      <c r="I5" s="332">
        <f t="shared" si="0"/>
        <v>120000000</v>
      </c>
      <c r="J5" s="332">
        <f t="shared" si="0"/>
        <v>300000000</v>
      </c>
      <c r="K5" s="18"/>
      <c r="L5" s="15"/>
      <c r="M5" s="15"/>
      <c r="N5" s="18"/>
      <c r="O5" s="15"/>
      <c r="P5" s="15"/>
      <c r="Q5" s="15"/>
      <c r="R5" s="15"/>
    </row>
    <row r="6" spans="1:18" ht="48" hidden="1">
      <c r="A6" s="13">
        <v>11</v>
      </c>
      <c r="B6" s="22"/>
      <c r="C6" s="62" t="s">
        <v>303</v>
      </c>
      <c r="D6" s="63"/>
      <c r="E6" s="152">
        <v>150000000</v>
      </c>
      <c r="F6" s="22"/>
      <c r="G6" s="149"/>
      <c r="H6" s="149"/>
      <c r="I6" s="149"/>
      <c r="J6" s="66"/>
      <c r="K6" s="67" t="s">
        <v>252</v>
      </c>
      <c r="L6" s="68" t="s">
        <v>137</v>
      </c>
      <c r="M6" s="68" t="s">
        <v>86</v>
      </c>
      <c r="N6" s="68" t="s">
        <v>35</v>
      </c>
      <c r="O6" s="145" t="s">
        <v>84</v>
      </c>
      <c r="P6" s="52"/>
      <c r="Q6" s="150"/>
      <c r="R6" s="22"/>
    </row>
    <row r="7" spans="1:18" ht="48">
      <c r="A7" s="343">
        <v>11</v>
      </c>
      <c r="B7" s="344"/>
      <c r="C7" s="345" t="s">
        <v>325</v>
      </c>
      <c r="D7" s="346" t="s">
        <v>312</v>
      </c>
      <c r="E7" s="347">
        <v>300000000</v>
      </c>
      <c r="F7" s="348">
        <v>1</v>
      </c>
      <c r="G7" s="349">
        <v>60000000</v>
      </c>
      <c r="H7" s="350">
        <v>120000000</v>
      </c>
      <c r="I7" s="351">
        <v>120000000</v>
      </c>
      <c r="J7" s="349">
        <v>300000000</v>
      </c>
      <c r="K7" s="352" t="s">
        <v>252</v>
      </c>
      <c r="L7" s="353" t="s">
        <v>137</v>
      </c>
      <c r="M7" s="353" t="s">
        <v>86</v>
      </c>
      <c r="N7" s="353" t="s">
        <v>35</v>
      </c>
      <c r="O7" s="354" t="s">
        <v>84</v>
      </c>
      <c r="P7" s="355" t="s">
        <v>145</v>
      </c>
      <c r="Q7" s="345" t="s">
        <v>316</v>
      </c>
      <c r="R7" s="344">
        <v>3</v>
      </c>
    </row>
    <row r="8" spans="1:18" ht="24">
      <c r="A8" s="356"/>
      <c r="B8" s="357"/>
      <c r="C8" s="358"/>
      <c r="D8" s="359"/>
      <c r="E8" s="360"/>
      <c r="F8" s="357"/>
      <c r="G8" s="360"/>
      <c r="H8" s="361"/>
      <c r="I8" s="361"/>
      <c r="J8" s="362"/>
      <c r="K8" s="363"/>
      <c r="L8" s="364"/>
      <c r="M8" s="364"/>
      <c r="N8" s="364"/>
      <c r="O8" s="365"/>
      <c r="P8" s="366"/>
      <c r="Q8" s="367" t="s">
        <v>317</v>
      </c>
      <c r="R8" s="368"/>
    </row>
    <row r="9" spans="1:18" ht="24">
      <c r="A9" s="356"/>
      <c r="B9" s="357"/>
      <c r="C9" s="358"/>
      <c r="D9" s="369"/>
      <c r="E9" s="362"/>
      <c r="F9" s="370"/>
      <c r="G9" s="362"/>
      <c r="H9" s="360"/>
      <c r="I9" s="357"/>
      <c r="J9" s="362"/>
      <c r="K9" s="371"/>
      <c r="L9" s="364"/>
      <c r="M9" s="364"/>
      <c r="N9" s="364"/>
      <c r="O9" s="365"/>
      <c r="P9" s="366"/>
      <c r="Q9" s="367" t="s">
        <v>318</v>
      </c>
      <c r="R9" s="357"/>
    </row>
    <row r="10" spans="1:18" ht="24">
      <c r="A10" s="138"/>
      <c r="B10" s="372"/>
      <c r="C10" s="144"/>
      <c r="D10" s="373"/>
      <c r="E10" s="141"/>
      <c r="F10" s="374"/>
      <c r="G10" s="141"/>
      <c r="H10" s="372"/>
      <c r="I10" s="372"/>
      <c r="J10" s="141"/>
      <c r="K10" s="142"/>
      <c r="L10" s="115"/>
      <c r="M10" s="115"/>
      <c r="N10" s="115"/>
      <c r="O10" s="116"/>
      <c r="P10" s="143"/>
      <c r="Q10" s="375" t="s">
        <v>319</v>
      </c>
      <c r="R10" s="372"/>
    </row>
    <row r="11" spans="1:18" ht="48">
      <c r="A11" s="138"/>
      <c r="B11" s="372"/>
      <c r="C11" s="376"/>
      <c r="D11" s="377"/>
      <c r="E11" s="378"/>
      <c r="F11" s="379"/>
      <c r="G11" s="380"/>
      <c r="H11" s="381"/>
      <c r="I11" s="381"/>
      <c r="J11" s="381"/>
      <c r="K11" s="382"/>
      <c r="L11" s="383"/>
      <c r="M11" s="383"/>
      <c r="N11" s="383"/>
      <c r="O11" s="384"/>
      <c r="P11" s="385"/>
      <c r="Q11" s="375" t="s">
        <v>326</v>
      </c>
      <c r="R11" s="372"/>
    </row>
    <row r="12" spans="1:18" ht="24">
      <c r="A12" s="114"/>
      <c r="B12" s="386"/>
      <c r="C12" s="387"/>
      <c r="D12" s="388"/>
      <c r="E12" s="389"/>
      <c r="F12" s="390"/>
      <c r="G12" s="389"/>
      <c r="H12" s="391"/>
      <c r="I12" s="392"/>
      <c r="J12" s="389"/>
      <c r="K12" s="393"/>
      <c r="L12" s="393"/>
      <c r="M12" s="394"/>
      <c r="N12" s="395"/>
      <c r="O12" s="396"/>
      <c r="P12" s="387"/>
      <c r="Q12" s="397" t="s">
        <v>320</v>
      </c>
      <c r="R12" s="386"/>
    </row>
    <row r="13" spans="1:18" ht="24">
      <c r="A13" s="13"/>
      <c r="B13" s="30"/>
      <c r="C13" s="21"/>
      <c r="D13" s="45"/>
      <c r="E13" s="46"/>
      <c r="F13" s="22"/>
      <c r="G13" s="47"/>
      <c r="H13" s="22"/>
      <c r="I13" s="22"/>
      <c r="J13" s="48"/>
      <c r="K13" s="49"/>
      <c r="L13" s="27"/>
      <c r="M13" s="27"/>
      <c r="N13" s="28"/>
      <c r="O13" s="27"/>
      <c r="P13" s="50"/>
      <c r="Q13" s="21"/>
      <c r="R13" s="30"/>
    </row>
    <row r="14" spans="1:18" ht="24">
      <c r="A14" s="13"/>
      <c r="B14" s="22"/>
      <c r="C14" s="21"/>
      <c r="D14" s="51"/>
      <c r="E14" s="29"/>
      <c r="F14" s="70"/>
      <c r="G14" s="71"/>
      <c r="H14" s="71"/>
      <c r="I14" s="72"/>
      <c r="J14" s="71"/>
      <c r="K14" s="28"/>
      <c r="L14" s="27"/>
      <c r="M14" s="27"/>
      <c r="N14" s="28"/>
      <c r="O14" s="61"/>
      <c r="P14" s="52"/>
      <c r="Q14" s="21"/>
      <c r="R14" s="22"/>
    </row>
  </sheetData>
  <mergeCells count="3">
    <mergeCell ref="A1:R1"/>
    <mergeCell ref="A2:Q2"/>
    <mergeCell ref="G3:I3"/>
  </mergeCells>
  <pageMargins left="0.19685039370078741" right="0.19685039370078741" top="0.59055118110236227" bottom="0.39370078740157483" header="0.31496062992125984" footer="0.31496062992125984"/>
  <pageSetup paperSize="9" scale="6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9</vt:i4>
      </vt:variant>
      <vt:variant>
        <vt:lpstr>ช่วงที่มีชื่อ</vt:lpstr>
      </vt:variant>
      <vt:variant>
        <vt:i4>5</vt:i4>
      </vt:variant>
    </vt:vector>
  </HeadingPairs>
  <TitlesOfParts>
    <vt:vector size="14" baseType="lpstr">
      <vt:lpstr>ก่อสร้าง 63 ภูเก็ต</vt:lpstr>
      <vt:lpstr>ครุภัณฑ์ 63 ภูเก็ต</vt:lpstr>
      <vt:lpstr>ก่อสร้าง 64</vt:lpstr>
      <vt:lpstr>ครุภัณฑ์ 64</vt:lpstr>
      <vt:lpstr>ก่อสร้าง 65</vt:lpstr>
      <vt:lpstr>ครุภัณฑ์ 65</vt:lpstr>
      <vt:lpstr>สิ่งก่อสร้าง66</vt:lpstr>
      <vt:lpstr>สิ่งก่อสร้าง67</vt:lpstr>
      <vt:lpstr>สิ่งก่อสร้าง68</vt:lpstr>
      <vt:lpstr>'ก่อสร้าง 63 ภูเก็ต'!Print_Titles</vt:lpstr>
      <vt:lpstr>'ก่อสร้าง 64'!Print_Titles</vt:lpstr>
      <vt:lpstr>'ก่อสร้าง 65'!Print_Titles</vt:lpstr>
      <vt:lpstr>'ครุภัณฑ์ 64'!Print_Titles</vt:lpstr>
      <vt:lpstr>'ครุภัณฑ์ 65'!Print_Titles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</dc:creator>
  <cp:lastModifiedBy>nadtanak</cp:lastModifiedBy>
  <cp:lastPrinted>2019-04-17T02:15:00Z</cp:lastPrinted>
  <dcterms:created xsi:type="dcterms:W3CDTF">2012-03-22T10:15:17Z</dcterms:created>
  <dcterms:modified xsi:type="dcterms:W3CDTF">2019-04-17T02:26:59Z</dcterms:modified>
</cp:coreProperties>
</file>