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75" yWindow="-30" windowWidth="19125" windowHeight="6165" tabRatio="810" activeTab="2"/>
  </bookViews>
  <sheets>
    <sheet name="สรุป" sheetId="66" r:id="rId1"/>
    <sheet name="ก่อสร้างรวม" sheetId="64" r:id="rId2"/>
    <sheet name="ครุภัณฑ์" sheetId="65" r:id="rId3"/>
  </sheets>
  <definedNames>
    <definedName name="_xlnm.Print_Titles" localSheetId="2">ครุภัณฑ์!$3:$3</definedName>
  </definedNames>
  <calcPr calcId="145621"/>
</workbook>
</file>

<file path=xl/calcChain.xml><?xml version="1.0" encoding="utf-8"?>
<calcChain xmlns="http://schemas.openxmlformats.org/spreadsheetml/2006/main">
  <c r="J42" i="64" l="1"/>
  <c r="K5" i="66" l="1"/>
  <c r="G5" i="66"/>
  <c r="L5" i="66" s="1"/>
  <c r="I4" i="65"/>
  <c r="H4" i="65"/>
  <c r="G4" i="65"/>
  <c r="F4" i="65"/>
  <c r="G37" i="64"/>
  <c r="G36" i="64"/>
  <c r="G35" i="64"/>
  <c r="G34" i="64"/>
  <c r="G33" i="64"/>
  <c r="G59" i="64"/>
  <c r="G58" i="64"/>
  <c r="J38" i="64"/>
  <c r="E37" i="64"/>
  <c r="J37" i="64" s="1"/>
  <c r="E36" i="64"/>
  <c r="J36" i="64" s="1"/>
  <c r="E35" i="64"/>
  <c r="J35" i="64" s="1"/>
  <c r="E34" i="64"/>
  <c r="J34" i="64" s="1"/>
  <c r="E33" i="64"/>
  <c r="J33" i="64" s="1"/>
  <c r="J60" i="64"/>
  <c r="E59" i="64"/>
  <c r="J59" i="64" s="1"/>
  <c r="E58" i="64"/>
  <c r="J58" i="64" s="1"/>
  <c r="J57" i="64"/>
  <c r="J26" i="64"/>
  <c r="J48" i="64"/>
  <c r="J47" i="64"/>
  <c r="J46" i="64"/>
  <c r="J45" i="64"/>
  <c r="J44" i="64"/>
  <c r="H67" i="64"/>
  <c r="J67" i="64" s="1"/>
  <c r="H69" i="64"/>
  <c r="H6" i="64" l="1"/>
  <c r="H73" i="65"/>
  <c r="F31" i="65"/>
  <c r="F30" i="65"/>
  <c r="F27" i="65"/>
  <c r="F11" i="65"/>
  <c r="F10" i="65"/>
  <c r="F29" i="65"/>
  <c r="I108" i="64" l="1"/>
  <c r="G16" i="64"/>
  <c r="G64" i="65"/>
  <c r="F34" i="65"/>
  <c r="F33" i="65"/>
  <c r="F32" i="65"/>
  <c r="F28" i="65"/>
  <c r="F6" i="65"/>
  <c r="F38" i="65"/>
  <c r="F7" i="65"/>
  <c r="F18" i="65"/>
  <c r="F25" i="65"/>
  <c r="G63" i="65"/>
  <c r="F21" i="65"/>
  <c r="F23" i="65"/>
  <c r="J104" i="64" l="1"/>
  <c r="I104" i="64"/>
  <c r="I6" i="64" s="1"/>
  <c r="J12" i="64"/>
  <c r="G11" i="64"/>
  <c r="J11" i="64" s="1"/>
  <c r="G10" i="64"/>
  <c r="J10" i="64" s="1"/>
  <c r="G9" i="64"/>
  <c r="G6" i="64" l="1"/>
  <c r="J6" i="64" s="1"/>
</calcChain>
</file>

<file path=xl/sharedStrings.xml><?xml version="1.0" encoding="utf-8"?>
<sst xmlns="http://schemas.openxmlformats.org/spreadsheetml/2006/main" count="1450" uniqueCount="424">
  <si>
    <t>สถานที่ ระบุชื่อ</t>
  </si>
  <si>
    <t>จังหวัด</t>
  </si>
  <si>
    <t>รวมเงินทั้งสิ้น</t>
  </si>
  <si>
    <t>อำเภอ</t>
  </si>
  <si>
    <t>หน่วย</t>
  </si>
  <si>
    <t>ระดับ
บริการ</t>
  </si>
  <si>
    <t>ลำดับความสำคัญ</t>
  </si>
  <si>
    <t>ราคาต่อหน่วย(บาท)</t>
  </si>
  <si>
    <t>เหตุผล คำชี้แจง
(อธิบายพอสังเขบไม่เกิน 5 บรรทัด ต่อ 1 เซลล์)</t>
  </si>
  <si>
    <t>เขต</t>
  </si>
  <si>
    <t>ตำบล</t>
  </si>
  <si>
    <t>แบบเลขที่
(เฉพาะก่อสร้าง)</t>
  </si>
  <si>
    <t xml:space="preserve">จำนวนเงินรวม
(ไม่มีเศษหลักสิบ)
</t>
  </si>
  <si>
    <t>ประเภทงบลงทุน
1.ครุภัณฑ์
2.ก่อสร้างปีเดียว
3.ก่อสร้างผูกพันใหม่
(ระบุตัวเลข)</t>
  </si>
  <si>
    <t>ตั้งงบ
ปี 66</t>
  </si>
  <si>
    <t>ตั้งงบ
ปี 67</t>
  </si>
  <si>
    <t>ตั้งงบ
ปี 68</t>
  </si>
  <si>
    <t>แผนงบลงทุน รายการที่ดินและสิ่งก่อสร้าง งบประมาณรายจ่ายประจำปี พ.ศ. 2566 - พ.ศ.2568</t>
  </si>
  <si>
    <t>ปีงปบระมาณที่จะเสนอขอ</t>
  </si>
  <si>
    <t>ลำดับความ สำคัญ</t>
  </si>
  <si>
    <t xml:space="preserve">รายการสิ่งก่อสร้าง 
</t>
  </si>
  <si>
    <t>ประเภทอาคาร/สิ่งก่อสร้าง</t>
  </si>
  <si>
    <t>รพ.เกาะลันตา</t>
  </si>
  <si>
    <t>เกาะลันตา</t>
  </si>
  <si>
    <t>เกาะลันตาน้อย</t>
  </si>
  <si>
    <t>กระบี่</t>
  </si>
  <si>
    <t>F3</t>
  </si>
  <si>
    <t>Sup</t>
  </si>
  <si>
    <t>OPD</t>
  </si>
  <si>
    <t>5322/2536</t>
  </si>
  <si>
    <t>IPD</t>
  </si>
  <si>
    <t>2731/2530</t>
  </si>
  <si>
    <t>เฉพาะที่</t>
  </si>
  <si>
    <t>sup</t>
  </si>
  <si>
    <t>เกาลันตาน้อย</t>
  </si>
  <si>
    <t>อาคารจ่ายกลาง ซักฟอก โรงอาคาร พัสดุ พื้นที่ใช้สอย 1482 ตรม.  ระยะเวลาก่อสร้าง 360 วัน  จำนวน 10 งวดงาน</t>
  </si>
  <si>
    <t>รพ.กระบี่</t>
  </si>
  <si>
    <t>เมือง</t>
  </si>
  <si>
    <t>ปากน้ำ</t>
  </si>
  <si>
    <t>S</t>
  </si>
  <si>
    <t>เพื่อจัดการระบบงานพัสดุและซ่อมบำรุง/งานซักฟอกจ่ายกลาง ให้มีความเป็นระบบ มีระเบียบมากขึ้น</t>
  </si>
  <si>
    <t>บ้านพักข้าราชการ ระดับ 8-9 (1 ยูนิต)  โครงสร้านต้านแผ่นดินไหว : บ้านพักข้าราชการ ระดับ 8-9 (1 ยูนิต) เป็นอาคาร คสล.2 ชั้น พื้นที่ใช้สอยประมาณ 162 ตารางเมตร</t>
  </si>
  <si>
    <t>9226/2553</t>
  </si>
  <si>
    <t>ปรับภูมิทัศน์ และปรับระเบียบบ้านพักให้อยู่ในบริเวณเดียวกัน</t>
  </si>
  <si>
    <t xml:space="preserve">อาคารพักแพทย์ 40 ยูนิต 6 ชั้น พื้นที่ใช้สอยประมาณ 5,269 ตรม. ระยะเวลาก่อสร้าง 850 วัน 59,500,000 บาท </t>
  </si>
  <si>
    <t>7280+ก.113/ธ.ค./58</t>
  </si>
  <si>
    <t>Res</t>
  </si>
  <si>
    <t>ปัจจุบันที่พักสำหรับเจ้าหน้าที่ยังไม่เพียงพอ/ เพื่อเตรียมความพร้อมในการบริการผู้ป่วยได้ตลอด   24  ชั่วโมง</t>
  </si>
  <si>
    <t>อาคารอุบัติเหตุ เป็นอาคาร คสล.4 ชั้น พื้นที่ใช้สอยประมาณ 8,536 ตารางเมตร</t>
  </si>
  <si>
    <t>พื้นที่ห้องอบัติเหตมีความคับแคน และเพื่อรองรับการขยายตัวของโรงพยาบาล</t>
  </si>
  <si>
    <t>อาคารคลังยาและเวชภัณฑ์จำนวน 2 ชั้น พื้นที่ 1,227 ตร.มรวมค่าขนส่งพื้นที่เกาะ 30 %</t>
  </si>
  <si>
    <t>เพื่อรองรับการเปิดทำการของ รพ.เกาะลันตาแห่งใหม่ และเพื่อมาตรฐานในการเก็บรักษายาและเวชภัณฑ์</t>
  </si>
  <si>
    <t>อาคารพัสดุและซ่อมบำรุงอาคาร 2 ชั้น (โครงสร้างต้านแผ่นดินไหว)พื้นที่ 576 ตร.ม.รวมค่าขนส่งพื้นที่เกาะ 30 %</t>
  </si>
  <si>
    <t>รพ.แห่งใหม่ยังไม่มีอาคารพัสดุและซ่อมบำรุง ซึ่งเป็นอาคารที่จำเป็น ต่องานพัสดุและงานซ่อมบำรุง</t>
  </si>
  <si>
    <t>ถนน คสล.เสริมเหล็กรวมรางระบายน้ำพื้นที่ไม่น้อยกว่า 4,000 ตร.ม</t>
  </si>
  <si>
    <t xml:space="preserve">พื้นที่เป็น รพ.แห่งใหม่ แถวถนนเดิมเป็นลูกรัง </t>
  </si>
  <si>
    <t>อาคารกายภาพบำบัด พื้นที่ 963 ตร.ม.รวมค่าขนส่งพื้นที่เกาะ 30 %</t>
  </si>
  <si>
    <t>รพ.เกาะลันตา ย้ายที่ตั้งแห่งใหม่ ยังไม่มีอาคารกายภาพ ไว้ให้บริการผู้ป่วย</t>
  </si>
  <si>
    <t>อาคารโรงรถ พัสดุ (โครงการต้านแผ่นดินไหว)1 ชั้น พื้นที่ 160 ตร.ม.รวมค่าขนส่งพื้นที่เกาะ 30 %</t>
  </si>
  <si>
    <t>รพ.เกาะลันตา(แห่งใหม่) ยังไม่มีอาคารโรงจอดรถ ซึ่งเป็นอาคารที่จำเป็น</t>
  </si>
  <si>
    <t>ก่อสร้างกำแพงป้องกันตลิ่งและแนวกันตลิ่ง ความยาวไม่น้อยกว่า 420 ตร.ม.</t>
  </si>
  <si>
    <t>พื้นที่ตั้ง รพ.เกาะลันตาด้านหลังเป็นแนวคลองมีน้ำเซาะตลิ่ง จำเป็นต้องทำแนวกั้น</t>
  </si>
  <si>
    <t>อาคารพักผู้ป่วยพิเศษ 2 ชั้น 23 ห้องพื้นที่ 1015 ตร.ม.รวมค่าขนส่งพื้นที่เกาะ 30 %</t>
  </si>
  <si>
    <t>รพ.เกาะลันตา อยู่ในพื้นที่ท่องเที่ยวนักท่องเที่ยวจำนวนมาก อาคารห้องพิเศษ มีไม่เพียงพอต่อจำนวนผู้รับบริการและสามารถเพิ่มรายได้ให้กับ รพ.ได้</t>
  </si>
  <si>
    <t>เพื่อรองรับจำนวนผู้ป่วยที่เพิ่มมากขึ้นลดความแออัดในหอผู้ป่วยในของ รพ.</t>
  </si>
  <si>
    <t>อาคารผู้ป่วยใน ขนาด 30 เตียง(โครงการต้านแผ่นดินไหว)พื้นที่ 592 ตร.ม. 1 ชั้นรวมค่าขนส่งพื้นที่เกาะ 30 %</t>
  </si>
  <si>
    <t>อาคารตรวจและเก็บศพพื้นที่ 146 ตร.ม. 1 ชั้นรวมค่าขนส่งพื้นที่เกาะ 30 %</t>
  </si>
  <si>
    <t>รพ.เกาะลันตา ยังไม่มีสถานที่เก็บศพซึ่งมีความจำเป็นต้องมี โดยเฉพาะกรณีนักท่องเที่ยวเสียชีวิต จำเป็นต้องเก็บศพไว้ จนกว่าจะประสานญาติมารับ</t>
  </si>
  <si>
    <t>แผนงบลงทุน รายการค่าครุภัณฑ์  งบประมาณรายจ่ายประจำปี พ.ศ. 2566-พ.ศ.2568</t>
  </si>
  <si>
    <t>รายการครุภัณฑ์</t>
  </si>
  <si>
    <t>จำนวนหน่วย</t>
  </si>
  <si>
    <t>ระดับบริการ</t>
  </si>
  <si>
    <t>ประเภทการขอ</t>
  </si>
  <si>
    <t xml:space="preserve">รถพยาบาลเคลือบสารต้านจุลชีพ </t>
  </si>
  <si>
    <t>รพ.คลองท่อม</t>
  </si>
  <si>
    <t>คลองท่อม</t>
  </si>
  <si>
    <t>คลองท่อมใต้</t>
  </si>
  <si>
    <t>F2</t>
  </si>
  <si>
    <t>Amb.</t>
  </si>
  <si>
    <t>ปริมาณใช้รถส่งตัวผู้ป่วยวันละ 3 ราย/วัน/คัน</t>
  </si>
  <si>
    <t xml:space="preserve">เครื่องติดตามการทำงานของหัวใจและสัญญาณชีพระบบรวมศูนย์ไม่น้อยกว่า  4 เตียง </t>
  </si>
  <si>
    <t>Dx</t>
  </si>
  <si>
    <t xml:space="preserve">เพื่อรองรับผู้ป่วยที่ส่งกลับมาดูแลต่อเนื่องใน รพช. </t>
  </si>
  <si>
    <t>รถโดยสารขนาด 12 ที่นั่ง (ดีเซล) ปริมาตรกระบอกสูบไม่ต่ำกว่า 2400 ซีซี. หรือไม่ต่ำกว่า 90 กิโลวัตต์</t>
  </si>
  <si>
    <t>Car.</t>
  </si>
  <si>
    <t xml:space="preserve">ใช้กรณีติดตาม/เยี่ยมผู้ป่วย โดยทีมสหวิชาชีพ </t>
  </si>
  <si>
    <t xml:space="preserve">เครื่องล้างเครื่องมืออัตโนมัติขนาดไม่น้อยกว่า 350 ลิตร </t>
  </si>
  <si>
    <t>ล้างเครื่องมือปนเปื้อน</t>
  </si>
  <si>
    <t xml:space="preserve">เครื่องให้การรักษาด้วยคลื่นกระแทก </t>
  </si>
  <si>
    <t xml:space="preserve">เพื่อใช้ในการรักษาผู้ป่วยทางกายภาพบำบัด ที่มีปัญหาทางระบบกระดูกและกล้ามเนื้อ เช่น ช่วยลดอาการปวดบริเวณกล้ามเนื้อ </t>
  </si>
  <si>
    <t>เครื่องซักผ้าแบบอุตสาหกรรม ขนาด 200 ปอนด์</t>
  </si>
  <si>
    <t>ขยายบริการเป็น 60 เตียง ผู้ป่วยเพิ่มมากขึ้น</t>
  </si>
  <si>
    <t>กล้องถ่ายภาพจอประสาทตาดิจิตอล</t>
  </si>
  <si>
    <t>Rx</t>
  </si>
  <si>
    <t>ทดแทนเครื่องเดิมชำรุด</t>
  </si>
  <si>
    <t>เครื่องช่วยกระบวนการปั๊มและฟื้นคืนชีพผู้ป่วย</t>
  </si>
  <si>
    <t>Life</t>
  </si>
  <si>
    <t>มีผู้ป่วยที่ต้องCPR ขณะRefer  ยอดผู้ป่วยCPRที่ER 70.ราย/ปี ณ จุดเกิดเหตุ 8 ราย/ปี CPRขณะส่งต่อ.10ราย/ปี</t>
  </si>
  <si>
    <t>ตู้อบเด็กสำหรับลำเลียงทารกแรกคลอด</t>
  </si>
  <si>
    <t>รพช.คลองท่อม มีข้อมูลส่งต่อผุ้ป่วยทารกแรกเกิด เฉลี่ย 10 ราย/ปี เป็นNodeของรพ.ลำทับ รพ.เกาะลันตา</t>
  </si>
  <si>
    <t>ยูนิตทำฟัน</t>
  </si>
  <si>
    <t xml:space="preserve">เพื่อรองรับบริการปริมาณผู้ป่วยที่เพิ่มขึ้น </t>
  </si>
  <si>
    <t xml:space="preserve">เครื่องอบผ้าขนาด 200 ปอนด์ </t>
  </si>
  <si>
    <t>ใช้อบแห้งผ้าผู้ป่วย</t>
  </si>
  <si>
    <t>เครื่องดึงคอและหลังอัตโนมัติ(cervical and lumbar traction mechine)</t>
  </si>
  <si>
    <t>เป็นเครื่องเก่าที่มีอายุการใช้งานนานกว่า 5 ปี ไม่เพียงพอต่อการใช้งานเพราะผู้ป่วยปวดหลังเป็นอันดับ 1 ของผป.ที่มารับบริการที่แผนก</t>
  </si>
  <si>
    <t>เตียงผู้ป่วยปรับด้วยไฟฟ้าชนิดมีอุปกรณ์ช่วยพยุงและดึงกระดูก</t>
  </si>
  <si>
    <t>รพช.ที่ต้องรับผู้ป่วยorthoส่งกลับจากรพ.แม่ข่าย ตามService plan</t>
  </si>
  <si>
    <t>เครื่องอัลตราซาวน์ร่วมกระแสไฟฟ้า (Ultrasound combined Electrical Stimulation)</t>
  </si>
  <si>
    <t>เป็นเครื่องเก่าที่มีอายุการใช้งานนานกว่า 5 ปี และมีจำนวน 1 เครื่องซึ่งไม่พียงพอในการให้บริการ</t>
  </si>
  <si>
    <t>เครื่องกระตุกไฟฟ้าหัวใจชนิดพกพาพร้อมแสดงประสิทธิภาพการนวดหัวใจ</t>
  </si>
  <si>
    <t>ใช้ในผู้ป่วยวิกฤติ</t>
  </si>
  <si>
    <t>หุ่นจำลองฝึกทำคลอดและฝึกตัดเย็บพร้อมทารกและอุปกรณ์ดันศีระษะเด็กแบบเต็มตัว</t>
  </si>
  <si>
    <t>เพื่อฝึกสอนพยาบาลทำคลอด</t>
  </si>
  <si>
    <t>เครื่องส่องรักษาทารกตัวเหลืองแบบสองด้าน</t>
  </si>
  <si>
    <t>มีอุบัติการณ์เครื่องไม่เพียงพอ ต้องส่งต่อ</t>
  </si>
  <si>
    <t>เครื่องตรวจคลื่นไฟฟ้าหัวใจพร้อมระบบประมวลผลชนิดสามารถจัดเก็บภาพในระบบเครือข่าย</t>
  </si>
  <si>
    <t>ช่วยแพทย์วินิจฉัยโรค</t>
  </si>
  <si>
    <t>เตียงเคลื่อนย้ายผู้ป่วยปรับระดับไฮโดรลิค แบบฉายรังสีได้</t>
  </si>
  <si>
    <t>รพช.คลองท่อม ติดถนนสายหลัก มีอุบัติเหตุจำนวนมาก ใช้เคลื่อนย้ายผู้ป่วยบาดเจ็บรุนแรงเพื่อลดแรงกระแทก</t>
  </si>
  <si>
    <t>เครื่องวัดความดันชนิดสอดแขนพร้อมโต้ะวางเครื่อง</t>
  </si>
  <si>
    <t>เครื่องชั่งน้ำหนักพร้อมแท่นสำหรับรถเข็น เปลนอน</t>
  </si>
  <si>
    <t>ใช้สำหรับผู้ป่วยติดเตียง ไม่สามารถลุกขึ้นได้</t>
  </si>
  <si>
    <t>เครื่องควบคุมการให้สารละลายทางเส้นเลือดดำ</t>
  </si>
  <si>
    <t>เตียงผู้ป่วยชนิด3ไก ราวปีกนกพร้อมเบาะ เสาน้ำเกลือ ตู้ข้างเตียงและถาดคร่อมเตียง</t>
  </si>
  <si>
    <t>ขยายบริการ และทดแทนที่ชำรุด</t>
  </si>
  <si>
    <t xml:space="preserve"> เครื่องวัดปริมาตรความอิ่มตัวของออกซิเจนในเลือด</t>
  </si>
  <si>
    <t xml:space="preserve">เตียงผู้ป่วยชนิด3ไก ราวปีกนกพร้อมเบาะ เสาน้ำเกลือ </t>
  </si>
  <si>
    <t>อาคารส่งเสริมสุขภาพและอเนกประสงค์(แบบแพทย์แผนไทย) เป็นอาคาร คสล.2 ชั้น พื้นที่ใช้สอยประมาณ 678 ตารางเมตร  ระยะเวลาก่อสร้าง 360 วัน</t>
  </si>
  <si>
    <t>Th</t>
  </si>
  <si>
    <t xml:space="preserve">เพื่อรองรับผู้รับบริการด้านแพทย์แผนไทยที่เพิ่มมากขึ้น ปัจจุบันให้บริการนวดแผนไทย จำนวน 6 เตียง ผู้รับริการวันละประมาณ 50 คน อบไอน้ำ-สมุนไพร วันละ 5 คน ให้การรักษาด้านแพทย์แผนไทย วันละ 15 คน คลินิกจิตเวชมีผู้รับบริการจิตเวชทุกประเภทที่ขึ้นทะเบียนต่อเนื่องที่คลินิกจิตเวชปะมาณ 500 คน ยาเสพติดประมาณ 50 คน </t>
  </si>
  <si>
    <t>อาคารพักพยาบาล 24 ห้อง (12 ครอบครัว) เป็นอาคาร คสล.3 ชั้น พื้นที่ใช้สอยประมาณ 745 ตารางเมตร โครงสร้างต้านแผ่นดินไหว ระยะเวลาก่อสร้าง ประมาณ 360 วัน</t>
  </si>
  <si>
    <t>ขยาย รพ.จาก 30 เตียงเป็น 60 เตียง เจ้าหน้าที่เพิ่มขึ้น</t>
  </si>
  <si>
    <t>ถนนไปบ่อบำบัดและอาคารพักขยะ ความยาว 460 เมตร กว้าง 3.5 เมตร</t>
  </si>
  <si>
    <t>ระบบประปาหมู่บ้านแบบผิวดินขนาดใหญ่ ระยะเวลาก่อสร้าง 180 วัน</t>
  </si>
  <si>
    <t>114010, 2111100,3111030,412003, 911001-911002, 921001, 991002</t>
  </si>
  <si>
    <t>ปัจจุบันโรงพยาบาลมีการขยายบริการมากขึ้น ทำให้ระบบประปาเดิมไม่สามารถรองรับได้ อีกทั้งระบบเดิมมีอายุการใช้งานเกิน 25 ปี (ปริมาณการใช้น้ำวันละ 130 - 150 ลบ.ม.</t>
  </si>
  <si>
    <t xml:space="preserve">อาคารอุบัติเหตุ เป็นอาคาร คสล.2 ชั้น พื้นที่ใช้สอยประมาณ 2,020 ตารางเมตร  </t>
  </si>
  <si>
    <t>ขยาย รพ.จาก 30 เตียงเป็น 60 เตียง ผู้ป่วยเพิ่มมากขึ้น</t>
  </si>
  <si>
    <t>อาคารพักคนงาน เป็นอาคาร คสล.4 ชั้น พื้นที่ใช้สอยประมาณ 1,823 ตารางเมตร โครงสร้างต้านแผ่นดินไหว ระยะเวลาก่อสร้าง 360 วัน</t>
  </si>
  <si>
    <t>ขยาย รพ.จาก 30 เตียงเป็น 60 เตียง ลูกจ้างเพิ่มขึ้น ไม่มีที่พักอาศัย</t>
  </si>
  <si>
    <t xml:space="preserve">อาคารผู้ป่วยพิเศษ 2 ชั้น  23 ห้อง </t>
  </si>
  <si>
    <t>รพ.ลำทับ</t>
  </si>
  <si>
    <t>ลำทับ</t>
  </si>
  <si>
    <t>สิ่งก่อ สร้าง</t>
  </si>
  <si>
    <t>ไม่เพียงพอ</t>
  </si>
  <si>
    <t>อาคารบริการ 4 ชั้น (โครงสร้างต้านแผ่นดินไหว)</t>
  </si>
  <si>
    <t>terra architect</t>
  </si>
  <si>
    <t>ขยายบริการ</t>
  </si>
  <si>
    <t>อาคารพัสดุและซ่อมบำรุง 2 ชั้น (โครงสร้างต้านแผ่นดินไหว)</t>
  </si>
  <si>
    <t>อาคารพักพยาบาล 32 หน่วย 5 ชั้น โครงสร้างต้านแผ่นดินไหว)</t>
  </si>
  <si>
    <t>8870</t>
  </si>
  <si>
    <t>รองรับเจ้าหน้าที่ที่เพิ่มขึ้น</t>
  </si>
  <si>
    <t>อาคารโรงครัวโรงอาหาร (โครงสร้างแผ่นดินไหว)</t>
  </si>
  <si>
    <t>อาคารคลังยาและเวชภัณฑ์</t>
  </si>
  <si>
    <t>ไม่เพียง พอ</t>
  </si>
  <si>
    <t>อาคารซักฟอกและหน่วยจ่ายกลาง</t>
  </si>
  <si>
    <t>บ้านพักข้าราชการระดับ 7-8 (1 ครอบครัว) (โครงสร้างต้านแผ่นดินไหว)</t>
  </si>
  <si>
    <t>อาคารผู้ป่วยใน ขนาด 30 เตียง (โครงสร้างต้านแผ่นดินไหว)</t>
  </si>
  <si>
    <t xml:space="preserve">บ้านพักข้าราชการ ระดับ 5-6 (1 ครอบครัว) พื้นที่ใช้สอย 98 ตารางเมตร (รวมงานโครงสร้างต้านแผ่นดินไหว) </t>
  </si>
  <si>
    <t>5337/32+ข.52/ก.พ./34+ก.23/ม.ค./43+ก.21/ก.พ./55</t>
  </si>
  <si>
    <t>รพ.สต.บ้านบางเหียน</t>
  </si>
  <si>
    <t>ปลายพระยา</t>
  </si>
  <si>
    <t>P3</t>
  </si>
  <si>
    <t>บ้านพัก</t>
  </si>
  <si>
    <t xml:space="preserve"> - สร้าง รพ.สต.ทดแทน ยังไม่มีบ้านพัก
 - จนท. 6 คน (ชาย3 / หญิง3)</t>
  </si>
  <si>
    <t>รพ.สต.บ้านทะเลหอย</t>
  </si>
  <si>
    <t xml:space="preserve"> - จนท. 4 คน (ชาย1 / หญิง3)
 - บ้านพัก 1-2 จำนวน  1 หลัง</t>
  </si>
  <si>
    <t>รพ.สต.บ้านคลองปัญญา</t>
  </si>
  <si>
    <t>เขาเขน</t>
  </si>
  <si>
    <t xml:space="preserve"> - จนท. 5 คน (ชาย3 / หญิง2)
 - บ้านพัก 3-4 จำนวน  1 หลัง</t>
  </si>
  <si>
    <t>รพ.สต.บ้านบางเหลียว</t>
  </si>
  <si>
    <t>คีรีวง</t>
  </si>
  <si>
    <t xml:space="preserve"> - จนท. 6 คน (หญิง)
 - บ้านพัก 3-4 จำนวน  1 หลัง</t>
  </si>
  <si>
    <t>รพ.สต.บ้านนา</t>
  </si>
  <si>
    <t>เขาต่อ</t>
  </si>
  <si>
    <t xml:space="preserve"> - จนท. 4 คน (ชาย1 / หญิง3)
 - บ้านพัก 3-4 จำนวน  1 หลัง</t>
  </si>
  <si>
    <t>รพ.สต.บ้านช่องแบก</t>
  </si>
  <si>
    <t xml:space="preserve"> - จนท. 3 คน (ชาย1 / หญิง2)
 - บ้านพัก 3-4 จำนวน  1 หลัง</t>
  </si>
  <si>
    <t>รพ.สต.บ้านตัวอย่าง</t>
  </si>
  <si>
    <t xml:space="preserve"> - จนท. 3 คน (หญิง3)
 - บ้านพัก 3-4 จำนวน  1 หลัง</t>
  </si>
  <si>
    <t>รพ.สต.บ้านโคกแซะ</t>
  </si>
  <si>
    <t xml:space="preserve"> - จนท. 4 คน (ชาย2 / หญิง2)
 - บ้านพัก 3-4 จำนวน  1 หลัง</t>
  </si>
  <si>
    <t>บ้านพักข้าราขการ ระดับ 5-6 (1 ครอบครัว) (โครงสร้างต้านแผ่นดินไหว)</t>
  </si>
  <si>
    <t>5337/32</t>
  </si>
  <si>
    <t>รพสต.บ้านควนนกหว้า</t>
  </si>
  <si>
    <t>เหนือคลอง</t>
  </si>
  <si>
    <t>โคกยาง</t>
  </si>
  <si>
    <t>รพสต.บ้านห้วยมัด</t>
  </si>
  <si>
    <t>ห้วยยูง</t>
  </si>
  <si>
    <t>รพสต.บ้านทุ่งประสาน</t>
  </si>
  <si>
    <t>ปกาสัย</t>
  </si>
  <si>
    <t>ปรับปรุงห้องประชุม สำนักงานพร้อมต่อเติมห้องน้ำชาย-หญิง-ผู้พิการฯ</t>
  </si>
  <si>
    <t>แบบเฉพาะที่</t>
  </si>
  <si>
    <t>สสอ.ลำทับ</t>
  </si>
  <si>
    <t>โรงจอดรถ</t>
  </si>
  <si>
    <t>ปรับปรุงแซมแซมห้องเก็บของ</t>
  </si>
  <si>
    <t>ถนน คศล. ขนาดกว้าง 5 เมตร ยาว 100 เมตร หนา 10 เซนติเมตร</t>
  </si>
  <si>
    <t>รพ.สต.บ้านเสม็ดจวน</t>
  </si>
  <si>
    <t>ดินอุดม</t>
  </si>
  <si>
    <t>ปรับปรุงซ่อมแซมรั้ว</t>
  </si>
  <si>
    <t>รพ.สต.บ้านสะพานพน</t>
  </si>
  <si>
    <t>ทุ่งไทรทอง</t>
  </si>
  <si>
    <t>รพ.สต.บ้านเขาไว้ข้าว</t>
  </si>
  <si>
    <t>ดินแดง</t>
  </si>
  <si>
    <t>สิ่งก่อสร้าง</t>
  </si>
  <si>
    <t>เนื่องจากรั้วมีความชำรุดและเพื่อความปลอดภัยในทรัพย์สินของ รพ.สต.</t>
  </si>
  <si>
    <t>อาคารแพทย์แผนไทย</t>
  </si>
  <si>
    <t>ห้องน้ำผู้สูงอายุ,ผู้พิการ</t>
  </si>
  <si>
    <t>อาคารโรงซักล้างและนึ่งเครื่องมือ</t>
  </si>
  <si>
    <t>ถมดินปรับพื้นที่</t>
  </si>
  <si>
    <t>สสอ.เขาพนม</t>
  </si>
  <si>
    <t>เขาพนม</t>
  </si>
  <si>
    <t xml:space="preserve">เขาพนม </t>
  </si>
  <si>
    <t>โรงรถ พัสดุ (โครงสรางตานแผ)นดินไหว)</t>
  </si>
  <si>
    <t xml:space="preserve"> 5322/2536</t>
  </si>
  <si>
    <t>เครื่องวัดความดันโลหิต แบบสอดแขนชนิดอัตโนมัติ</t>
  </si>
  <si>
    <t>รพ.สต.บ้านบางเหรียง</t>
  </si>
  <si>
    <t>พรุเตียว</t>
  </si>
  <si>
    <t>รพ.สต.บ้านกอตง</t>
  </si>
  <si>
    <t>เขาดิน</t>
  </si>
  <si>
    <t>รพ.สต.บ้านโคกหาร</t>
  </si>
  <si>
    <t>โคกหาร</t>
  </si>
  <si>
    <t>รพ.สต.บ้านห้วยสาร</t>
  </si>
  <si>
    <t>สินปุน</t>
  </si>
  <si>
    <t>เครื่องฟังเสียงหัวใจทารกในครรภ์</t>
  </si>
  <si>
    <t>เครื่องมัลติมีเดียโปรเจคเตอร์ระดับ XGA ขนาดไม่น้อยกว่า 4,000 ANSI Lumens</t>
  </si>
  <si>
    <t>อาคารพักพยาบาล 32 ห้อง (16 ครอบครัว) โครงสร้างต้านแผ่นดินไหว</t>
  </si>
  <si>
    <t>รพ.เขาพนม</t>
  </si>
  <si>
    <t xml:space="preserve">กระบี่ </t>
  </si>
  <si>
    <t xml:space="preserve"> -  ปรับระดับสถานบริการและขยายเตียง จาก 30 เตียง เป็น 60 เตียง ทำให้ที่พักของเจ้าหน้าที่ทีมีอยู่เดิมไม่เพียงพอ ประกอบกับ จำนวนเจ้าหน้าที่ที่มีอยู่ตอนนี้ จำนวน 192 คน และมีการเพิ่มจำนวนขึ้นทุกปี</t>
  </si>
  <si>
    <t xml:space="preserve"> - เนื่องจากงานซ่อมบำรุงยังไม่มีสถานที่ปฏิบัติงานที่เป็นสัดส่วน และรองรับการซ่อมบำรุงอุปกรณ์เครื่องมือทางการแพทย์ที่ได้มาตรฐาน</t>
  </si>
  <si>
    <t>อาคารผู้ป่วยนอก (O.P.D) (โครงสร้างต้านแผ่นดินไหว)</t>
  </si>
  <si>
    <t>อาคารรักษา</t>
  </si>
  <si>
    <t xml:space="preserve"> - จำนวนผู้รับบริการผู้ป่วยนอกเพิ่มขึ้นทุกปีอย่างต่อเนื่อง อีกทั้งอาคารที่มีอยู่เดิมมีสภาพชำรุดทรุดโทรม ผ่านการใช้งานมานานถึง 32 ปี </t>
  </si>
  <si>
    <t>5338/32+ข.52/ก.พ./34</t>
  </si>
  <si>
    <t>รพ.ปลายพระยา</t>
  </si>
  <si>
    <t>จำนวนบ้านพักข้าราชการไม่เพียงพอต่อจำนวนข้าราชการที่ปฏิบัติงานอยู่</t>
  </si>
  <si>
    <t>เครื่องให้การรักษาด้วยแสงเลเซอร์แบบคลื่นผสม</t>
  </si>
  <si>
    <t>ครุภัณฑ์การแพทย์รักษา (กายภาพบำบัด)</t>
  </si>
  <si>
    <t>ต้องการขยายบริการ ซึ่งเครื่องมือดังกล่าวช่วยรักษาผู้ป่วยที่มีปัญหาของระบบกระดูกและกล้ามเนื้อ  และลดอาการปวด อักเสบ</t>
  </si>
  <si>
    <t>เครื่องอบผ้า ขนาด200 ปอนด์</t>
  </si>
  <si>
    <t>ครุภัณฑ์งานบ้านงานครัว</t>
  </si>
  <si>
    <t>ต้องการมาทดแทนเครื่องที่ใช้อยู่ในปัจจุบันซึ่งมีอายุการใช้งานมากว่า12 ปี  1 วันใช้งานเฉลี่ยผ้าประมาณ 200 กิโล เครื่องเก่าทำให้สิ้นเปลืองไฟฟ้า</t>
  </si>
  <si>
    <t>Medical Pendant</t>
  </si>
  <si>
    <t>ครุภัณฑ์เครื่องมือทางการแพทย์</t>
  </si>
  <si>
    <t>ทางรพ.ต้องการMedical Pendant เพื่อจัดวางอุปกรณ์ทางการแพทย์อย่างเป็นระบบลดความเสี่ยงและอันตรายต่างๆของการใช้เครื่องมือแต่ชุดMedical Pendantมีราคาสูง เงินบำรุงของหน่วยงานไม่เพียงพอในการจัดซื้อ</t>
  </si>
  <si>
    <t>ระบบไปป์ไลน์พร้อมติดตั้งและปรับปรุงระบบเดิม</t>
  </si>
  <si>
    <t>ต้องการติดตั้งระบบเพิ่มและปรับปรุงระบบเดิมที่มีอยู่เพื่อรองรับผู้ป่วยซึ่งทางรพ.ตั้งอยู่ระหว่างเขตรอยต่อจังหวัดจึงทำให้ไม่เพียงพอต่อปริมาณผู้ป่วย</t>
  </si>
  <si>
    <t>โคมไฟผ่าตัดเล็กขนาดไม่น้อยกว่า 60000 ลักซ์ ชนิดตั้งพื้น</t>
  </si>
  <si>
    <t>-</t>
  </si>
  <si>
    <t>รพ.เหนือคลอง</t>
  </si>
  <si>
    <t>ครุภัณฑ์การแพทย์</t>
  </si>
  <si>
    <t>รถบรรทุก (ดีเซล) ขนาด 1 ตัน ปริมาตรกระบอกสูบไม่ต่ำกว่า 2,400  ซีซี หรือกำลังเครื่องยนต์สูงสุดไม่ต่ำกว่า 110 กิโลวัตต์ ขับเคลื่อน 2 ล้อ แบบดับเบิ้ลแค็บ</t>
  </si>
  <si>
    <t>ครุภัณฑ์ยานพาหนะและขนส่ง</t>
  </si>
  <si>
    <t>รถโดยสารขนาด 12 ที่นั่ง (ดีเซล) ปริมาตรกระบอกสูบไม่ต่ำกว่า 2,400 ซีซี หรือกำลังเครื่องยนต์สูงสุดไม่ต่ำกว่า 90 กิโลวัตต์</t>
  </si>
  <si>
    <t>เตียงผ่าตัดผู้ป่วยทั่วไป</t>
  </si>
  <si>
    <t>เครื่องแปลงสัญญาณภาพ เอกซเรย์ เป็นดิจิตอล ในช่องปาก</t>
  </si>
  <si>
    <t>เครื่องคอมพิวเตอร์แม่ข่าย แบบที่ 2</t>
  </si>
  <si>
    <t>ครุภัณฑ์คอมพิวเตอร์</t>
  </si>
  <si>
    <t>รพ.อ่าวลึก</t>
  </si>
  <si>
    <t>อ่าวลึก</t>
  </si>
  <si>
    <t>บริหาร</t>
  </si>
  <si>
    <t>ถนนคอนกรีตเสริมเหล็ก (ไม่รวมไหล่ทาง และรางระบายน้ำ) พื้นที่ใช้สอยไม่น้อยกว่า 1610 ตารางเมตร ระยะเวลาก่อสร้าง ประมาณ 180 วัน(ราคา 1,000*1610บาท)</t>
  </si>
  <si>
    <t>สำนักงานสาธารณสุขจังหวัดกระบี่</t>
  </si>
  <si>
    <t>ลำดับ</t>
  </si>
  <si>
    <t>หมายเหตุ</t>
  </si>
  <si>
    <t>สรุปภาพรวมวงเงินงบลงทุน ที่ดินและสิ่งก่อสร้าง และครุภัณฑ์  งบประมาณรายจ่ายประจำปีงบประมาณ พ.ศ. 2566-68</t>
  </si>
  <si>
    <t>ครุภัณฑ์</t>
  </si>
  <si>
    <t>ที่ดินและก่อสร้าง</t>
  </si>
  <si>
    <t>ปี 2566</t>
  </si>
  <si>
    <t>ปี 2567</t>
  </si>
  <si>
    <t>ปี 2568</t>
  </si>
  <si>
    <t>รวมทั้งสิ้น</t>
  </si>
  <si>
    <t>รพ.สต.บ้านคลองยาง</t>
  </si>
  <si>
    <t>คลองยาง</t>
  </si>
  <si>
    <t>รถบรรทุก(ดีเซล) ขนาด 1 ตันปริมาตรกระบอกสูบ ไม่ต่ำกว่า2400 ซีซี ขับเคลื่อน 4 ล้อ แบบดับเบิ้ลแคบพร้อมหลังคาไฟเบอร์กลาสหรือเหล็ก</t>
  </si>
  <si>
    <t>รถจักรยานยนต์ ขนาด 140 ซีซี</t>
  </si>
  <si>
    <t>เตียงตรวจภายในไฟฟ้า</t>
  </si>
  <si>
    <t>ชุดทันตกรรมเคลื่อนที่พร้อมเก้าอี้สนามและโคมไฟ</t>
  </si>
  <si>
    <t>อาคารแพทยแผนไทย</t>
  </si>
  <si>
    <t>รพสต.บ้านคลองยาง</t>
  </si>
  <si>
    <t>บ้านพักข้าราชการ ระดับ5-6 (1ครอบครัว) โครงสร้างต้านแผ่นดินไหว</t>
  </si>
  <si>
    <t>รพสต.บ้านร่าปู</t>
  </si>
  <si>
    <t>เกาะกลาง</t>
  </si>
  <si>
    <t>รั้วคอนกรีต ความยาว 130 เมตร</t>
  </si>
  <si>
    <t>แบบ
เฉพาะที่</t>
  </si>
  <si>
    <t>ถนนคอนกรีต พื้นที่ 700 ตร.เมตร</t>
  </si>
  <si>
    <t>รั้วคอนกรีต ความยาว  68  เมตร พร้อมคูระบายน้ำความยาว 42 เมตร</t>
  </si>
  <si>
    <t>รพ.สต.บ้านปากคลอง</t>
  </si>
  <si>
    <t>อาคารบริการทันตกรรม</t>
  </si>
  <si>
    <t>รพสต.บ้านนาทุ่งกลาง</t>
  </si>
  <si>
    <t>รวมงบประมาณทั้งสิ้น</t>
  </si>
  <si>
    <t xml:space="preserve">ชำรุดทดแทนตัวเก่าที่ชำรุด เพิ่มความสว่างและอำนวยความสะดวกแก่แพทย์ในการทำหัตถการเพื่อใช้บริการคนไข้ ในห้องผ่าตัด </t>
  </si>
  <si>
    <t>ทดแทนคันเก่าที่ใช้งานมานานเกิน 15 ปีทดแทนคันเก่า ทะเบียน กข 6124    ออกบริการชุมชนเชิงรุกประชาชนได้รับบริการอย่างทั่วถึง</t>
  </si>
  <si>
    <t>ทดแทนคันเก่าที่ใช้งานมานานเกิน 9 ปีทดแทนคันเก่า ทะเบียน นข 1596  จดทะเบียนเมื่อ ปี 2553ออกบริการชุมชนเชิงรุกประชาชนได้รับบริการอย่างทั่วถึง</t>
  </si>
  <si>
    <t>ทดแทนตัวเก่าที่ชำรุด แพทย์ใช้ในการทำหัตถการผู้ป่วยพื่อให้บริการผู้ป่วย</t>
  </si>
  <si>
    <t>ทดแทนตัวเก่าที่ชำรุด แพทย์ใช้ในการทำหัตถการผู้ป่วยเพื่อให้บริการผู้ป่วย</t>
  </si>
  <si>
    <t>ทดแทนตัวเก่าที่ชำรุด เพื่อดูแลระบบคอมพิวเตอร์ของโรงพยาบาลเพื่อดูแลระบบคอมพิวเตอร์ของโรงพยาบาล</t>
  </si>
  <si>
    <t xml:space="preserve">ต่อเติมอาคารให้บริการผู้ป่วย </t>
  </si>
  <si>
    <t>รพ.สต.บ้านทุ่งล้อ</t>
  </si>
  <si>
    <t>ทรายขาว</t>
  </si>
  <si>
    <t>เพื่อขยายบริการให้เพียงต่อการใช้บริการของประชาชน</t>
  </si>
  <si>
    <t>ห้วยน้ำขาว</t>
  </si>
  <si>
    <t>เพื่อขยายบริการให้เพียงต่อการใช้บริการประชาชน</t>
  </si>
  <si>
    <t>ต่อเติมอาคารให้บริการผู้ป่วย</t>
  </si>
  <si>
    <t>รพ.สต.บ้านบางคราม</t>
  </si>
  <si>
    <t>คลองท่อมเหนือ</t>
  </si>
  <si>
    <t>ต่อเติม และปรับปรุงห้องน้ำผู้รับบริการ</t>
  </si>
  <si>
    <t>เพื่อปรับปรุงให้ได้มาตรฐาน และประชาชนได้ใช้บริการอย่างพอเพียง</t>
  </si>
  <si>
    <t>รพ.สต.บ้านคลองชะมวง</t>
  </si>
  <si>
    <t>พรุดินนา</t>
  </si>
  <si>
    <t>บ้านพักข้าราชการ ระดับ 5-6 (1 ครอบครัว) เป็นอาคาร คสล.2 ชั้น พื้นที่ใช้สอยประมาณ 88.08 ตารางเมตร (โครงสร้างต้านแผ่นดินไหว) รพ.สต.บ้านทุ่งล้อ อ.คลองท่อม จ.กระบี่ 1 หลัง</t>
  </si>
  <si>
    <t>5337/32+อส.ข.52/ก.พ./34+ก.23/ม.ค./43+ก.113/ธ.ค./58+ก.53/มิ.ย./58</t>
  </si>
  <si>
    <t>เพื่อให้เจ้าหน้าที่สาธารณสุขใช้เป็นที่พักอาศัย</t>
  </si>
  <si>
    <t>ถนน คสล.575 ตรม.พร้อมคูระบายน้ำ</t>
  </si>
  <si>
    <t>เพื่อความสะดวกสบายของผู้มารับบริการ และการป้องน้ำท่วมขัง</t>
  </si>
  <si>
    <t>โครงการปรับปรุงถนนคอนกรีต พร้อมรั้วและป้ายชื่อ รพ.สต.บ้านนา</t>
  </si>
  <si>
    <t>ถนน คสล.428 ตรม.</t>
  </si>
  <si>
    <t>เพื่อความสะดวกสบายของผู้มารับบริการ</t>
  </si>
  <si>
    <t>ถนน คสล. 520 ตรม.</t>
  </si>
  <si>
    <t>รพ.สต.บ้านพรุดินนา</t>
  </si>
  <si>
    <t>ถนน คสล. 608 ตรม.</t>
  </si>
  <si>
    <t>รั้วคอนกรีตบล็อก รพ.สต.บ้านเพหลา ความยาวไม่น้อยกว่า 120 เมตร</t>
  </si>
  <si>
    <t>รพ.สต.เพหลา</t>
  </si>
  <si>
    <t>เพหลา</t>
  </si>
  <si>
    <t>เพื่อความปลอดภัย</t>
  </si>
  <si>
    <t>รั้วคอนกรีตบล็อก รพ.สต.บ้านคลองชะมวง ความยาวไม่น้อยกว่า 175 เมตร</t>
  </si>
  <si>
    <t>เพื่อความปลอดภัย และความสวยงาม</t>
  </si>
  <si>
    <t>รั้วคอนกรีตบล็อก รพ.สต.บ้านทุ่งล้อ ความยาวไม่น้อยกว่า 110 เมตร</t>
  </si>
  <si>
    <t>รั้วคอนกรีตบล็อก รพ.สต.บ้านพรุดินนา ความยาวไม่น้อยกว่า 253 เมตร</t>
  </si>
  <si>
    <t>รั้วคอนกรีตบล็อก รพ.สต.บ้านบางคราม ความยาวไม่น้อยกว่า 200 เมตร</t>
  </si>
  <si>
    <t>รั้ว คสล. ความยาว 51 เมตร</t>
  </si>
  <si>
    <t>รพ.สต.บ้านทุ่งครก</t>
  </si>
  <si>
    <t>คลองพน</t>
  </si>
  <si>
    <t>ปรับปรุงอาคารบริการ และต่อเติมอาคารแพทย์แผนไทย</t>
  </si>
  <si>
    <t>เพื่อปรับปรุงอาคารบริการ และขยายบริการด้านการแพทย์แผนไทยให้เพียงต่อการใช้บริการประชาชน</t>
  </si>
  <si>
    <t>บ้านพักข้าราชการ ระดับ 5-6 (1 ครอบครัว) เป็นอาคาร คสล.2 ชั้น พื้นที่ใช้สอยประมาณ 88.08 ตารางเมตร (โครงสร้างต้านแผ่นดินไหว) รพ.สต.บ้านนา อ.คลองท่อม จ.กระบี่ 1 หลัง</t>
  </si>
  <si>
    <t>บ้านพักข้าราชการ ระดับ 5-6 (1 ครอบครัว) เป็นอาคาร คสล.2 ชั้น พื้นที่ใช้สอยประมาณ 88.08 ตารางเมตร (โครงสร้างต้านแผ่นดินไหว) รพ.สต.บ้านบางคราม อ.คลองท่อม จ.กระบี่ 1 หลัง</t>
  </si>
  <si>
    <t>บ้านพักข้าราชการ ระดับ 5-6 (1 ครอบครัว) เป็นอาคาร คสล.2 ชั้น พื้นที่ใช้สอยประมาณ 88.08 ตารางเมตร (โครงสร้างต้านแผ่นดินไหว) สอ.เฉลิมพระเกียรติฯคลองพน อ.คลองท่อม จ.กระบี่ 1 หลัง</t>
  </si>
  <si>
    <t>สอ.เฉลิมพระเกียรติฯ</t>
  </si>
  <si>
    <t>รพ.สต.บ้านทรายขาว</t>
  </si>
  <si>
    <t>รพ.สต.พรุเตย</t>
  </si>
  <si>
    <t>เพื่อเป็นที่จอดรถของผู้รับบริการและเจ้าหน้าที่</t>
  </si>
  <si>
    <t>สอน.เฉลิมฯ</t>
  </si>
  <si>
    <t xml:space="preserve">รถบรรทุกดีเซลขนาด  1 ตัน ปริมาตรกระบอกสูบไม่ต่ำกว่า 2,400 cc หรือกำลังเครื่องยนต์สูงสุดไม่ต่ำกว่า 110 กิโลวัตต์ ขับเคลื่อน 2 ล้อ ดับเบิลแค็ป พร้อมหลังคาไฟเบอร์กลาส </t>
  </si>
  <si>
    <t>รถราชการ</t>
  </si>
  <si>
    <t>ใช้บริการประชาชน และเพื่อประโยชน์ของทางราชการ</t>
  </si>
  <si>
    <t xml:space="preserve">รถบรรทุกดีเซลขนาด  1 ตัน ปริมาตรกระบอกสูบไม่ต่ำกว่า 2,400 cc หรือกำลังเครื่องยนต์สูงสุดไม่ต่ำกว่า 110 กิโลวัตต์ ขับเคลื่อน 4 ล้อ ดับเบิลแค็ป พร้อมหลังคาไฟเบอร์กลาส </t>
  </si>
  <si>
    <t>รพ.สต.บ้านพรุเตย</t>
  </si>
  <si>
    <t xml:space="preserve">เครื่องปรับอากาศแบบแยกส่วนชนิดชนิดแขวน (มีระบบฟอกอาการขนาด 18,000 BTU </t>
  </si>
  <si>
    <t>เพื่อปรับบรรยากาศในพื้นที่ปฏิบัติงานให้มีอุณหภูมิที่เหมาะสมต่อการทำงาน</t>
  </si>
  <si>
    <t>สสอ.คลองท่อม</t>
  </si>
  <si>
    <t xml:space="preserve">เครื่องปรับอากาศแบบแยกส่วนชนิดชนิดติดผนัง (มีระบบฟอกอาการขนาด 12,000 BTU </t>
  </si>
  <si>
    <t xml:space="preserve">รถพยาบาลฉุกเฉิน (รถกะบะ) ปริมาตรกระบอกสูบไม่ต่ำกว่า 2400 cc </t>
  </si>
  <si>
    <t>รพ.สต.พรุดินนา</t>
  </si>
  <si>
    <t>รถ</t>
  </si>
  <si>
    <t>รั้วรอบโรงพยาบาล  ขนาด 436 เมตร</t>
  </si>
  <si>
    <t>โรงพยาบาลอ่าวลึก</t>
  </si>
  <si>
    <t>อ่าวลึกใต้</t>
  </si>
  <si>
    <t>เพื่อเป็นแนวกั้นเขต และรักษาความปลอดภัยให้ผู้ป่วยและเจ้าหน้าที่</t>
  </si>
  <si>
    <t>อาคารผู้ป่วยนอก 3 ชั้น ขนาดพื้นที่ 4326 ตรม.</t>
  </si>
  <si>
    <t>แบบเลขที่ 4326</t>
  </si>
  <si>
    <t>เพื่อรองผูป่วยที่มีจำนวนเพิ่มขึ้น</t>
  </si>
  <si>
    <t>อาคารที่พักพยาบาล 32 ห้อง 16 ครอบครัว ต้านแผ่นดินไหว</t>
  </si>
  <si>
    <t>เพื่อให้เพียงพอกับความต้องการของเจ้าหน้าที่</t>
  </si>
  <si>
    <t>เครื่องดมยา</t>
  </si>
  <si>
    <t>ขยายบริการผู้ป่วย</t>
  </si>
  <si>
    <t>เตียง Intermedia Care ปรับระดับได้</t>
  </si>
  <si>
    <t xml:space="preserve">เครื่องรับสัญญาณ X-Ray เป็นดิจิตอลพร้อมระบบจัดเก็บรับ-ส่งข้อมูลภาพทางการแพทย์ </t>
  </si>
  <si>
    <t>เครื่องให้การรักษาด้วยแสงเลเซอร์</t>
  </si>
  <si>
    <t>เตียง Intermedia Care</t>
  </si>
  <si>
    <t>เครื่อง X-Ray ทั่วไป ขนาดไม่น้อยกว่า 1000 mAs แบบแขวนเพดาน</t>
  </si>
  <si>
    <t>อาคารพัสดุ  แบบ 3444</t>
  </si>
  <si>
    <t>บ้านพักข้าราชการ 7-8</t>
  </si>
  <si>
    <t>3882/2526</t>
  </si>
  <si>
    <t>รั้วของสำนักงาน 4 ด้าน ระยะทาง 400 เมตร พร้อมประตูทางเข้า-ออก</t>
  </si>
  <si>
    <t>ถนนคอนกรีตเสริมเหล็ก ขนาด กว้าง 4 เมตร ยาว 54 เมตร 216 ตร.ม.</t>
  </si>
  <si>
    <t xml:space="preserve">ก่อสร้างบ้านพัก ระดับ5-6 กองแบบแผน กรมสนับสนุนบริการสุขภาพ แบบเลขที่ 5337/32(1ครอบครัว) 98 ตร.ม. </t>
  </si>
  <si>
    <t>5335/32</t>
  </si>
  <si>
    <t>รพ.สต.บ้านคลองยา</t>
  </si>
  <si>
    <t>คลองยา</t>
  </si>
  <si>
    <t>ให้หน่วยบริการมีความพร้อมในการให้บริการแก่ประชาชน ตลอด 24 ชม.</t>
  </si>
  <si>
    <t>รพ.สต.บ้านบางเจริญ</t>
  </si>
  <si>
    <t>นาเหนือ</t>
  </si>
  <si>
    <t>รพ.สต.บ้านน้ำจาน</t>
  </si>
  <si>
    <t>อ่าวลึกเหนือ</t>
  </si>
  <si>
    <t>รพ.สต.บ้านเขาล่อม</t>
  </si>
  <si>
    <t>เขาใหญ่</t>
  </si>
  <si>
    <t>ขยายหม้อแปลงไฟฟ้า ราคา 140,000.- บาท</t>
  </si>
  <si>
    <t>140,000.-</t>
  </si>
  <si>
    <t>รพ.สต.บ้านเขาแก้ว</t>
  </si>
  <si>
    <t>ให้หน่วยบริการมีความพร้อมในการให้บริการแก่ประชาชน ความปลอดภัย</t>
  </si>
  <si>
    <t>รพ.สต.บ้านหนองหลุมพอ</t>
  </si>
  <si>
    <t>คลองหิน</t>
  </si>
  <si>
    <t>เพื่อบริการแก่ผู้รับบริการสะดวก รวดเร็ว</t>
  </si>
  <si>
    <t>รพ.สต.บ้านแหลมสัก</t>
  </si>
  <si>
    <t>แหลมสัก</t>
  </si>
  <si>
    <t>รพ.สต.บ้านอ่าวลึกน้อย</t>
  </si>
  <si>
    <t>อ่าวลึกน้อย</t>
  </si>
  <si>
    <t>รพ.สต.บ้านกลาง</t>
  </si>
  <si>
    <t>บ้านกลาง</t>
  </si>
  <si>
    <t>รพ.อ่าสลึก</t>
  </si>
  <si>
    <t>เขตสุขภาพ ที่ 11  สำนักงานสาธารณสุขจังหวัดกระบี่   17 เม.ย.62(V1)</t>
  </si>
  <si>
    <t>บ้านพักข้าราชการ ระดับ 5-6 (1 ครอบครัว) เป็นอาคาร คสล.2 ชั้น พื้นที่ใช้สอยประมาณ 88.08 ตารางเมตร (โครงสร้างต้านแผ่นดินไหว)</t>
  </si>
  <si>
    <t>P</t>
  </si>
  <si>
    <t>รพ.สตบ้านในไร่</t>
  </si>
  <si>
    <t>หนองทะเล</t>
  </si>
  <si>
    <t>สร้างใหม่</t>
  </si>
  <si>
    <t>เป็นบ้านพักที่สร้างเมื่อ ปี พศ. 2533 ระดับ 5-6 (27 ปี) ชำรุดทรุดโทรมไม่มีความปลอดภัยในการพักอาศัย ปัจจุบันจนท.ต้องออกไปเช่าอาศัยบ้านพัก จำนวน 2 ราย มีความต้องการบ้านพัก</t>
  </si>
  <si>
    <t>รั้วคอนกรีตด้านล่าง ก่ออิฐฉาบปูนด้านบนคาดเหล็กอาบสังกะสี ความยาว 154 เมตร</t>
  </si>
  <si>
    <t>เดิมเป็นรั้วลวดหนาม ชำรุด ไม่มั่นคง และมีไม่ครบทุกด้าน</t>
  </si>
  <si>
    <t>รั้วคอนกรีตเสริมเหล็ก ความยาว 111 เมตร</t>
  </si>
  <si>
    <t>รพ.สตบ้านคลองใหญ่</t>
  </si>
  <si>
    <t>ทับปริก</t>
  </si>
  <si>
    <t>เดิมเป็นรั้วลวดหนาม ไม่มั่นคง และมีไม่ครบทุกด้าน</t>
  </si>
  <si>
    <t>รพ.สตบ้านทับปริก</t>
  </si>
  <si>
    <t>สร้างทดแทน</t>
  </si>
  <si>
    <t xml:space="preserve">เป็นบ้านพักที่สร้างเมื่อ ปี พศ. 2538 ระดับ 5-6 (22 ปี) ชำรุดทรุดโทรมไม่มีความปลอดภัยในการพักอาศัย </t>
  </si>
  <si>
    <t>รพ.สตบ้านทุ่ง</t>
  </si>
  <si>
    <t xml:space="preserve">เป็นบ้านพักที่สร้างเมื่อ ปี พศ. 2533 ระดับ 5-6 (27 ปี) ชำรุดทรุดโทรมไม่มีความปลอดภัยในการพักอาศัย </t>
  </si>
  <si>
    <t>รวมวงเงินทั้งสิ้น</t>
  </si>
  <si>
    <t>ณ   17  เมษายน  2562(V2)</t>
  </si>
  <si>
    <t>เขตสุขภาพ ที่ 11  สำนักงนสาธารณสุขจังหวัดกระบี่   จังหวัดกระบี่     17 เมย.62 (V2)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</si>
</sst>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&quot;฿&quot;* #,##0.00_-;\-&quot;฿&quot;* #,##0.00_-;_-&quot;฿&quot;* &quot;-&quot;??_-;_-@_-"/>
    <numFmt numFmtId="167" formatCode="_-* #,##0_-;\-* #,##0_-;_-* &quot;-&quot;??_-;_-@_-"/>
    <numFmt numFmtId="168" formatCode="#,##0_ ;\-#,##0&quot; &quot;"/>
    <numFmt numFmtId="169" formatCode="&quot; &quot;#,##0"/>
    <numFmt numFmtId="170" formatCode="_(* #,##0_);_(* \(#,##0\);_(* &quot;-&quot;??_);_(@_)"/>
    <numFmt numFmtId="171" formatCode="\t&quot;฿&quot;#,##0_);\(\t&quot;฿&quot;#,##0\)"/>
  </numFmts>
  <fonts count="35">
    <font>
      <sz val="11"/>
      <color indexed="8"/>
      <name val="Calibri"/>
      <family val="2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Calibri"/>
      <family val="2"/>
      <charset val="222"/>
    </font>
    <font>
      <sz val="14"/>
      <name val="Angsana New"/>
      <family val="1"/>
    </font>
    <font>
      <sz val="10"/>
      <name val="Arial"/>
      <family val="2"/>
    </font>
    <font>
      <sz val="14"/>
      <name val="Cordia New"/>
      <family val="2"/>
    </font>
    <font>
      <sz val="12"/>
      <name val="Times New Roman"/>
      <family val="1"/>
    </font>
    <font>
      <sz val="11"/>
      <color indexed="8"/>
      <name val="Tahoma"/>
      <family val="2"/>
      <charset val="222"/>
    </font>
    <font>
      <sz val="12"/>
      <name val="Times New Roman"/>
      <family val="1"/>
      <charset val="222"/>
    </font>
    <font>
      <sz val="14"/>
      <name val="TH SarabunIT๙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indexed="8"/>
      <name val="Tahoma"/>
      <family val="2"/>
    </font>
    <font>
      <sz val="12"/>
      <color indexed="8"/>
      <name val="Verdana"/>
      <family val="2"/>
    </font>
    <font>
      <sz val="12"/>
      <color indexed="8"/>
      <name val="Tahoma"/>
      <family val="2"/>
    </font>
    <font>
      <sz val="16"/>
      <name val="Angsana New"/>
      <family val="1"/>
    </font>
    <font>
      <b/>
      <sz val="16"/>
      <name val="Angsana New"/>
      <family val="1"/>
    </font>
    <font>
      <b/>
      <sz val="14"/>
      <name val="Angsana New"/>
      <family val="1"/>
    </font>
    <font>
      <b/>
      <sz val="12"/>
      <name val="Angsana New"/>
      <family val="1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6"/>
      <color indexed="8"/>
      <name val="Angsana New"/>
      <family val="1"/>
    </font>
    <font>
      <b/>
      <sz val="18"/>
      <name val="Angsana New"/>
      <family val="1"/>
    </font>
    <font>
      <sz val="18"/>
      <color indexed="8"/>
      <name val="Angsana New"/>
      <family val="1"/>
    </font>
    <font>
      <sz val="18"/>
      <name val="Angsana New"/>
      <family val="1"/>
    </font>
    <font>
      <sz val="12"/>
      <color theme="1"/>
      <name val="Angsana New"/>
      <family val="1"/>
    </font>
    <font>
      <sz val="14"/>
      <name val="TH SarabunPSK"/>
      <family val="2"/>
    </font>
    <font>
      <sz val="14"/>
      <color indexed="8"/>
      <name val="Angsana New"/>
      <family val="1"/>
    </font>
    <font>
      <sz val="14"/>
      <color theme="1"/>
      <name val="Angsana New"/>
      <family val="1"/>
    </font>
    <font>
      <b/>
      <sz val="16"/>
      <color rgb="FFFF0000"/>
      <name val="Angsana New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0">
    <xf numFmtId="0" fontId="0" fillId="0" borderId="0"/>
    <xf numFmtId="0" fontId="13" fillId="0" borderId="0"/>
    <xf numFmtId="165" fontId="7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4" fillId="0" borderId="0"/>
    <xf numFmtId="0" fontId="7" fillId="0" borderId="0"/>
    <xf numFmtId="0" fontId="9" fillId="0" borderId="0"/>
    <xf numFmtId="0" fontId="15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11" fillId="0" borderId="0"/>
    <xf numFmtId="0" fontId="11" fillId="0" borderId="0"/>
    <xf numFmtId="165" fontId="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7" fillId="0" borderId="0"/>
    <xf numFmtId="0" fontId="6" fillId="0" borderId="0"/>
    <xf numFmtId="0" fontId="12" fillId="0" borderId="0"/>
    <xf numFmtId="0" fontId="11" fillId="0" borderId="0"/>
    <xf numFmtId="165" fontId="5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8" fillId="0" borderId="0" applyNumberFormat="0" applyFill="0" applyBorder="0" applyProtection="0">
      <alignment vertical="top" wrapText="1"/>
    </xf>
    <xf numFmtId="0" fontId="11" fillId="0" borderId="0"/>
    <xf numFmtId="165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4" fillId="0" borderId="0"/>
    <xf numFmtId="165" fontId="6" fillId="0" borderId="0" applyFont="0" applyFill="0" applyBorder="0" applyAlignment="0" applyProtection="0"/>
    <xf numFmtId="0" fontId="6" fillId="0" borderId="0"/>
    <xf numFmtId="0" fontId="9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4" fillId="0" borderId="0"/>
    <xf numFmtId="0" fontId="19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9" fillId="0" borderId="0"/>
    <xf numFmtId="0" fontId="7" fillId="0" borderId="0"/>
    <xf numFmtId="0" fontId="17" fillId="0" borderId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71" fontId="17" fillId="0" borderId="0" applyFont="0" applyFill="0" applyBorder="0" applyAlignment="0" applyProtection="0"/>
    <xf numFmtId="0" fontId="31" fillId="0" borderId="0"/>
  </cellStyleXfs>
  <cellXfs count="626">
    <xf numFmtId="0" fontId="0" fillId="0" borderId="0" xfId="0"/>
    <xf numFmtId="0" fontId="20" fillId="2" borderId="0" xfId="49" applyFont="1" applyFill="1" applyAlignment="1">
      <alignment vertical="top"/>
    </xf>
    <xf numFmtId="167" fontId="24" fillId="3" borderId="2" xfId="2" applyNumberFormat="1" applyFont="1" applyFill="1" applyBorder="1" applyAlignment="1">
      <alignment horizontal="center" vertical="top" wrapText="1"/>
    </xf>
    <xf numFmtId="0" fontId="21" fillId="4" borderId="1" xfId="49" applyFont="1" applyFill="1" applyBorder="1" applyAlignment="1">
      <alignment horizontal="center" vertical="center" wrapText="1"/>
    </xf>
    <xf numFmtId="167" fontId="21" fillId="4" borderId="1" xfId="2" applyNumberFormat="1" applyFont="1" applyFill="1" applyBorder="1" applyAlignment="1">
      <alignment horizontal="center" vertical="center"/>
    </xf>
    <xf numFmtId="167" fontId="21" fillId="4" borderId="1" xfId="2" applyNumberFormat="1" applyFont="1" applyFill="1" applyBorder="1" applyAlignment="1">
      <alignment vertical="center"/>
    </xf>
    <xf numFmtId="167" fontId="21" fillId="4" borderId="6" xfId="2" applyNumberFormat="1" applyFont="1" applyFill="1" applyBorder="1" applyAlignment="1">
      <alignment vertical="center"/>
    </xf>
    <xf numFmtId="0" fontId="21" fillId="4" borderId="1" xfId="49" applyFont="1" applyFill="1" applyBorder="1" applyAlignment="1">
      <alignment horizontal="left" vertical="center" wrapText="1"/>
    </xf>
    <xf numFmtId="0" fontId="21" fillId="4" borderId="6" xfId="49" applyFont="1" applyFill="1" applyBorder="1" applyAlignment="1">
      <alignment horizontal="center" vertical="center" wrapText="1"/>
    </xf>
    <xf numFmtId="0" fontId="21" fillId="2" borderId="0" xfId="49" applyFont="1" applyFill="1" applyBorder="1" applyAlignment="1">
      <alignment horizontal="center" vertical="top"/>
    </xf>
    <xf numFmtId="0" fontId="21" fillId="2" borderId="3" xfId="49" applyFont="1" applyFill="1" applyBorder="1" applyAlignment="1">
      <alignment horizontal="left" vertical="top"/>
    </xf>
    <xf numFmtId="0" fontId="20" fillId="2" borderId="0" xfId="49" applyFont="1" applyFill="1" applyAlignment="1">
      <alignment horizontal="center" vertical="top"/>
    </xf>
    <xf numFmtId="167" fontId="20" fillId="2" borderId="0" xfId="2" applyNumberFormat="1" applyFont="1" applyFill="1" applyAlignment="1">
      <alignment horizontal="right" vertical="top"/>
    </xf>
    <xf numFmtId="167" fontId="20" fillId="2" borderId="0" xfId="26" applyNumberFormat="1" applyFont="1" applyFill="1" applyAlignment="1">
      <alignment horizontal="center" vertical="top"/>
    </xf>
    <xf numFmtId="0" fontId="20" fillId="2" borderId="0" xfId="49" applyFont="1" applyFill="1" applyAlignment="1">
      <alignment horizontal="left" vertical="top"/>
    </xf>
    <xf numFmtId="0" fontId="20" fillId="5" borderId="0" xfId="49" applyFont="1" applyFill="1" applyAlignment="1">
      <alignment vertical="top"/>
    </xf>
    <xf numFmtId="0" fontId="20" fillId="5" borderId="1" xfId="49" applyFont="1" applyFill="1" applyBorder="1" applyAlignment="1">
      <alignment vertical="top"/>
    </xf>
    <xf numFmtId="167" fontId="21" fillId="5" borderId="11" xfId="2" applyNumberFormat="1" applyFont="1" applyFill="1" applyBorder="1" applyAlignment="1">
      <alignment vertical="top"/>
    </xf>
    <xf numFmtId="165" fontId="20" fillId="5" borderId="1" xfId="2" applyFont="1" applyFill="1" applyBorder="1" applyAlignment="1">
      <alignment vertical="top"/>
    </xf>
    <xf numFmtId="0" fontId="25" fillId="0" borderId="9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center" vertical="top"/>
    </xf>
    <xf numFmtId="164" fontId="25" fillId="0" borderId="1" xfId="0" applyNumberFormat="1" applyFont="1" applyBorder="1" applyAlignment="1">
      <alignment horizontal="center" vertical="top"/>
    </xf>
    <xf numFmtId="0" fontId="25" fillId="0" borderId="1" xfId="0" applyFont="1" applyBorder="1" applyAlignment="1">
      <alignment vertical="top"/>
    </xf>
    <xf numFmtId="165" fontId="25" fillId="0" borderId="1" xfId="2" applyFont="1" applyBorder="1" applyAlignment="1">
      <alignment horizontal="center" vertical="top"/>
    </xf>
    <xf numFmtId="167" fontId="20" fillId="6" borderId="11" xfId="2" applyNumberFormat="1" applyFont="1" applyFill="1" applyBorder="1" applyAlignment="1">
      <alignment vertical="top"/>
    </xf>
    <xf numFmtId="0" fontId="25" fillId="6" borderId="10" xfId="0" applyFont="1" applyFill="1" applyBorder="1" applyAlignment="1">
      <alignment horizontal="center" vertical="top"/>
    </xf>
    <xf numFmtId="0" fontId="25" fillId="6" borderId="9" xfId="0" applyFont="1" applyFill="1" applyBorder="1" applyAlignment="1">
      <alignment horizontal="center" vertical="top"/>
    </xf>
    <xf numFmtId="164" fontId="25" fillId="6" borderId="9" xfId="0" applyNumberFormat="1" applyFont="1" applyFill="1" applyBorder="1" applyAlignment="1">
      <alignment horizontal="center" vertical="top"/>
    </xf>
    <xf numFmtId="167" fontId="25" fillId="6" borderId="9" xfId="2" applyNumberFormat="1" applyFont="1" applyFill="1" applyBorder="1" applyAlignment="1">
      <alignment horizontal="center" vertical="top"/>
    </xf>
    <xf numFmtId="0" fontId="20" fillId="2" borderId="11" xfId="49" applyFont="1" applyFill="1" applyBorder="1" applyAlignment="1">
      <alignment horizontal="center" vertical="top" wrapText="1"/>
    </xf>
    <xf numFmtId="167" fontId="20" fillId="2" borderId="11" xfId="26" applyNumberFormat="1" applyFont="1" applyFill="1" applyBorder="1" applyAlignment="1">
      <alignment horizontal="center" vertical="top" wrapText="1"/>
    </xf>
    <xf numFmtId="0" fontId="26" fillId="0" borderId="0" xfId="0" applyFont="1"/>
    <xf numFmtId="0" fontId="28" fillId="0" borderId="0" xfId="0" applyFont="1"/>
    <xf numFmtId="3" fontId="25" fillId="0" borderId="1" xfId="0" applyNumberFormat="1" applyFont="1" applyFill="1" applyBorder="1" applyAlignment="1">
      <alignment horizontal="center" vertical="top" wrapText="1"/>
    </xf>
    <xf numFmtId="167" fontId="20" fillId="2" borderId="0" xfId="2" applyNumberFormat="1" applyFont="1" applyFill="1" applyAlignment="1">
      <alignment horizontal="center" vertical="top"/>
    </xf>
    <xf numFmtId="0" fontId="20" fillId="2" borderId="0" xfId="49" applyFont="1" applyFill="1" applyAlignment="1">
      <alignment horizontal="center" vertical="top"/>
    </xf>
    <xf numFmtId="0" fontId="20" fillId="0" borderId="6" xfId="20" applyFont="1" applyFill="1" applyBorder="1" applyAlignment="1">
      <alignment horizontal="center" vertical="top" wrapText="1"/>
    </xf>
    <xf numFmtId="0" fontId="20" fillId="0" borderId="6" xfId="49" applyFont="1" applyFill="1" applyBorder="1" applyAlignment="1">
      <alignment horizontal="center" vertical="top" wrapText="1"/>
    </xf>
    <xf numFmtId="0" fontId="20" fillId="0" borderId="13" xfId="13" applyFont="1" applyFill="1" applyBorder="1" applyAlignment="1">
      <alignment horizontal="left" vertical="top" wrapText="1"/>
    </xf>
    <xf numFmtId="0" fontId="20" fillId="0" borderId="13" xfId="13" applyFont="1" applyFill="1" applyBorder="1" applyAlignment="1">
      <alignment horizontal="center" vertical="top" wrapText="1"/>
    </xf>
    <xf numFmtId="167" fontId="20" fillId="0" borderId="6" xfId="6" applyNumberFormat="1" applyFont="1" applyFill="1" applyBorder="1" applyAlignment="1">
      <alignment horizontal="right" vertical="top" wrapText="1"/>
    </xf>
    <xf numFmtId="167" fontId="20" fillId="0" borderId="6" xfId="59" applyNumberFormat="1" applyFont="1" applyFill="1" applyBorder="1" applyAlignment="1">
      <alignment horizontal="right" vertical="top" wrapText="1"/>
    </xf>
    <xf numFmtId="0" fontId="20" fillId="0" borderId="5" xfId="80" applyFont="1" applyFill="1" applyBorder="1" applyAlignment="1">
      <alignment horizontal="left" vertical="top" wrapText="1"/>
    </xf>
    <xf numFmtId="0" fontId="20" fillId="0" borderId="5" xfId="80" applyFont="1" applyFill="1" applyBorder="1" applyAlignment="1">
      <alignment horizontal="center" vertical="top" wrapText="1"/>
    </xf>
    <xf numFmtId="0" fontId="20" fillId="0" borderId="6" xfId="13" applyFont="1" applyFill="1" applyBorder="1" applyAlignment="1">
      <alignment horizontal="center" vertical="top" wrapText="1"/>
    </xf>
    <xf numFmtId="0" fontId="20" fillId="0" borderId="6" xfId="13" applyNumberFormat="1" applyFont="1" applyFill="1" applyBorder="1" applyAlignment="1">
      <alignment vertical="top" wrapText="1"/>
    </xf>
    <xf numFmtId="0" fontId="20" fillId="0" borderId="6" xfId="49" applyFont="1" applyFill="1" applyBorder="1" applyAlignment="1">
      <alignment horizontal="left" vertical="top" wrapText="1"/>
    </xf>
    <xf numFmtId="0" fontId="20" fillId="0" borderId="6" xfId="85" applyNumberFormat="1" applyFont="1" applyFill="1" applyBorder="1" applyAlignment="1">
      <alignment horizontal="center" vertical="top" wrapText="1"/>
    </xf>
    <xf numFmtId="167" fontId="20" fillId="0" borderId="6" xfId="85" applyNumberFormat="1" applyFont="1" applyFill="1" applyBorder="1" applyAlignment="1">
      <alignment horizontal="right" vertical="top" wrapText="1"/>
    </xf>
    <xf numFmtId="0" fontId="20" fillId="0" borderId="11" xfId="49" applyFont="1" applyFill="1" applyBorder="1" applyAlignment="1">
      <alignment horizontal="center" vertical="top" wrapText="1"/>
    </xf>
    <xf numFmtId="167" fontId="20" fillId="0" borderId="11" xfId="85" applyNumberFormat="1" applyFont="1" applyFill="1" applyBorder="1" applyAlignment="1">
      <alignment horizontal="right" vertical="top" wrapText="1"/>
    </xf>
    <xf numFmtId="167" fontId="20" fillId="0" borderId="6" xfId="9" applyNumberFormat="1" applyFont="1" applyFill="1" applyBorder="1" applyAlignment="1">
      <alignment vertical="top" wrapText="1"/>
    </xf>
    <xf numFmtId="0" fontId="20" fillId="0" borderId="6" xfId="13" applyNumberFormat="1" applyFont="1" applyFill="1" applyBorder="1" applyAlignment="1">
      <alignment horizontal="center" vertical="top" wrapText="1"/>
    </xf>
    <xf numFmtId="0" fontId="20" fillId="0" borderId="13" xfId="80" applyFont="1" applyFill="1" applyBorder="1" applyAlignment="1">
      <alignment horizontal="center" vertical="top" wrapText="1"/>
    </xf>
    <xf numFmtId="0" fontId="20" fillId="0" borderId="6" xfId="80" applyFont="1" applyFill="1" applyBorder="1" applyAlignment="1">
      <alignment horizontal="left" vertical="top" wrapText="1"/>
    </xf>
    <xf numFmtId="0" fontId="20" fillId="0" borderId="6" xfId="80" applyFont="1" applyFill="1" applyBorder="1" applyAlignment="1">
      <alignment horizontal="center" vertical="top" wrapText="1"/>
    </xf>
    <xf numFmtId="0" fontId="20" fillId="6" borderId="6" xfId="20" applyFont="1" applyFill="1" applyBorder="1" applyAlignment="1">
      <alignment horizontal="center" vertical="top" wrapText="1"/>
    </xf>
    <xf numFmtId="0" fontId="20" fillId="6" borderId="6" xfId="49" applyFont="1" applyFill="1" applyBorder="1" applyAlignment="1">
      <alignment horizontal="center" vertical="top" wrapText="1"/>
    </xf>
    <xf numFmtId="0" fontId="20" fillId="6" borderId="6" xfId="49" applyFont="1" applyFill="1" applyBorder="1" applyAlignment="1">
      <alignment horizontal="left" vertical="top" wrapText="1"/>
    </xf>
    <xf numFmtId="49" fontId="20" fillId="6" borderId="6" xfId="85" applyNumberFormat="1" applyFont="1" applyFill="1" applyBorder="1" applyAlignment="1">
      <alignment horizontal="center" vertical="top" wrapText="1"/>
    </xf>
    <xf numFmtId="167" fontId="20" fillId="6" borderId="6" xfId="85" applyNumberFormat="1" applyFont="1" applyFill="1" applyBorder="1" applyAlignment="1">
      <alignment horizontal="right" vertical="top" wrapText="1"/>
    </xf>
    <xf numFmtId="3" fontId="20" fillId="6" borderId="14" xfId="13" applyNumberFormat="1" applyFont="1" applyFill="1" applyBorder="1" applyAlignment="1">
      <alignment horizontal="center" vertical="top" wrapText="1"/>
    </xf>
    <xf numFmtId="0" fontId="20" fillId="6" borderId="15" xfId="80" applyFont="1" applyFill="1" applyBorder="1" applyAlignment="1">
      <alignment horizontal="center" vertical="top" wrapText="1"/>
    </xf>
    <xf numFmtId="0" fontId="20" fillId="6" borderId="6" xfId="13" applyFont="1" applyFill="1" applyBorder="1" applyAlignment="1">
      <alignment horizontal="center" vertical="top" wrapText="1"/>
    </xf>
    <xf numFmtId="167" fontId="20" fillId="6" borderId="6" xfId="9" applyNumberFormat="1" applyFont="1" applyFill="1" applyBorder="1" applyAlignment="1">
      <alignment vertical="top" wrapText="1"/>
    </xf>
    <xf numFmtId="167" fontId="20" fillId="6" borderId="6" xfId="85" applyNumberFormat="1" applyFont="1" applyFill="1" applyBorder="1" applyAlignment="1">
      <alignment vertical="top" wrapText="1"/>
    </xf>
    <xf numFmtId="3" fontId="20" fillId="6" borderId="5" xfId="13" applyNumberFormat="1" applyFont="1" applyFill="1" applyBorder="1" applyAlignment="1">
      <alignment horizontal="right" vertical="top" wrapText="1"/>
    </xf>
    <xf numFmtId="3" fontId="20" fillId="6" borderId="5" xfId="13" applyNumberFormat="1" applyFont="1" applyFill="1" applyBorder="1" applyAlignment="1">
      <alignment horizontal="center" vertical="top" wrapText="1"/>
    </xf>
    <xf numFmtId="0" fontId="20" fillId="6" borderId="5" xfId="80" applyFont="1" applyFill="1" applyBorder="1" applyAlignment="1">
      <alignment horizontal="left" vertical="top" wrapText="1"/>
    </xf>
    <xf numFmtId="0" fontId="20" fillId="6" borderId="5" xfId="80" applyFont="1" applyFill="1" applyBorder="1" applyAlignment="1">
      <alignment horizontal="center" vertical="top" wrapText="1"/>
    </xf>
    <xf numFmtId="3" fontId="20" fillId="6" borderId="16" xfId="13" applyNumberFormat="1" applyFont="1" applyFill="1" applyBorder="1" applyAlignment="1">
      <alignment horizontal="center" vertical="top" wrapText="1"/>
    </xf>
    <xf numFmtId="0" fontId="20" fillId="0" borderId="4" xfId="49" applyFont="1" applyFill="1" applyBorder="1" applyAlignment="1">
      <alignment horizontal="left" vertical="top" wrapText="1"/>
    </xf>
    <xf numFmtId="0" fontId="20" fillId="9" borderId="6" xfId="49" applyFont="1" applyFill="1" applyBorder="1" applyAlignment="1">
      <alignment horizontal="center" vertical="top" wrapText="1"/>
    </xf>
    <xf numFmtId="167" fontId="20" fillId="9" borderId="6" xfId="9" applyNumberFormat="1" applyFont="1" applyFill="1" applyBorder="1" applyAlignment="1">
      <alignment vertical="top" wrapText="1"/>
    </xf>
    <xf numFmtId="0" fontId="20" fillId="9" borderId="6" xfId="49" applyFont="1" applyFill="1" applyBorder="1" applyAlignment="1">
      <alignment horizontal="left"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6" xfId="0" applyFont="1" applyFill="1" applyBorder="1" applyAlignment="1">
      <alignment horizontal="center" vertical="top" wrapText="1"/>
    </xf>
    <xf numFmtId="169" fontId="20" fillId="0" borderId="6" xfId="0" applyNumberFormat="1" applyFont="1" applyFill="1" applyBorder="1" applyAlignment="1">
      <alignment horizontal="right" vertical="top" wrapText="1"/>
    </xf>
    <xf numFmtId="43" fontId="20" fillId="0" borderId="6" xfId="2" applyNumberFormat="1" applyFont="1" applyFill="1" applyBorder="1" applyAlignment="1">
      <alignment horizontal="left" vertical="top" wrapText="1"/>
    </xf>
    <xf numFmtId="170" fontId="20" fillId="0" borderId="6" xfId="2" applyNumberFormat="1" applyFont="1" applyFill="1" applyBorder="1" applyAlignment="1">
      <alignment horizontal="left" vertical="top" wrapText="1" shrinkToFit="1"/>
    </xf>
    <xf numFmtId="0" fontId="20" fillId="0" borderId="6" xfId="2" applyNumberFormat="1" applyFont="1" applyFill="1" applyBorder="1" applyAlignment="1">
      <alignment horizontal="center" vertical="top" wrapText="1"/>
    </xf>
    <xf numFmtId="167" fontId="20" fillId="0" borderId="6" xfId="2" applyNumberFormat="1" applyFont="1" applyFill="1" applyBorder="1" applyAlignment="1">
      <alignment horizontal="right" vertical="top" wrapText="1"/>
    </xf>
    <xf numFmtId="0" fontId="20" fillId="0" borderId="6" xfId="0" applyFont="1" applyFill="1" applyBorder="1" applyAlignment="1">
      <alignment horizontal="left" vertical="top" wrapText="1"/>
    </xf>
    <xf numFmtId="0" fontId="20" fillId="6" borderId="6" xfId="0" applyFont="1" applyFill="1" applyBorder="1" applyAlignment="1">
      <alignment vertical="top" wrapText="1"/>
    </xf>
    <xf numFmtId="0" fontId="20" fillId="6" borderId="6" xfId="0" applyFont="1" applyFill="1" applyBorder="1" applyAlignment="1">
      <alignment horizontal="center" vertical="top" wrapText="1"/>
    </xf>
    <xf numFmtId="167" fontId="20" fillId="6" borderId="6" xfId="6" applyNumberFormat="1" applyFont="1" applyFill="1" applyBorder="1" applyAlignment="1">
      <alignment horizontal="right" vertical="top" wrapText="1"/>
    </xf>
    <xf numFmtId="3" fontId="20" fillId="6" borderId="6" xfId="0" applyNumberFormat="1" applyFont="1" applyFill="1" applyBorder="1" applyAlignment="1">
      <alignment horizontal="right" vertical="top" wrapText="1"/>
    </xf>
    <xf numFmtId="0" fontId="20" fillId="6" borderId="6" xfId="0" applyFont="1" applyFill="1" applyBorder="1" applyAlignment="1">
      <alignment horizontal="left" vertical="top" wrapText="1"/>
    </xf>
    <xf numFmtId="3" fontId="20" fillId="6" borderId="18" xfId="0" applyNumberFormat="1" applyFont="1" applyFill="1" applyBorder="1" applyAlignment="1">
      <alignment horizontal="right" vertical="top" wrapText="1"/>
    </xf>
    <xf numFmtId="0" fontId="20" fillId="6" borderId="18" xfId="0" applyFont="1" applyFill="1" applyBorder="1" applyAlignment="1">
      <alignment horizontal="left" vertical="top" wrapText="1"/>
    </xf>
    <xf numFmtId="167" fontId="20" fillId="6" borderId="19" xfId="76" applyNumberFormat="1" applyFont="1" applyFill="1" applyBorder="1" applyAlignment="1">
      <alignment horizontal="center" vertical="top" wrapText="1"/>
    </xf>
    <xf numFmtId="167" fontId="20" fillId="6" borderId="6" xfId="76" applyNumberFormat="1" applyFont="1" applyFill="1" applyBorder="1" applyAlignment="1">
      <alignment horizontal="center" vertical="top" wrapText="1"/>
    </xf>
    <xf numFmtId="0" fontId="20" fillId="6" borderId="6" xfId="77" applyFont="1" applyFill="1" applyBorder="1" applyAlignment="1">
      <alignment horizontal="left" vertical="top" wrapText="1"/>
    </xf>
    <xf numFmtId="0" fontId="20" fillId="6" borderId="4" xfId="49" applyFont="1" applyFill="1" applyBorder="1" applyAlignment="1">
      <alignment horizontal="left" vertical="top" wrapText="1"/>
    </xf>
    <xf numFmtId="0" fontId="20" fillId="10" borderId="6" xfId="20" applyFont="1" applyFill="1" applyBorder="1" applyAlignment="1">
      <alignment horizontal="center" vertical="top" wrapText="1"/>
    </xf>
    <xf numFmtId="0" fontId="20" fillId="10" borderId="6" xfId="49" applyFont="1" applyFill="1" applyBorder="1" applyAlignment="1">
      <alignment horizontal="center" vertical="top" wrapText="1"/>
    </xf>
    <xf numFmtId="0" fontId="20" fillId="10" borderId="6" xfId="0" applyFont="1" applyFill="1" applyBorder="1" applyAlignment="1">
      <alignment vertical="top" wrapText="1"/>
    </xf>
    <xf numFmtId="0" fontId="20" fillId="10" borderId="6" xfId="0" applyFont="1" applyFill="1" applyBorder="1" applyAlignment="1">
      <alignment horizontal="center" vertical="top" wrapText="1"/>
    </xf>
    <xf numFmtId="167" fontId="20" fillId="10" borderId="6" xfId="6" applyNumberFormat="1" applyFont="1" applyFill="1" applyBorder="1" applyAlignment="1">
      <alignment horizontal="right" vertical="top" wrapText="1"/>
    </xf>
    <xf numFmtId="167" fontId="20" fillId="10" borderId="20" xfId="49" applyNumberFormat="1" applyFont="1" applyFill="1" applyBorder="1" applyAlignment="1">
      <alignment horizontal="center" vertical="top" wrapText="1"/>
    </xf>
    <xf numFmtId="0" fontId="20" fillId="10" borderId="5" xfId="80" applyFont="1" applyFill="1" applyBorder="1" applyAlignment="1">
      <alignment horizontal="center" vertical="top" wrapText="1"/>
    </xf>
    <xf numFmtId="0" fontId="20" fillId="10" borderId="6" xfId="13" applyFont="1" applyFill="1" applyBorder="1" applyAlignment="1">
      <alignment horizontal="center" vertical="top" wrapText="1"/>
    </xf>
    <xf numFmtId="167" fontId="20" fillId="10" borderId="6" xfId="9" applyNumberFormat="1" applyFont="1" applyFill="1" applyBorder="1" applyAlignment="1">
      <alignment vertical="top" wrapText="1"/>
    </xf>
    <xf numFmtId="0" fontId="20" fillId="10" borderId="4" xfId="49" applyFont="1" applyFill="1" applyBorder="1" applyAlignment="1">
      <alignment horizontal="left" vertical="top" wrapText="1"/>
    </xf>
    <xf numFmtId="167" fontId="20" fillId="10" borderId="6" xfId="49" applyNumberFormat="1" applyFont="1" applyFill="1" applyBorder="1" applyAlignment="1">
      <alignment horizontal="center" vertical="top" wrapText="1"/>
    </xf>
    <xf numFmtId="0" fontId="20" fillId="10" borderId="6" xfId="0" applyFont="1" applyFill="1" applyBorder="1" applyAlignment="1">
      <alignment horizontal="left" vertical="top" wrapText="1"/>
    </xf>
    <xf numFmtId="0" fontId="20" fillId="9" borderId="6" xfId="0" applyFont="1" applyFill="1" applyBorder="1" applyAlignment="1">
      <alignment horizontal="center" vertical="top" wrapText="1"/>
    </xf>
    <xf numFmtId="0" fontId="20" fillId="5" borderId="0" xfId="49" applyFont="1" applyFill="1" applyAlignment="1">
      <alignment horizontal="center" vertical="top"/>
    </xf>
    <xf numFmtId="0" fontId="20" fillId="6" borderId="13" xfId="13" applyFont="1" applyFill="1" applyBorder="1" applyAlignment="1">
      <alignment horizontal="left" vertical="top" wrapText="1"/>
    </xf>
    <xf numFmtId="0" fontId="20" fillId="6" borderId="13" xfId="13" applyFont="1" applyFill="1" applyBorder="1" applyAlignment="1">
      <alignment horizontal="center" vertical="top" wrapText="1"/>
    </xf>
    <xf numFmtId="167" fontId="20" fillId="6" borderId="6" xfId="59" applyNumberFormat="1" applyFont="1" applyFill="1" applyBorder="1" applyAlignment="1">
      <alignment horizontal="right" vertical="top" wrapText="1"/>
    </xf>
    <xf numFmtId="0" fontId="20" fillId="5" borderId="6" xfId="49" applyFont="1" applyFill="1" applyBorder="1" applyAlignment="1">
      <alignment horizontal="center" vertical="center" wrapText="1"/>
    </xf>
    <xf numFmtId="0" fontId="20" fillId="0" borderId="22" xfId="80" applyFont="1" applyFill="1" applyBorder="1" applyAlignment="1">
      <alignment horizontal="left" vertical="top" wrapText="1"/>
    </xf>
    <xf numFmtId="0" fontId="20" fillId="0" borderId="22" xfId="80" applyFont="1" applyFill="1" applyBorder="1" applyAlignment="1">
      <alignment horizontal="center" vertical="top" wrapText="1"/>
    </xf>
    <xf numFmtId="165" fontId="20" fillId="0" borderId="6" xfId="2" applyFont="1" applyFill="1" applyBorder="1" applyAlignment="1">
      <alignment horizontal="right" vertical="top" wrapText="1"/>
    </xf>
    <xf numFmtId="165" fontId="20" fillId="0" borderId="11" xfId="2" applyFont="1" applyFill="1" applyBorder="1" applyAlignment="1">
      <alignment horizontal="right" vertical="top" wrapText="1"/>
    </xf>
    <xf numFmtId="0" fontId="20" fillId="0" borderId="16" xfId="80" applyFont="1" applyFill="1" applyBorder="1" applyAlignment="1">
      <alignment horizontal="center" vertical="top" wrapText="1"/>
    </xf>
    <xf numFmtId="0" fontId="20" fillId="0" borderId="6" xfId="13" applyFont="1" applyFill="1" applyBorder="1" applyAlignment="1">
      <alignment horizontal="left" vertical="top" wrapText="1"/>
    </xf>
    <xf numFmtId="0" fontId="20" fillId="2" borderId="6" xfId="49" applyFont="1" applyFill="1" applyBorder="1" applyAlignment="1">
      <alignment horizontal="center" vertical="top" wrapText="1"/>
    </xf>
    <xf numFmtId="0" fontId="20" fillId="2" borderId="6" xfId="49" applyFont="1" applyFill="1" applyBorder="1" applyAlignment="1">
      <alignment horizontal="left" vertical="top" wrapText="1"/>
    </xf>
    <xf numFmtId="167" fontId="20" fillId="2" borderId="6" xfId="2" applyNumberFormat="1" applyFont="1" applyFill="1" applyBorder="1" applyAlignment="1">
      <alignment vertical="top" wrapText="1"/>
    </xf>
    <xf numFmtId="3" fontId="20" fillId="0" borderId="5" xfId="0" applyNumberFormat="1" applyFont="1" applyFill="1" applyBorder="1" applyAlignment="1">
      <alignment horizontal="center" vertical="top" wrapText="1"/>
    </xf>
    <xf numFmtId="3" fontId="20" fillId="0" borderId="5" xfId="0" applyNumberFormat="1" applyFont="1" applyBorder="1" applyAlignment="1">
      <alignment horizontal="right" vertical="top" wrapText="1"/>
    </xf>
    <xf numFmtId="0" fontId="25" fillId="0" borderId="6" xfId="0" applyFont="1" applyFill="1" applyBorder="1" applyAlignment="1">
      <alignment horizontal="left" vertical="top" wrapText="1"/>
    </xf>
    <xf numFmtId="0" fontId="25" fillId="0" borderId="6" xfId="0" applyFont="1" applyFill="1" applyBorder="1" applyAlignment="1">
      <alignment horizontal="center" vertical="top" wrapText="1"/>
    </xf>
    <xf numFmtId="167" fontId="26" fillId="2" borderId="6" xfId="9" applyNumberFormat="1" applyFont="1" applyFill="1" applyBorder="1" applyAlignment="1">
      <alignment vertical="top" wrapText="1"/>
    </xf>
    <xf numFmtId="0" fontId="20" fillId="2" borderId="6" xfId="49" applyFont="1" applyFill="1" applyBorder="1" applyAlignment="1">
      <alignment horizontal="center" vertical="top"/>
    </xf>
    <xf numFmtId="167" fontId="20" fillId="0" borderId="11" xfId="2" applyNumberFormat="1" applyFont="1" applyFill="1" applyBorder="1" applyAlignment="1">
      <alignment horizontal="right" vertical="top" wrapText="1"/>
    </xf>
    <xf numFmtId="0" fontId="20" fillId="0" borderId="11" xfId="13" applyFont="1" applyFill="1" applyBorder="1" applyAlignment="1">
      <alignment horizontal="center" vertical="top" wrapText="1"/>
    </xf>
    <xf numFmtId="0" fontId="20" fillId="0" borderId="27" xfId="13" applyFont="1" applyFill="1" applyBorder="1" applyAlignment="1">
      <alignment horizontal="left" vertical="top" wrapText="1"/>
    </xf>
    <xf numFmtId="0" fontId="20" fillId="0" borderId="27" xfId="13" applyFont="1" applyFill="1" applyBorder="1" applyAlignment="1">
      <alignment horizontal="center" vertical="top" wrapText="1"/>
    </xf>
    <xf numFmtId="165" fontId="20" fillId="9" borderId="6" xfId="2" applyFont="1" applyFill="1" applyBorder="1" applyAlignment="1">
      <alignment horizontal="center" vertical="top" wrapText="1"/>
    </xf>
    <xf numFmtId="165" fontId="20" fillId="6" borderId="6" xfId="2" applyFont="1" applyFill="1" applyBorder="1" applyAlignment="1">
      <alignment horizontal="center" vertical="top" wrapText="1"/>
    </xf>
    <xf numFmtId="165" fontId="20" fillId="6" borderId="6" xfId="2" applyFont="1" applyFill="1" applyBorder="1" applyAlignment="1">
      <alignment horizontal="right" vertical="top" wrapText="1"/>
    </xf>
    <xf numFmtId="3" fontId="20" fillId="6" borderId="21" xfId="0" applyNumberFormat="1" applyFont="1" applyFill="1" applyBorder="1" applyAlignment="1">
      <alignment horizontal="right" vertical="top" wrapText="1"/>
    </xf>
    <xf numFmtId="167" fontId="20" fillId="0" borderId="6" xfId="9" applyNumberFormat="1" applyFont="1" applyFill="1" applyBorder="1" applyAlignment="1">
      <alignment horizontal="center" vertical="top" wrapText="1"/>
    </xf>
    <xf numFmtId="167" fontId="20" fillId="6" borderId="6" xfId="6" applyNumberFormat="1" applyFont="1" applyFill="1" applyBorder="1" applyAlignment="1">
      <alignment horizontal="center" vertical="top" wrapText="1"/>
    </xf>
    <xf numFmtId="167" fontId="20" fillId="6" borderId="6" xfId="9" applyNumberFormat="1" applyFont="1" applyFill="1" applyBorder="1" applyAlignment="1">
      <alignment horizontal="center" vertical="top" wrapText="1"/>
    </xf>
    <xf numFmtId="0" fontId="26" fillId="5" borderId="6" xfId="7" applyNumberFormat="1" applyFont="1" applyFill="1" applyBorder="1" applyAlignment="1">
      <alignment vertical="top" wrapText="1"/>
    </xf>
    <xf numFmtId="167" fontId="20" fillId="5" borderId="6" xfId="2" applyNumberFormat="1" applyFont="1" applyFill="1" applyBorder="1" applyAlignment="1">
      <alignment horizontal="center" vertical="top"/>
    </xf>
    <xf numFmtId="0" fontId="20" fillId="2" borderId="6" xfId="23" applyFont="1" applyFill="1" applyBorder="1" applyAlignment="1">
      <alignment vertical="top" wrapText="1"/>
    </xf>
    <xf numFmtId="0" fontId="26" fillId="2" borderId="6" xfId="20" applyFont="1" applyFill="1" applyBorder="1" applyAlignment="1">
      <alignment vertical="top" wrapText="1"/>
    </xf>
    <xf numFmtId="167" fontId="26" fillId="2" borderId="6" xfId="9" applyNumberFormat="1" applyFont="1" applyFill="1" applyBorder="1" applyAlignment="1">
      <alignment horizontal="center" vertical="top" wrapText="1"/>
    </xf>
    <xf numFmtId="0" fontId="25" fillId="0" borderId="6" xfId="0" applyFont="1" applyFill="1" applyBorder="1" applyAlignment="1">
      <alignment horizontal="center" vertical="top"/>
    </xf>
    <xf numFmtId="0" fontId="26" fillId="5" borderId="6" xfId="7" applyNumberFormat="1" applyFont="1" applyFill="1" applyBorder="1" applyAlignment="1">
      <alignment horizontal="center" vertical="top" wrapText="1"/>
    </xf>
    <xf numFmtId="0" fontId="8" fillId="2" borderId="6" xfId="23" applyFont="1" applyFill="1" applyBorder="1" applyAlignment="1">
      <alignment vertical="top" wrapText="1"/>
    </xf>
    <xf numFmtId="0" fontId="32" fillId="2" borderId="6" xfId="20" applyFont="1" applyFill="1" applyBorder="1" applyAlignment="1">
      <alignment vertical="top" wrapText="1"/>
    </xf>
    <xf numFmtId="167" fontId="32" fillId="2" borderId="6" xfId="9" applyNumberFormat="1" applyFont="1" applyFill="1" applyBorder="1" applyAlignment="1">
      <alignment vertical="top" wrapText="1"/>
    </xf>
    <xf numFmtId="167" fontId="32" fillId="2" borderId="6" xfId="9" applyNumberFormat="1" applyFont="1" applyFill="1" applyBorder="1" applyAlignment="1">
      <alignment horizontal="center" vertical="top" wrapText="1"/>
    </xf>
    <xf numFmtId="0" fontId="8" fillId="0" borderId="6" xfId="89" applyFont="1" applyBorder="1" applyAlignment="1">
      <alignment vertical="top" wrapText="1"/>
    </xf>
    <xf numFmtId="0" fontId="33" fillId="0" borderId="6" xfId="0" applyFont="1" applyFill="1" applyBorder="1" applyAlignment="1">
      <alignment horizontal="center" vertical="top"/>
    </xf>
    <xf numFmtId="0" fontId="8" fillId="0" borderId="6" xfId="89" applyFont="1" applyFill="1" applyBorder="1" applyAlignment="1">
      <alignment vertical="top" wrapText="1"/>
    </xf>
    <xf numFmtId="3" fontId="33" fillId="0" borderId="6" xfId="0" applyNumberFormat="1" applyFont="1" applyFill="1" applyBorder="1" applyAlignment="1">
      <alignment horizontal="center" vertical="top" wrapText="1"/>
    </xf>
    <xf numFmtId="0" fontId="20" fillId="0" borderId="6" xfId="89" applyFont="1" applyFill="1" applyBorder="1" applyAlignment="1">
      <alignment vertical="top" wrapText="1"/>
    </xf>
    <xf numFmtId="0" fontId="20" fillId="2" borderId="6" xfId="49" applyFont="1" applyFill="1" applyBorder="1" applyAlignment="1">
      <alignment vertical="top"/>
    </xf>
    <xf numFmtId="0" fontId="8" fillId="0" borderId="6" xfId="89" applyFont="1" applyBorder="1" applyAlignment="1">
      <alignment horizontal="left" vertical="top" wrapText="1"/>
    </xf>
    <xf numFmtId="0" fontId="8" fillId="0" borderId="6" xfId="0" applyNumberFormat="1" applyFont="1" applyFill="1" applyBorder="1" applyAlignment="1">
      <alignment vertical="top" wrapText="1"/>
    </xf>
    <xf numFmtId="3" fontId="8" fillId="0" borderId="6" xfId="0" quotePrefix="1" applyNumberFormat="1" applyFont="1" applyFill="1" applyBorder="1" applyAlignment="1">
      <alignment horizontal="center" vertical="top" wrapText="1"/>
    </xf>
    <xf numFmtId="0" fontId="8" fillId="2" borderId="6" xfId="23" applyFont="1" applyFill="1" applyBorder="1" applyAlignment="1">
      <alignment horizontal="center" vertical="top" wrapText="1"/>
    </xf>
    <xf numFmtId="0" fontId="8" fillId="2" borderId="6" xfId="49" applyFont="1" applyFill="1" applyBorder="1" applyAlignment="1">
      <alignment horizontal="left" vertical="top" wrapText="1"/>
    </xf>
    <xf numFmtId="0" fontId="8" fillId="2" borderId="6" xfId="49" applyFont="1" applyFill="1" applyBorder="1" applyAlignment="1">
      <alignment horizontal="center" vertical="top" wrapText="1"/>
    </xf>
    <xf numFmtId="0" fontId="31" fillId="2" borderId="0" xfId="49" applyFont="1" applyFill="1" applyAlignment="1">
      <alignment vertical="top"/>
    </xf>
    <xf numFmtId="0" fontId="21" fillId="5" borderId="11" xfId="49" applyFont="1" applyFill="1" applyBorder="1" applyAlignment="1">
      <alignment horizontal="center" vertical="top" wrapText="1"/>
    </xf>
    <xf numFmtId="0" fontId="25" fillId="0" borderId="9" xfId="0" applyFont="1" applyBorder="1" applyAlignment="1">
      <alignment horizontal="center" vertical="top"/>
    </xf>
    <xf numFmtId="0" fontId="25" fillId="0" borderId="9" xfId="0" applyFont="1" applyBorder="1" applyAlignment="1">
      <alignment horizontal="left" vertical="top"/>
    </xf>
    <xf numFmtId="164" fontId="25" fillId="0" borderId="9" xfId="0" applyNumberFormat="1" applyFont="1" applyBorder="1" applyAlignment="1">
      <alignment horizontal="left" vertical="top"/>
    </xf>
    <xf numFmtId="164" fontId="25" fillId="0" borderId="9" xfId="0" applyNumberFormat="1" applyFont="1" applyBorder="1" applyAlignment="1">
      <alignment horizontal="center" vertical="top"/>
    </xf>
    <xf numFmtId="0" fontId="21" fillId="5" borderId="6" xfId="49" applyFont="1" applyFill="1" applyBorder="1" applyAlignment="1">
      <alignment horizontal="center" vertical="top" wrapText="1"/>
    </xf>
    <xf numFmtId="0" fontId="20" fillId="5" borderId="3" xfId="49" applyFont="1" applyFill="1" applyBorder="1" applyAlignment="1">
      <alignment horizontal="left" vertical="top" wrapText="1"/>
    </xf>
    <xf numFmtId="167" fontId="20" fillId="5" borderId="6" xfId="2" applyNumberFormat="1" applyFont="1" applyFill="1" applyBorder="1" applyAlignment="1">
      <alignment horizontal="center" vertical="top" wrapText="1"/>
    </xf>
    <xf numFmtId="167" fontId="21" fillId="5" borderId="6" xfId="2" applyNumberFormat="1" applyFont="1" applyFill="1" applyBorder="1" applyAlignment="1">
      <alignment vertical="top"/>
    </xf>
    <xf numFmtId="167" fontId="20" fillId="5" borderId="6" xfId="2" applyNumberFormat="1" applyFont="1" applyFill="1" applyBorder="1" applyAlignment="1">
      <alignment vertical="top"/>
    </xf>
    <xf numFmtId="0" fontId="20" fillId="5" borderId="6" xfId="49" applyFont="1" applyFill="1" applyBorder="1" applyAlignment="1">
      <alignment horizontal="left" vertical="top" wrapText="1"/>
    </xf>
    <xf numFmtId="0" fontId="20" fillId="5" borderId="6" xfId="49" applyFont="1" applyFill="1" applyBorder="1" applyAlignment="1">
      <alignment horizontal="center" vertical="top" wrapText="1"/>
    </xf>
    <xf numFmtId="167" fontId="21" fillId="6" borderId="11" xfId="2" applyNumberFormat="1" applyFont="1" applyFill="1" applyBorder="1" applyAlignment="1">
      <alignment vertical="top"/>
    </xf>
    <xf numFmtId="0" fontId="20" fillId="6" borderId="22" xfId="80" applyFont="1" applyFill="1" applyBorder="1" applyAlignment="1">
      <alignment horizontal="center" vertical="top" wrapText="1"/>
    </xf>
    <xf numFmtId="0" fontId="8" fillId="0" borderId="5" xfId="80" applyFont="1" applyFill="1" applyBorder="1" applyAlignment="1">
      <alignment horizontal="left" vertical="top" wrapText="1"/>
    </xf>
    <xf numFmtId="0" fontId="20" fillId="0" borderId="11" xfId="20" applyFont="1" applyFill="1" applyBorder="1" applyAlignment="1">
      <alignment horizontal="left" vertical="top" wrapText="1"/>
    </xf>
    <xf numFmtId="0" fontId="25" fillId="0" borderId="6" xfId="0" applyFont="1" applyBorder="1" applyAlignment="1">
      <alignment horizontal="center" vertical="top"/>
    </xf>
    <xf numFmtId="0" fontId="25" fillId="0" borderId="6" xfId="0" applyFont="1" applyBorder="1" applyAlignment="1">
      <alignment horizontal="left" vertical="top" wrapText="1"/>
    </xf>
    <xf numFmtId="164" fontId="25" fillId="0" borderId="6" xfId="0" applyNumberFormat="1" applyFont="1" applyBorder="1" applyAlignment="1">
      <alignment horizontal="center" vertical="top"/>
    </xf>
    <xf numFmtId="165" fontId="25" fillId="0" borderId="6" xfId="2" applyFont="1" applyBorder="1" applyAlignment="1">
      <alignment horizontal="center" vertical="top"/>
    </xf>
    <xf numFmtId="0" fontId="25" fillId="0" borderId="6" xfId="0" applyFont="1" applyBorder="1" applyAlignment="1">
      <alignment vertical="top"/>
    </xf>
    <xf numFmtId="0" fontId="25" fillId="6" borderId="9" xfId="0" applyFont="1" applyFill="1" applyBorder="1" applyAlignment="1">
      <alignment horizontal="left" vertical="top" wrapText="1"/>
    </xf>
    <xf numFmtId="0" fontId="20" fillId="6" borderId="6" xfId="13" applyNumberFormat="1" applyFont="1" applyFill="1" applyBorder="1" applyAlignment="1">
      <alignment horizontal="left" vertical="top" wrapText="1"/>
    </xf>
    <xf numFmtId="167" fontId="20" fillId="10" borderId="11" xfId="2" applyNumberFormat="1" applyFont="1" applyFill="1" applyBorder="1" applyAlignment="1">
      <alignment horizontal="center" vertical="top"/>
    </xf>
    <xf numFmtId="167" fontId="21" fillId="10" borderId="11" xfId="2" applyNumberFormat="1" applyFont="1" applyFill="1" applyBorder="1" applyAlignment="1">
      <alignment vertical="top"/>
    </xf>
    <xf numFmtId="167" fontId="20" fillId="10" borderId="11" xfId="2" applyNumberFormat="1" applyFont="1" applyFill="1" applyBorder="1" applyAlignment="1">
      <alignment vertical="top"/>
    </xf>
    <xf numFmtId="0" fontId="21" fillId="10" borderId="11" xfId="49" applyFont="1" applyFill="1" applyBorder="1" applyAlignment="1">
      <alignment horizontal="center" vertical="top" wrapText="1"/>
    </xf>
    <xf numFmtId="0" fontId="25" fillId="10" borderId="9" xfId="0" applyFont="1" applyFill="1" applyBorder="1" applyAlignment="1">
      <alignment horizontal="center" vertical="top"/>
    </xf>
    <xf numFmtId="0" fontId="25" fillId="10" borderId="9" xfId="0" applyFont="1" applyFill="1" applyBorder="1" applyAlignment="1">
      <alignment horizontal="left" vertical="top" wrapText="1"/>
    </xf>
    <xf numFmtId="164" fontId="25" fillId="10" borderId="9" xfId="0" applyNumberFormat="1" applyFont="1" applyFill="1" applyBorder="1" applyAlignment="1">
      <alignment horizontal="center" vertical="top"/>
    </xf>
    <xf numFmtId="0" fontId="25" fillId="10" borderId="9" xfId="0" applyFont="1" applyFill="1" applyBorder="1" applyAlignment="1">
      <alignment vertical="top"/>
    </xf>
    <xf numFmtId="0" fontId="25" fillId="10" borderId="1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left" vertical="top" wrapText="1"/>
    </xf>
    <xf numFmtId="164" fontId="25" fillId="10" borderId="1" xfId="0" applyNumberFormat="1" applyFont="1" applyFill="1" applyBorder="1" applyAlignment="1">
      <alignment horizontal="left" vertical="top"/>
    </xf>
    <xf numFmtId="167" fontId="25" fillId="10" borderId="1" xfId="2" applyNumberFormat="1" applyFont="1" applyFill="1" applyBorder="1" applyAlignment="1">
      <alignment horizontal="left" vertical="top"/>
    </xf>
    <xf numFmtId="0" fontId="20" fillId="10" borderId="6" xfId="49" applyFont="1" applyFill="1" applyBorder="1" applyAlignment="1">
      <alignment horizontal="left" vertical="top" wrapText="1"/>
    </xf>
    <xf numFmtId="0" fontId="20" fillId="10" borderId="6" xfId="13" applyNumberFormat="1" applyFont="1" applyFill="1" applyBorder="1" applyAlignment="1">
      <alignment horizontal="center" vertical="top" wrapText="1"/>
    </xf>
    <xf numFmtId="0" fontId="20" fillId="10" borderId="6" xfId="77" applyFont="1" applyFill="1" applyBorder="1" applyAlignment="1">
      <alignment vertical="top" wrapText="1"/>
    </xf>
    <xf numFmtId="0" fontId="20" fillId="10" borderId="17" xfId="76" applyNumberFormat="1" applyFont="1" applyFill="1" applyBorder="1" applyAlignment="1">
      <alignment horizontal="center" vertical="top"/>
    </xf>
    <xf numFmtId="167" fontId="20" fillId="10" borderId="17" xfId="76" applyNumberFormat="1" applyFont="1" applyFill="1" applyBorder="1" applyAlignment="1">
      <alignment horizontal="center" vertical="top"/>
    </xf>
    <xf numFmtId="3" fontId="20" fillId="10" borderId="18" xfId="77" applyNumberFormat="1" applyFont="1" applyFill="1" applyBorder="1" applyAlignment="1">
      <alignment horizontal="center" vertical="top" wrapText="1"/>
    </xf>
    <xf numFmtId="3" fontId="20" fillId="10" borderId="6" xfId="77" applyNumberFormat="1" applyFont="1" applyFill="1" applyBorder="1" applyAlignment="1">
      <alignment horizontal="center" vertical="top" wrapText="1"/>
    </xf>
    <xf numFmtId="1" fontId="20" fillId="10" borderId="6" xfId="13" applyNumberFormat="1" applyFont="1" applyFill="1" applyBorder="1" applyAlignment="1">
      <alignment horizontal="left" vertical="top" wrapText="1" shrinkToFit="1"/>
    </xf>
    <xf numFmtId="169" fontId="20" fillId="10" borderId="6" xfId="13" applyNumberFormat="1" applyFont="1" applyFill="1" applyBorder="1" applyAlignment="1">
      <alignment horizontal="right" vertical="top" wrapText="1"/>
    </xf>
    <xf numFmtId="3" fontId="20" fillId="10" borderId="6" xfId="13" applyNumberFormat="1" applyFont="1" applyFill="1" applyBorder="1" applyAlignment="1">
      <alignment horizontal="center" vertical="top" wrapText="1"/>
    </xf>
    <xf numFmtId="0" fontId="20" fillId="10" borderId="11" xfId="49" applyFont="1" applyFill="1" applyBorder="1" applyAlignment="1">
      <alignment horizontal="center" vertical="top" wrapText="1"/>
    </xf>
    <xf numFmtId="0" fontId="20" fillId="10" borderId="11" xfId="0" applyFont="1" applyFill="1" applyBorder="1" applyAlignment="1">
      <alignment vertical="top" wrapText="1"/>
    </xf>
    <xf numFmtId="0" fontId="20" fillId="10" borderId="11" xfId="0" applyFont="1" applyFill="1" applyBorder="1" applyAlignment="1">
      <alignment horizontal="center" vertical="top" wrapText="1"/>
    </xf>
    <xf numFmtId="167" fontId="20" fillId="10" borderId="11" xfId="6" applyNumberFormat="1" applyFont="1" applyFill="1" applyBorder="1" applyAlignment="1">
      <alignment horizontal="right" vertical="top" wrapText="1"/>
    </xf>
    <xf numFmtId="167" fontId="20" fillId="10" borderId="19" xfId="49" applyNumberFormat="1" applyFont="1" applyFill="1" applyBorder="1" applyAlignment="1">
      <alignment horizontal="center" vertical="top" wrapText="1"/>
    </xf>
    <xf numFmtId="167" fontId="20" fillId="10" borderId="11" xfId="49" applyNumberFormat="1" applyFont="1" applyFill="1" applyBorder="1" applyAlignment="1">
      <alignment horizontal="center" vertical="top" wrapText="1"/>
    </xf>
    <xf numFmtId="0" fontId="20" fillId="10" borderId="11" xfId="0" applyFont="1" applyFill="1" applyBorder="1" applyAlignment="1">
      <alignment horizontal="left" vertical="top" wrapText="1"/>
    </xf>
    <xf numFmtId="0" fontId="20" fillId="10" borderId="16" xfId="80" applyFont="1" applyFill="1" applyBorder="1" applyAlignment="1">
      <alignment horizontal="center" vertical="top" wrapText="1"/>
    </xf>
    <xf numFmtId="0" fontId="20" fillId="10" borderId="11" xfId="13" applyFont="1" applyFill="1" applyBorder="1" applyAlignment="1">
      <alignment horizontal="center" vertical="top" wrapText="1"/>
    </xf>
    <xf numFmtId="167" fontId="20" fillId="10" borderId="11" xfId="9" applyNumberFormat="1" applyFont="1" applyFill="1" applyBorder="1" applyAlignment="1">
      <alignment vertical="top" wrapText="1"/>
    </xf>
    <xf numFmtId="0" fontId="20" fillId="10" borderId="2" xfId="49" applyFont="1" applyFill="1" applyBorder="1" applyAlignment="1">
      <alignment horizontal="left" vertical="top" wrapText="1"/>
    </xf>
    <xf numFmtId="165" fontId="20" fillId="10" borderId="6" xfId="2" applyFont="1" applyFill="1" applyBorder="1" applyAlignment="1">
      <alignment horizontal="right" vertical="top" wrapText="1"/>
    </xf>
    <xf numFmtId="0" fontId="20" fillId="10" borderId="18" xfId="80" applyFont="1" applyFill="1" applyBorder="1" applyAlignment="1">
      <alignment horizontal="center" vertical="top" wrapText="1"/>
    </xf>
    <xf numFmtId="0" fontId="20" fillId="10" borderId="6" xfId="49" applyFont="1" applyFill="1" applyBorder="1" applyAlignment="1">
      <alignment horizontal="center" vertical="top"/>
    </xf>
    <xf numFmtId="0" fontId="20" fillId="10" borderId="6" xfId="49" applyFont="1" applyFill="1" applyBorder="1" applyAlignment="1">
      <alignment horizontal="left" vertical="top"/>
    </xf>
    <xf numFmtId="167" fontId="20" fillId="10" borderId="6" xfId="26" applyNumberFormat="1" applyFont="1" applyFill="1" applyBorder="1" applyAlignment="1">
      <alignment horizontal="center" vertical="top"/>
    </xf>
    <xf numFmtId="165" fontId="20" fillId="10" borderId="6" xfId="2" applyFont="1" applyFill="1" applyBorder="1" applyAlignment="1">
      <alignment horizontal="center" vertical="top" wrapText="1"/>
    </xf>
    <xf numFmtId="165" fontId="20" fillId="10" borderId="13" xfId="2" applyFont="1" applyFill="1" applyBorder="1" applyAlignment="1">
      <alignment horizontal="center" vertical="top" wrapText="1"/>
    </xf>
    <xf numFmtId="165" fontId="20" fillId="10" borderId="24" xfId="2" applyFont="1" applyFill="1" applyBorder="1" applyAlignment="1">
      <alignment horizontal="right" vertical="top" wrapText="1"/>
    </xf>
    <xf numFmtId="0" fontId="20" fillId="10" borderId="22" xfId="80" applyFont="1" applyFill="1" applyBorder="1" applyAlignment="1">
      <alignment horizontal="center" vertical="top" wrapText="1"/>
    </xf>
    <xf numFmtId="0" fontId="20" fillId="10" borderId="26" xfId="80" applyFont="1" applyFill="1" applyBorder="1" applyAlignment="1">
      <alignment horizontal="center" vertical="top" wrapText="1"/>
    </xf>
    <xf numFmtId="49" fontId="20" fillId="10" borderId="6" xfId="2" applyNumberFormat="1" applyFont="1" applyFill="1" applyBorder="1" applyAlignment="1">
      <alignment horizontal="center" vertical="top" wrapText="1"/>
    </xf>
    <xf numFmtId="0" fontId="21" fillId="2" borderId="3" xfId="49" applyFont="1" applyFill="1" applyBorder="1" applyAlignment="1">
      <alignment horizontal="center" vertical="top"/>
    </xf>
    <xf numFmtId="0" fontId="25" fillId="10" borderId="1" xfId="0" applyFont="1" applyFill="1" applyBorder="1" applyAlignment="1">
      <alignment horizontal="center" vertical="top"/>
    </xf>
    <xf numFmtId="3" fontId="25" fillId="0" borderId="1" xfId="0" applyNumberFormat="1" applyFont="1" applyBorder="1" applyAlignment="1">
      <alignment horizontal="right" vertical="top"/>
    </xf>
    <xf numFmtId="167" fontId="20" fillId="0" borderId="1" xfId="2" applyNumberFormat="1" applyFont="1" applyFill="1" applyBorder="1" applyAlignment="1">
      <alignment vertical="top" wrapText="1"/>
    </xf>
    <xf numFmtId="167" fontId="20" fillId="0" borderId="11" xfId="2" applyNumberFormat="1" applyFont="1" applyFill="1" applyBorder="1" applyAlignment="1">
      <alignment vertical="top" wrapText="1"/>
    </xf>
    <xf numFmtId="167" fontId="20" fillId="6" borderId="1" xfId="2" applyNumberFormat="1" applyFont="1" applyFill="1" applyBorder="1" applyAlignment="1">
      <alignment vertical="top" wrapText="1"/>
    </xf>
    <xf numFmtId="167" fontId="20" fillId="10" borderId="1" xfId="2" applyNumberFormat="1" applyFont="1" applyFill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3" fontId="25" fillId="0" borderId="11" xfId="0" applyNumberFormat="1" applyFont="1" applyFill="1" applyBorder="1" applyAlignment="1">
      <alignment horizontal="center" vertical="top" wrapText="1"/>
    </xf>
    <xf numFmtId="0" fontId="25" fillId="6" borderId="1" xfId="0" applyFont="1" applyFill="1" applyBorder="1" applyAlignment="1">
      <alignment vertical="top" wrapText="1"/>
    </xf>
    <xf numFmtId="3" fontId="25" fillId="6" borderId="1" xfId="0" applyNumberFormat="1" applyFont="1" applyFill="1" applyBorder="1" applyAlignment="1">
      <alignment horizontal="center" vertical="top" wrapText="1"/>
    </xf>
    <xf numFmtId="0" fontId="25" fillId="10" borderId="1" xfId="0" applyFont="1" applyFill="1" applyBorder="1" applyAlignment="1">
      <alignment vertical="top" wrapText="1"/>
    </xf>
    <xf numFmtId="3" fontId="25" fillId="10" borderId="1" xfId="0" applyNumberFormat="1" applyFont="1" applyFill="1" applyBorder="1" applyAlignment="1">
      <alignment horizontal="center" vertical="top" wrapText="1"/>
    </xf>
    <xf numFmtId="165" fontId="20" fillId="2" borderId="6" xfId="2" applyFont="1" applyFill="1" applyBorder="1" applyAlignment="1">
      <alignment horizontal="center" vertical="top" wrapText="1"/>
    </xf>
    <xf numFmtId="165" fontId="25" fillId="6" borderId="1" xfId="2" applyFont="1" applyFill="1" applyBorder="1" applyAlignment="1">
      <alignment horizontal="center" vertical="top"/>
    </xf>
    <xf numFmtId="0" fontId="25" fillId="6" borderId="6" xfId="0" applyFont="1" applyFill="1" applyBorder="1" applyAlignment="1">
      <alignment horizontal="center" vertical="top"/>
    </xf>
    <xf numFmtId="165" fontId="20" fillId="6" borderId="6" xfId="2" applyFont="1" applyFill="1" applyBorder="1" applyAlignment="1">
      <alignment horizontal="left" vertical="top" wrapText="1"/>
    </xf>
    <xf numFmtId="0" fontId="20" fillId="5" borderId="1" xfId="49" applyFont="1" applyFill="1" applyBorder="1" applyAlignment="1">
      <alignment horizontal="center" vertical="top"/>
    </xf>
    <xf numFmtId="0" fontId="25" fillId="0" borderId="1" xfId="0" applyFont="1" applyFill="1" applyBorder="1" applyAlignment="1">
      <alignment horizontal="center" vertical="top" wrapText="1"/>
    </xf>
    <xf numFmtId="167" fontId="25" fillId="0" borderId="1" xfId="3" applyNumberFormat="1" applyFont="1" applyFill="1" applyBorder="1" applyAlignment="1">
      <alignment vertical="top"/>
    </xf>
    <xf numFmtId="0" fontId="25" fillId="0" borderId="1" xfId="0" applyFont="1" applyFill="1" applyBorder="1" applyAlignment="1">
      <alignment vertical="top" wrapText="1"/>
    </xf>
    <xf numFmtId="0" fontId="25" fillId="0" borderId="4" xfId="0" applyFont="1" applyBorder="1" applyAlignment="1">
      <alignment vertical="top" wrapText="1"/>
    </xf>
    <xf numFmtId="1" fontId="25" fillId="0" borderId="1" xfId="2" applyNumberFormat="1" applyFont="1" applyFill="1" applyBorder="1" applyAlignment="1">
      <alignment horizontal="center" vertical="top"/>
    </xf>
    <xf numFmtId="0" fontId="26" fillId="0" borderId="0" xfId="0" applyFont="1" applyFill="1" applyAlignment="1">
      <alignment vertical="top"/>
    </xf>
    <xf numFmtId="0" fontId="20" fillId="0" borderId="1" xfId="49" applyFont="1" applyFill="1" applyBorder="1" applyAlignment="1">
      <alignment horizontal="center" vertical="top" wrapText="1"/>
    </xf>
    <xf numFmtId="0" fontId="20" fillId="0" borderId="1" xfId="49" applyFont="1" applyFill="1" applyBorder="1" applyAlignment="1">
      <alignment horizontal="left" vertical="top" wrapText="1"/>
    </xf>
    <xf numFmtId="0" fontId="20" fillId="0" borderId="1" xfId="2" applyNumberFormat="1" applyFont="1" applyFill="1" applyBorder="1" applyAlignment="1">
      <alignment horizontal="left" vertical="top" wrapText="1"/>
    </xf>
    <xf numFmtId="3" fontId="25" fillId="0" borderId="1" xfId="0" applyNumberFormat="1" applyFont="1" applyFill="1" applyBorder="1" applyAlignment="1">
      <alignment horizontal="right" vertical="top" wrapText="1"/>
    </xf>
    <xf numFmtId="165" fontId="26" fillId="0" borderId="1" xfId="2" applyFont="1" applyFill="1" applyBorder="1" applyAlignment="1">
      <alignment vertical="top"/>
    </xf>
    <xf numFmtId="0" fontId="20" fillId="0" borderId="11" xfId="49" applyFont="1" applyFill="1" applyBorder="1" applyAlignment="1">
      <alignment horizontal="left" vertical="top" wrapText="1"/>
    </xf>
    <xf numFmtId="3" fontId="25" fillId="0" borderId="12" xfId="0" applyNumberFormat="1" applyFont="1" applyFill="1" applyBorder="1" applyAlignment="1">
      <alignment horizontal="right" vertical="top" wrapText="1"/>
    </xf>
    <xf numFmtId="0" fontId="26" fillId="0" borderId="6" xfId="0" applyFont="1" applyFill="1" applyBorder="1" applyAlignment="1">
      <alignment vertical="top"/>
    </xf>
    <xf numFmtId="165" fontId="25" fillId="0" borderId="1" xfId="2" applyFont="1" applyFill="1" applyBorder="1" applyAlignment="1">
      <alignment horizontal="right" vertical="top" wrapText="1"/>
    </xf>
    <xf numFmtId="165" fontId="26" fillId="0" borderId="0" xfId="2" applyFont="1" applyFill="1" applyAlignment="1">
      <alignment vertical="top"/>
    </xf>
    <xf numFmtId="0" fontId="20" fillId="6" borderId="1" xfId="49" applyFont="1" applyFill="1" applyBorder="1" applyAlignment="1">
      <alignment horizontal="center" vertical="top"/>
    </xf>
    <xf numFmtId="0" fontId="20" fillId="6" borderId="1" xfId="0" applyFont="1" applyFill="1" applyBorder="1" applyAlignment="1">
      <alignment vertical="top" wrapText="1"/>
    </xf>
    <xf numFmtId="1" fontId="25" fillId="6" borderId="1" xfId="3" applyNumberFormat="1" applyFont="1" applyFill="1" applyBorder="1" applyAlignment="1">
      <alignment horizontal="center" vertical="top"/>
    </xf>
    <xf numFmtId="0" fontId="25" fillId="6" borderId="1" xfId="0" applyFont="1" applyFill="1" applyBorder="1" applyAlignment="1">
      <alignment horizontal="center" vertical="top"/>
    </xf>
    <xf numFmtId="0" fontId="25" fillId="6" borderId="1" xfId="0" applyFont="1" applyFill="1" applyBorder="1" applyAlignment="1">
      <alignment vertical="top"/>
    </xf>
    <xf numFmtId="167" fontId="25" fillId="6" borderId="1" xfId="3" applyNumberFormat="1" applyFont="1" applyFill="1" applyBorder="1" applyAlignment="1">
      <alignment vertical="top"/>
    </xf>
    <xf numFmtId="167" fontId="25" fillId="6" borderId="1" xfId="3" applyNumberFormat="1" applyFont="1" applyFill="1" applyBorder="1" applyAlignment="1">
      <alignment horizontal="center" vertical="top"/>
    </xf>
    <xf numFmtId="0" fontId="26" fillId="6" borderId="0" xfId="0" applyFont="1" applyFill="1" applyAlignment="1">
      <alignment vertical="top"/>
    </xf>
    <xf numFmtId="165" fontId="26" fillId="6" borderId="0" xfId="2" applyFont="1" applyFill="1" applyAlignment="1">
      <alignment vertical="top"/>
    </xf>
    <xf numFmtId="0" fontId="20" fillId="6" borderId="1" xfId="49" applyFont="1" applyFill="1" applyBorder="1" applyAlignment="1">
      <alignment horizontal="center" vertical="top" wrapText="1"/>
    </xf>
    <xf numFmtId="0" fontId="20" fillId="6" borderId="1" xfId="49" applyFont="1" applyFill="1" applyBorder="1" applyAlignment="1">
      <alignment horizontal="left" vertical="top" wrapText="1"/>
    </xf>
    <xf numFmtId="0" fontId="20" fillId="6" borderId="1" xfId="2" applyNumberFormat="1" applyFont="1" applyFill="1" applyBorder="1" applyAlignment="1">
      <alignment horizontal="left" vertical="top" wrapText="1"/>
    </xf>
    <xf numFmtId="3" fontId="25" fillId="6" borderId="1" xfId="0" applyNumberFormat="1" applyFont="1" applyFill="1" applyBorder="1" applyAlignment="1">
      <alignment horizontal="right" vertical="top" wrapText="1"/>
    </xf>
    <xf numFmtId="165" fontId="26" fillId="6" borderId="1" xfId="2" applyFont="1" applyFill="1" applyBorder="1" applyAlignment="1">
      <alignment vertical="top"/>
    </xf>
    <xf numFmtId="0" fontId="26" fillId="6" borderId="6" xfId="0" applyFont="1" applyFill="1" applyBorder="1" applyAlignment="1">
      <alignment vertical="top"/>
    </xf>
    <xf numFmtId="3" fontId="25" fillId="6" borderId="6" xfId="0" applyNumberFormat="1" applyFont="1" applyFill="1" applyBorder="1" applyAlignment="1">
      <alignment horizontal="center" vertical="top" wrapText="1"/>
    </xf>
    <xf numFmtId="0" fontId="20" fillId="10" borderId="1" xfId="49" applyFont="1" applyFill="1" applyBorder="1" applyAlignment="1">
      <alignment horizontal="center" vertical="top"/>
    </xf>
    <xf numFmtId="0" fontId="20" fillId="10" borderId="1" xfId="0" applyFont="1" applyFill="1" applyBorder="1" applyAlignment="1">
      <alignment vertical="top" wrapText="1"/>
    </xf>
    <xf numFmtId="0" fontId="25" fillId="10" borderId="1" xfId="0" applyFont="1" applyFill="1" applyBorder="1" applyAlignment="1">
      <alignment vertical="top"/>
    </xf>
    <xf numFmtId="167" fontId="25" fillId="10" borderId="1" xfId="3" applyNumberFormat="1" applyFont="1" applyFill="1" applyBorder="1" applyAlignment="1">
      <alignment vertical="top"/>
    </xf>
    <xf numFmtId="0" fontId="20" fillId="10" borderId="1" xfId="49" applyFont="1" applyFill="1" applyBorder="1" applyAlignment="1">
      <alignment horizontal="left" vertical="top" wrapText="1"/>
    </xf>
    <xf numFmtId="0" fontId="20" fillId="10" borderId="1" xfId="2" applyNumberFormat="1" applyFont="1" applyFill="1" applyBorder="1" applyAlignment="1">
      <alignment horizontal="left" vertical="top" wrapText="1"/>
    </xf>
    <xf numFmtId="3" fontId="25" fillId="10" borderId="1" xfId="0" applyNumberFormat="1" applyFont="1" applyFill="1" applyBorder="1" applyAlignment="1">
      <alignment horizontal="right" vertical="top" wrapText="1"/>
    </xf>
    <xf numFmtId="165" fontId="26" fillId="10" borderId="1" xfId="2" applyFont="1" applyFill="1" applyBorder="1" applyAlignment="1">
      <alignment vertical="top"/>
    </xf>
    <xf numFmtId="0" fontId="20" fillId="6" borderId="6" xfId="13" applyFont="1" applyFill="1" applyBorder="1" applyAlignment="1">
      <alignment horizontal="left" vertical="top" wrapText="1"/>
    </xf>
    <xf numFmtId="167" fontId="20" fillId="6" borderId="6" xfId="26" applyNumberFormat="1" applyFont="1" applyFill="1" applyBorder="1" applyAlignment="1">
      <alignment horizontal="center" vertical="top"/>
    </xf>
    <xf numFmtId="0" fontId="20" fillId="6" borderId="6" xfId="80" applyFont="1" applyFill="1" applyBorder="1" applyAlignment="1">
      <alignment horizontal="left" vertical="top" wrapText="1"/>
    </xf>
    <xf numFmtId="0" fontId="20" fillId="6" borderId="6" xfId="80" applyFont="1" applyFill="1" applyBorder="1" applyAlignment="1">
      <alignment horizontal="center" vertical="top" wrapText="1"/>
    </xf>
    <xf numFmtId="0" fontId="20" fillId="6" borderId="6" xfId="49" applyFont="1" applyFill="1" applyBorder="1" applyAlignment="1">
      <alignment horizontal="left" vertical="top"/>
    </xf>
    <xf numFmtId="0" fontId="20" fillId="5" borderId="6" xfId="49" applyFont="1" applyFill="1" applyBorder="1" applyAlignment="1">
      <alignment horizontal="center" vertical="top"/>
    </xf>
    <xf numFmtId="0" fontId="20" fillId="0" borderId="6" xfId="20" applyFont="1" applyFill="1" applyBorder="1" applyAlignment="1">
      <alignment horizontal="left" vertical="top" wrapText="1"/>
    </xf>
    <xf numFmtId="0" fontId="20" fillId="6" borderId="6" xfId="20" applyFont="1" applyFill="1" applyBorder="1" applyAlignment="1">
      <alignment horizontal="left" vertical="top" wrapText="1"/>
    </xf>
    <xf numFmtId="0" fontId="20" fillId="6" borderId="6" xfId="49" applyFont="1" applyFill="1" applyBorder="1" applyAlignment="1">
      <alignment horizontal="center" vertical="top"/>
    </xf>
    <xf numFmtId="167" fontId="20" fillId="6" borderId="6" xfId="2" applyNumberFormat="1" applyFont="1" applyFill="1" applyBorder="1" applyAlignment="1">
      <alignment horizontal="right" vertical="top" wrapText="1"/>
    </xf>
    <xf numFmtId="0" fontId="20" fillId="6" borderId="11" xfId="13" applyFont="1" applyFill="1" applyBorder="1" applyAlignment="1">
      <alignment horizontal="center" vertical="top" wrapText="1"/>
    </xf>
    <xf numFmtId="0" fontId="20" fillId="0" borderId="11" xfId="2" applyNumberFormat="1" applyFont="1" applyFill="1" applyBorder="1" applyAlignment="1">
      <alignment horizontal="center" vertical="top" wrapText="1"/>
    </xf>
    <xf numFmtId="167" fontId="20" fillId="0" borderId="11" xfId="9" applyNumberFormat="1" applyFont="1" applyFill="1" applyBorder="1" applyAlignment="1">
      <alignment vertical="top" wrapText="1"/>
    </xf>
    <xf numFmtId="0" fontId="20" fillId="0" borderId="11" xfId="13" applyNumberFormat="1" applyFont="1" applyFill="1" applyBorder="1" applyAlignment="1">
      <alignment horizontal="center" vertical="top" wrapText="1"/>
    </xf>
    <xf numFmtId="167" fontId="20" fillId="6" borderId="6" xfId="2" applyNumberFormat="1" applyFont="1" applyFill="1" applyBorder="1" applyAlignment="1">
      <alignment horizontal="center" vertical="top" wrapText="1"/>
    </xf>
    <xf numFmtId="3" fontId="20" fillId="6" borderId="6" xfId="0" applyNumberFormat="1" applyFont="1" applyFill="1" applyBorder="1" applyAlignment="1">
      <alignment horizontal="center" vertical="top" wrapText="1"/>
    </xf>
    <xf numFmtId="0" fontId="20" fillId="6" borderId="11" xfId="49" applyFont="1" applyFill="1" applyBorder="1" applyAlignment="1">
      <alignment horizontal="center" vertical="top" wrapText="1"/>
    </xf>
    <xf numFmtId="0" fontId="20" fillId="6" borderId="11" xfId="49" applyFont="1" applyFill="1" applyBorder="1" applyAlignment="1">
      <alignment horizontal="left" vertical="top" wrapText="1"/>
    </xf>
    <xf numFmtId="0" fontId="20" fillId="6" borderId="11" xfId="2" applyNumberFormat="1" applyFont="1" applyFill="1" applyBorder="1" applyAlignment="1">
      <alignment horizontal="center" vertical="top" wrapText="1"/>
    </xf>
    <xf numFmtId="3" fontId="20" fillId="6" borderId="23" xfId="0" applyNumberFormat="1" applyFont="1" applyFill="1" applyBorder="1" applyAlignment="1">
      <alignment horizontal="right" vertical="top" wrapText="1"/>
    </xf>
    <xf numFmtId="0" fontId="20" fillId="6" borderId="16" xfId="80" applyFont="1" applyFill="1" applyBorder="1" applyAlignment="1">
      <alignment horizontal="left" vertical="top" wrapText="1"/>
    </xf>
    <xf numFmtId="0" fontId="20" fillId="6" borderId="16" xfId="80" applyFont="1" applyFill="1" applyBorder="1" applyAlignment="1">
      <alignment horizontal="center" vertical="top" wrapText="1"/>
    </xf>
    <xf numFmtId="3" fontId="25" fillId="6" borderId="11" xfId="0" applyNumberFormat="1" applyFont="1" applyFill="1" applyBorder="1" applyAlignment="1">
      <alignment horizontal="center" vertical="top" wrapText="1"/>
    </xf>
    <xf numFmtId="0" fontId="21" fillId="2" borderId="3" xfId="49" applyFont="1" applyFill="1" applyBorder="1" applyAlignment="1">
      <alignment vertical="top"/>
    </xf>
    <xf numFmtId="0" fontId="25" fillId="0" borderId="9" xfId="0" applyFont="1" applyBorder="1" applyAlignment="1">
      <alignment vertical="top"/>
    </xf>
    <xf numFmtId="0" fontId="25" fillId="6" borderId="9" xfId="0" applyFont="1" applyFill="1" applyBorder="1" applyAlignment="1">
      <alignment vertical="top"/>
    </xf>
    <xf numFmtId="165" fontId="21" fillId="2" borderId="3" xfId="2" applyFont="1" applyFill="1" applyBorder="1" applyAlignment="1">
      <alignment horizontal="left" vertical="top"/>
    </xf>
    <xf numFmtId="165" fontId="21" fillId="4" borderId="1" xfId="2" applyFont="1" applyFill="1" applyBorder="1" applyAlignment="1">
      <alignment vertical="center"/>
    </xf>
    <xf numFmtId="165" fontId="20" fillId="5" borderId="11" xfId="2" applyFont="1" applyFill="1" applyBorder="1" applyAlignment="1">
      <alignment vertical="top"/>
    </xf>
    <xf numFmtId="165" fontId="25" fillId="0" borderId="9" xfId="2" applyFont="1" applyBorder="1" applyAlignment="1">
      <alignment horizontal="left" vertical="top"/>
    </xf>
    <xf numFmtId="165" fontId="25" fillId="0" borderId="9" xfId="2" applyFont="1" applyBorder="1" applyAlignment="1">
      <alignment horizontal="center" vertical="top"/>
    </xf>
    <xf numFmtId="165" fontId="25" fillId="0" borderId="1" xfId="2" applyFont="1" applyBorder="1" applyAlignment="1">
      <alignment vertical="top"/>
    </xf>
    <xf numFmtId="165" fontId="20" fillId="5" borderId="6" xfId="2" applyFont="1" applyFill="1" applyBorder="1" applyAlignment="1">
      <alignment horizontal="center" vertical="top"/>
    </xf>
    <xf numFmtId="165" fontId="20" fillId="5" borderId="6" xfId="2" applyFont="1" applyFill="1" applyBorder="1" applyAlignment="1">
      <alignment vertical="top"/>
    </xf>
    <xf numFmtId="165" fontId="25" fillId="0" borderId="5" xfId="2" applyFont="1" applyFill="1" applyBorder="1" applyAlignment="1">
      <alignment horizontal="right" vertical="top" wrapText="1"/>
    </xf>
    <xf numFmtId="165" fontId="20" fillId="0" borderId="21" xfId="2" applyFont="1" applyFill="1" applyBorder="1" applyAlignment="1">
      <alignment horizontal="right" vertical="top" wrapText="1"/>
    </xf>
    <xf numFmtId="165" fontId="20" fillId="0" borderId="23" xfId="2" applyFont="1" applyFill="1" applyBorder="1" applyAlignment="1">
      <alignment horizontal="right" vertical="top" wrapText="1"/>
    </xf>
    <xf numFmtId="165" fontId="20" fillId="6" borderId="11" xfId="2" applyFont="1" applyFill="1" applyBorder="1" applyAlignment="1">
      <alignment vertical="top"/>
    </xf>
    <xf numFmtId="165" fontId="25" fillId="6" borderId="6" xfId="2" applyFont="1" applyFill="1" applyBorder="1" applyAlignment="1">
      <alignment horizontal="center" vertical="top"/>
    </xf>
    <xf numFmtId="165" fontId="20" fillId="6" borderId="5" xfId="2" applyFont="1" applyFill="1" applyBorder="1" applyAlignment="1">
      <alignment horizontal="right" vertical="top" wrapText="1"/>
    </xf>
    <xf numFmtId="165" fontId="20" fillId="10" borderId="11" xfId="2" applyFont="1" applyFill="1" applyBorder="1" applyAlignment="1">
      <alignment vertical="top"/>
    </xf>
    <xf numFmtId="165" fontId="25" fillId="10" borderId="9" xfId="2" applyFont="1" applyFill="1" applyBorder="1" applyAlignment="1">
      <alignment horizontal="center" vertical="top"/>
    </xf>
    <xf numFmtId="165" fontId="25" fillId="10" borderId="1" xfId="2" applyFont="1" applyFill="1" applyBorder="1" applyAlignment="1">
      <alignment horizontal="left" vertical="top"/>
    </xf>
    <xf numFmtId="165" fontId="20" fillId="10" borderId="17" xfId="2" applyFont="1" applyFill="1" applyBorder="1" applyAlignment="1">
      <alignment horizontal="center" vertical="top"/>
    </xf>
    <xf numFmtId="165" fontId="20" fillId="10" borderId="11" xfId="2" applyFont="1" applyFill="1" applyBorder="1" applyAlignment="1">
      <alignment horizontal="right" vertical="top" wrapText="1"/>
    </xf>
    <xf numFmtId="165" fontId="20" fillId="2" borderId="0" xfId="2" applyFont="1" applyFill="1" applyAlignment="1">
      <alignment horizontal="right" vertical="top"/>
    </xf>
    <xf numFmtId="0" fontId="21" fillId="4" borderId="1" xfId="49" applyFont="1" applyFill="1" applyBorder="1" applyAlignment="1">
      <alignment vertical="center" wrapText="1"/>
    </xf>
    <xf numFmtId="0" fontId="20" fillId="0" borderId="5" xfId="80" applyFont="1" applyFill="1" applyBorder="1" applyAlignment="1">
      <alignment vertical="top" wrapText="1"/>
    </xf>
    <xf numFmtId="0" fontId="20" fillId="0" borderId="22" xfId="80" applyFont="1" applyFill="1" applyBorder="1" applyAlignment="1">
      <alignment vertical="top" wrapText="1"/>
    </xf>
    <xf numFmtId="3" fontId="25" fillId="0" borderId="1" xfId="0" applyNumberFormat="1" applyFont="1" applyFill="1" applyBorder="1" applyAlignment="1">
      <alignment vertical="top" wrapText="1"/>
    </xf>
    <xf numFmtId="3" fontId="25" fillId="0" borderId="11" xfId="0" applyNumberFormat="1" applyFont="1" applyFill="1" applyBorder="1" applyAlignment="1">
      <alignment vertical="top" wrapText="1"/>
    </xf>
    <xf numFmtId="0" fontId="20" fillId="0" borderId="13" xfId="80" applyFont="1" applyFill="1" applyBorder="1" applyAlignment="1">
      <alignment vertical="top" wrapText="1"/>
    </xf>
    <xf numFmtId="43" fontId="20" fillId="0" borderId="6" xfId="2" applyNumberFormat="1" applyFont="1" applyFill="1" applyBorder="1" applyAlignment="1">
      <alignment vertical="top" wrapText="1"/>
    </xf>
    <xf numFmtId="0" fontId="20" fillId="5" borderId="6" xfId="49" applyFont="1" applyFill="1" applyBorder="1" applyAlignment="1">
      <alignment vertical="top" wrapText="1"/>
    </xf>
    <xf numFmtId="0" fontId="20" fillId="0" borderId="16" xfId="80" applyFont="1" applyFill="1" applyBorder="1" applyAlignment="1">
      <alignment vertical="top" wrapText="1"/>
    </xf>
    <xf numFmtId="0" fontId="25" fillId="0" borderId="18" xfId="0" applyFont="1" applyFill="1" applyBorder="1" applyAlignment="1">
      <alignment vertical="top" wrapText="1"/>
    </xf>
    <xf numFmtId="0" fontId="20" fillId="6" borderId="5" xfId="80" applyFont="1" applyFill="1" applyBorder="1" applyAlignment="1">
      <alignment vertical="top" wrapText="1"/>
    </xf>
    <xf numFmtId="3" fontId="25" fillId="6" borderId="1" xfId="0" applyNumberFormat="1" applyFont="1" applyFill="1" applyBorder="1" applyAlignment="1">
      <alignment vertical="top" wrapText="1"/>
    </xf>
    <xf numFmtId="0" fontId="20" fillId="6" borderId="15" xfId="80" applyFont="1" applyFill="1" applyBorder="1" applyAlignment="1">
      <alignment vertical="top" wrapText="1"/>
    </xf>
    <xf numFmtId="0" fontId="20" fillId="6" borderId="18" xfId="0" applyFont="1" applyFill="1" applyBorder="1" applyAlignment="1">
      <alignment vertical="top" wrapText="1"/>
    </xf>
    <xf numFmtId="0" fontId="20" fillId="6" borderId="18" xfId="77" applyFont="1" applyFill="1" applyBorder="1" applyAlignment="1">
      <alignment vertical="top" wrapText="1"/>
    </xf>
    <xf numFmtId="0" fontId="20" fillId="6" borderId="21" xfId="80" applyFont="1" applyFill="1" applyBorder="1" applyAlignment="1">
      <alignment vertical="top" wrapText="1"/>
    </xf>
    <xf numFmtId="0" fontId="20" fillId="6" borderId="6" xfId="80" applyFont="1" applyFill="1" applyBorder="1" applyAlignment="1">
      <alignment vertical="top" wrapText="1"/>
    </xf>
    <xf numFmtId="0" fontId="20" fillId="6" borderId="22" xfId="80" applyFont="1" applyFill="1" applyBorder="1" applyAlignment="1">
      <alignment vertical="top" wrapText="1"/>
    </xf>
    <xf numFmtId="0" fontId="20" fillId="10" borderId="5" xfId="80" applyFont="1" applyFill="1" applyBorder="1" applyAlignment="1">
      <alignment vertical="top" wrapText="1"/>
    </xf>
    <xf numFmtId="0" fontId="20" fillId="10" borderId="18" xfId="0" applyFont="1" applyFill="1" applyBorder="1" applyAlignment="1">
      <alignment vertical="top" wrapText="1"/>
    </xf>
    <xf numFmtId="3" fontId="25" fillId="10" borderId="1" xfId="0" applyNumberFormat="1" applyFont="1" applyFill="1" applyBorder="1" applyAlignment="1">
      <alignment vertical="top" wrapText="1"/>
    </xf>
    <xf numFmtId="0" fontId="20" fillId="10" borderId="22" xfId="80" applyFont="1" applyFill="1" applyBorder="1" applyAlignment="1">
      <alignment vertical="top" wrapText="1"/>
    </xf>
    <xf numFmtId="165" fontId="20" fillId="5" borderId="1" xfId="2" applyFont="1" applyFill="1" applyBorder="1" applyAlignment="1">
      <alignment horizontal="right" vertical="top"/>
    </xf>
    <xf numFmtId="165" fontId="25" fillId="0" borderId="11" xfId="2" applyFont="1" applyFill="1" applyBorder="1" applyAlignment="1">
      <alignment horizontal="right" vertical="top" wrapText="1"/>
    </xf>
    <xf numFmtId="165" fontId="20" fillId="0" borderId="5" xfId="2" applyFont="1" applyBorder="1" applyAlignment="1">
      <alignment horizontal="right" vertical="top" wrapText="1"/>
    </xf>
    <xf numFmtId="0" fontId="20" fillId="0" borderId="4" xfId="20" applyFont="1" applyFill="1" applyBorder="1" applyAlignment="1">
      <alignment horizontal="left" vertical="top" wrapText="1"/>
    </xf>
    <xf numFmtId="165" fontId="25" fillId="0" borderId="4" xfId="2" applyFont="1" applyFill="1" applyBorder="1" applyAlignment="1">
      <alignment horizontal="right" vertical="top" wrapText="1"/>
    </xf>
    <xf numFmtId="3" fontId="25" fillId="0" borderId="4" xfId="0" applyNumberFormat="1" applyFont="1" applyFill="1" applyBorder="1" applyAlignment="1">
      <alignment horizontal="right" vertical="top" wrapText="1"/>
    </xf>
    <xf numFmtId="3" fontId="25" fillId="0" borderId="4" xfId="0" applyNumberFormat="1" applyFont="1" applyFill="1" applyBorder="1" applyAlignment="1">
      <alignment vertical="top" wrapText="1"/>
    </xf>
    <xf numFmtId="3" fontId="25" fillId="0" borderId="4" xfId="0" applyNumberFormat="1" applyFont="1" applyFill="1" applyBorder="1" applyAlignment="1">
      <alignment horizontal="center" vertical="top" wrapText="1"/>
    </xf>
    <xf numFmtId="0" fontId="20" fillId="5" borderId="6" xfId="0" applyFont="1" applyFill="1" applyBorder="1" applyAlignment="1">
      <alignment horizontal="left" vertical="top" wrapText="1"/>
    </xf>
    <xf numFmtId="0" fontId="20" fillId="5" borderId="6" xfId="0" applyFont="1" applyFill="1" applyBorder="1" applyAlignment="1">
      <alignment horizontal="center" vertical="top" wrapText="1"/>
    </xf>
    <xf numFmtId="167" fontId="20" fillId="5" borderId="0" xfId="2" applyNumberFormat="1" applyFont="1" applyFill="1" applyAlignment="1">
      <alignment horizontal="right" vertical="top"/>
    </xf>
    <xf numFmtId="0" fontId="20" fillId="5" borderId="0" xfId="49" applyFont="1" applyFill="1" applyAlignment="1">
      <alignment horizontal="left" vertical="top"/>
    </xf>
    <xf numFmtId="0" fontId="29" fillId="2" borderId="0" xfId="49" applyFont="1" applyFill="1" applyAlignment="1">
      <alignment vertical="top"/>
    </xf>
    <xf numFmtId="0" fontId="27" fillId="2" borderId="3" xfId="49" applyFont="1" applyFill="1" applyBorder="1" applyAlignment="1">
      <alignment vertical="top"/>
    </xf>
    <xf numFmtId="167" fontId="27" fillId="2" borderId="3" xfId="2" applyNumberFormat="1" applyFont="1" applyFill="1" applyBorder="1" applyAlignment="1">
      <alignment vertical="top"/>
    </xf>
    <xf numFmtId="0" fontId="21" fillId="2" borderId="11" xfId="49" applyFont="1" applyFill="1" applyBorder="1" applyAlignment="1">
      <alignment horizontal="center" vertical="top" wrapText="1"/>
    </xf>
    <xf numFmtId="0" fontId="23" fillId="2" borderId="11" xfId="49" applyFont="1" applyFill="1" applyBorder="1" applyAlignment="1">
      <alignment horizontal="center" vertical="top" wrapText="1"/>
    </xf>
    <xf numFmtId="0" fontId="21" fillId="5" borderId="2" xfId="49" applyFont="1" applyFill="1" applyBorder="1" applyAlignment="1">
      <alignment horizontal="center" vertical="top" wrapText="1"/>
    </xf>
    <xf numFmtId="167" fontId="22" fillId="10" borderId="2" xfId="2" applyNumberFormat="1" applyFont="1" applyFill="1" applyBorder="1" applyAlignment="1">
      <alignment horizontal="center" vertical="top" wrapText="1"/>
    </xf>
    <xf numFmtId="167" fontId="21" fillId="10" borderId="2" xfId="2" applyNumberFormat="1" applyFont="1" applyFill="1" applyBorder="1" applyAlignment="1">
      <alignment horizontal="center" vertical="top" wrapText="1"/>
    </xf>
    <xf numFmtId="0" fontId="34" fillId="2" borderId="0" xfId="49" applyFont="1" applyFill="1" applyAlignment="1">
      <alignment vertical="top"/>
    </xf>
    <xf numFmtId="167" fontId="20" fillId="5" borderId="0" xfId="26" applyNumberFormat="1" applyFont="1" applyFill="1" applyAlignment="1">
      <alignment horizontal="center" vertical="top"/>
    </xf>
    <xf numFmtId="3" fontId="25" fillId="0" borderId="6" xfId="0" applyNumberFormat="1" applyFont="1" applyFill="1" applyBorder="1" applyAlignment="1">
      <alignment horizontal="center" vertical="top" wrapText="1"/>
    </xf>
    <xf numFmtId="0" fontId="20" fillId="0" borderId="16" xfId="13" applyFont="1" applyFill="1" applyBorder="1" applyAlignment="1">
      <alignment horizontal="left" vertical="top" wrapText="1"/>
    </xf>
    <xf numFmtId="0" fontId="20" fillId="0" borderId="16" xfId="13" applyFont="1" applyFill="1" applyBorder="1" applyAlignment="1">
      <alignment horizontal="center" vertical="top" wrapText="1"/>
    </xf>
    <xf numFmtId="3" fontId="20" fillId="0" borderId="12" xfId="13" applyNumberFormat="1" applyFont="1" applyFill="1" applyBorder="1" applyAlignment="1">
      <alignment horizontal="right" vertical="top" wrapText="1"/>
    </xf>
    <xf numFmtId="0" fontId="26" fillId="0" borderId="11" xfId="0" applyFont="1" applyFill="1" applyBorder="1" applyAlignment="1">
      <alignment vertical="top"/>
    </xf>
    <xf numFmtId="165" fontId="26" fillId="0" borderId="11" xfId="2" applyFont="1" applyFill="1" applyBorder="1" applyAlignment="1">
      <alignment vertical="top"/>
    </xf>
    <xf numFmtId="0" fontId="20" fillId="0" borderId="23" xfId="80" applyFont="1" applyFill="1" applyBorder="1" applyAlignment="1">
      <alignment vertical="top" wrapText="1"/>
    </xf>
    <xf numFmtId="0" fontId="20" fillId="0" borderId="6" xfId="0" applyNumberFormat="1" applyFont="1" applyFill="1" applyBorder="1" applyAlignment="1">
      <alignment horizontal="center" vertical="top" wrapText="1"/>
    </xf>
    <xf numFmtId="0" fontId="20" fillId="0" borderId="6" xfId="77" applyFont="1" applyFill="1" applyBorder="1" applyAlignment="1">
      <alignment horizontal="center" vertical="top" wrapText="1"/>
    </xf>
    <xf numFmtId="3" fontId="20" fillId="0" borderId="6" xfId="0" applyNumberFormat="1" applyFont="1" applyFill="1" applyBorder="1" applyAlignment="1">
      <alignment horizontal="center" vertical="top" wrapText="1"/>
    </xf>
    <xf numFmtId="167" fontId="20" fillId="0" borderId="6" xfId="2" applyNumberFormat="1" applyFont="1" applyFill="1" applyBorder="1" applyAlignment="1">
      <alignment horizontal="center" vertical="top" wrapText="1"/>
    </xf>
    <xf numFmtId="167" fontId="20" fillId="6" borderId="20" xfId="49" applyNumberFormat="1" applyFont="1" applyFill="1" applyBorder="1" applyAlignment="1">
      <alignment horizontal="center" vertical="top" wrapText="1"/>
    </xf>
    <xf numFmtId="167" fontId="20" fillId="6" borderId="6" xfId="49" applyNumberFormat="1" applyFont="1" applyFill="1" applyBorder="1" applyAlignment="1">
      <alignment horizontal="center" vertical="top" wrapText="1"/>
    </xf>
    <xf numFmtId="43" fontId="20" fillId="6" borderId="6" xfId="2" applyNumberFormat="1" applyFont="1" applyFill="1" applyBorder="1" applyAlignment="1">
      <alignment horizontal="left" vertical="top" wrapText="1"/>
    </xf>
    <xf numFmtId="170" fontId="20" fillId="6" borderId="6" xfId="2" applyNumberFormat="1" applyFont="1" applyFill="1" applyBorder="1" applyAlignment="1">
      <alignment horizontal="left" vertical="top" wrapText="1" shrinkToFit="1"/>
    </xf>
    <xf numFmtId="0" fontId="20" fillId="6" borderId="11" xfId="20" applyFont="1" applyFill="1" applyBorder="1" applyAlignment="1">
      <alignment horizontal="left" vertical="top" wrapText="1"/>
    </xf>
    <xf numFmtId="167" fontId="20" fillId="6" borderId="6" xfId="2" applyNumberFormat="1" applyFont="1" applyFill="1" applyBorder="1" applyAlignment="1">
      <alignment vertical="top" wrapText="1"/>
    </xf>
    <xf numFmtId="3" fontId="20" fillId="6" borderId="5" xfId="0" applyNumberFormat="1" applyFont="1" applyFill="1" applyBorder="1" applyAlignment="1">
      <alignment horizontal="right" vertical="top" wrapText="1"/>
    </xf>
    <xf numFmtId="3" fontId="20" fillId="6" borderId="5" xfId="0" applyNumberFormat="1" applyFont="1" applyFill="1" applyBorder="1" applyAlignment="1">
      <alignment horizontal="center" vertical="top" wrapText="1"/>
    </xf>
    <xf numFmtId="3" fontId="20" fillId="6" borderId="12" xfId="0" applyNumberFormat="1" applyFont="1" applyFill="1" applyBorder="1" applyAlignment="1">
      <alignment horizontal="right" vertical="top" wrapText="1"/>
    </xf>
    <xf numFmtId="1" fontId="20" fillId="6" borderId="6" xfId="0" applyNumberFormat="1" applyFont="1" applyFill="1" applyBorder="1" applyAlignment="1">
      <alignment horizontal="left" vertical="top" wrapText="1" shrinkToFit="1"/>
    </xf>
    <xf numFmtId="0" fontId="20" fillId="6" borderId="6" xfId="0" applyNumberFormat="1" applyFont="1" applyFill="1" applyBorder="1" applyAlignment="1">
      <alignment horizontal="center" vertical="top" wrapText="1"/>
    </xf>
    <xf numFmtId="169" fontId="20" fillId="6" borderId="6" xfId="0" applyNumberFormat="1" applyFont="1" applyFill="1" applyBorder="1" applyAlignment="1">
      <alignment horizontal="right" vertical="top" wrapText="1"/>
    </xf>
    <xf numFmtId="169" fontId="20" fillId="6" borderId="20" xfId="0" applyNumberFormat="1" applyFont="1" applyFill="1" applyBorder="1" applyAlignment="1">
      <alignment horizontal="right" vertical="top" wrapText="1"/>
    </xf>
    <xf numFmtId="169" fontId="20" fillId="6" borderId="29" xfId="0" applyNumberFormat="1" applyFont="1" applyFill="1" applyBorder="1" applyAlignment="1">
      <alignment horizontal="right" vertical="top" wrapText="1"/>
    </xf>
    <xf numFmtId="0" fontId="20" fillId="6" borderId="6" xfId="77" applyFont="1" applyFill="1" applyBorder="1" applyAlignment="1">
      <alignment vertical="top"/>
    </xf>
    <xf numFmtId="167" fontId="20" fillId="6" borderId="17" xfId="76" applyNumberFormat="1" applyFont="1" applyFill="1" applyBorder="1" applyAlignment="1">
      <alignment horizontal="center" vertical="top"/>
    </xf>
    <xf numFmtId="0" fontId="20" fillId="2" borderId="6" xfId="20" applyFont="1" applyFill="1" applyBorder="1" applyAlignment="1">
      <alignment horizontal="center" vertical="top" wrapText="1"/>
    </xf>
    <xf numFmtId="0" fontId="20" fillId="0" borderId="6" xfId="0" applyNumberFormat="1" applyFont="1" applyFill="1" applyBorder="1" applyAlignment="1">
      <alignment vertical="top" wrapText="1"/>
    </xf>
    <xf numFmtId="3" fontId="20" fillId="0" borderId="6" xfId="0" applyNumberFormat="1" applyFont="1" applyFill="1" applyBorder="1" applyAlignment="1">
      <alignment horizontal="center" vertical="top" shrinkToFit="1"/>
    </xf>
    <xf numFmtId="3" fontId="20" fillId="0" borderId="6" xfId="0" applyNumberFormat="1" applyFont="1" applyFill="1" applyBorder="1" applyAlignment="1">
      <alignment horizontal="left" vertical="top" wrapText="1"/>
    </xf>
    <xf numFmtId="0" fontId="20" fillId="5" borderId="6" xfId="0" applyNumberFormat="1" applyFont="1" applyFill="1" applyBorder="1" applyAlignment="1">
      <alignment vertical="top" wrapText="1"/>
    </xf>
    <xf numFmtId="3" fontId="20" fillId="5" borderId="6" xfId="0" applyNumberFormat="1" applyFont="1" applyFill="1" applyBorder="1" applyAlignment="1">
      <alignment horizontal="center" vertical="top" wrapText="1"/>
    </xf>
    <xf numFmtId="3" fontId="20" fillId="5" borderId="6" xfId="0" applyNumberFormat="1" applyFont="1" applyFill="1" applyBorder="1" applyAlignment="1">
      <alignment horizontal="left" vertical="top" wrapText="1"/>
    </xf>
    <xf numFmtId="3" fontId="25" fillId="0" borderId="6" xfId="0" applyNumberFormat="1" applyFont="1" applyFill="1" applyBorder="1" applyAlignment="1">
      <alignment horizontal="center" vertical="top" shrinkToFit="1"/>
    </xf>
    <xf numFmtId="3" fontId="25" fillId="0" borderId="6" xfId="0" applyNumberFormat="1" applyFont="1" applyFill="1" applyBorder="1" applyAlignment="1">
      <alignment horizontal="left" vertical="top" wrapText="1"/>
    </xf>
    <xf numFmtId="167" fontId="8" fillId="2" borderId="6" xfId="2" applyNumberFormat="1" applyFont="1" applyFill="1" applyBorder="1" applyAlignment="1">
      <alignment horizontal="center" vertical="top"/>
    </xf>
    <xf numFmtId="0" fontId="20" fillId="6" borderId="6" xfId="0" applyNumberFormat="1" applyFont="1" applyFill="1" applyBorder="1" applyAlignment="1">
      <alignment vertical="top" wrapText="1"/>
    </xf>
    <xf numFmtId="3" fontId="20" fillId="6" borderId="6" xfId="0" applyNumberFormat="1" applyFont="1" applyFill="1" applyBorder="1" applyAlignment="1">
      <alignment horizontal="center" vertical="top" shrinkToFit="1"/>
    </xf>
    <xf numFmtId="3" fontId="20" fillId="6" borderId="6" xfId="0" applyNumberFormat="1" applyFont="1" applyFill="1" applyBorder="1" applyAlignment="1">
      <alignment horizontal="left" vertical="top" wrapText="1"/>
    </xf>
    <xf numFmtId="0" fontId="20" fillId="9" borderId="6" xfId="0" applyNumberFormat="1" applyFont="1" applyFill="1" applyBorder="1" applyAlignment="1">
      <alignment vertical="top" wrapText="1"/>
    </xf>
    <xf numFmtId="3" fontId="20" fillId="9" borderId="6" xfId="0" applyNumberFormat="1" applyFont="1" applyFill="1" applyBorder="1" applyAlignment="1">
      <alignment horizontal="center" vertical="top" wrapText="1"/>
    </xf>
    <xf numFmtId="3" fontId="20" fillId="9" borderId="6" xfId="0" applyNumberFormat="1" applyFont="1" applyFill="1" applyBorder="1" applyAlignment="1">
      <alignment horizontal="center" vertical="top" shrinkToFit="1"/>
    </xf>
    <xf numFmtId="3" fontId="25" fillId="9" borderId="6" xfId="0" applyNumberFormat="1" applyFont="1" applyFill="1" applyBorder="1" applyAlignment="1">
      <alignment horizontal="center" vertical="top" wrapText="1"/>
    </xf>
    <xf numFmtId="3" fontId="20" fillId="9" borderId="6" xfId="0" applyNumberFormat="1" applyFont="1" applyFill="1" applyBorder="1" applyAlignment="1">
      <alignment horizontal="left" vertical="top" wrapText="1"/>
    </xf>
    <xf numFmtId="165" fontId="20" fillId="2" borderId="11" xfId="2" applyFont="1" applyFill="1" applyBorder="1" applyAlignment="1">
      <alignment horizontal="center" vertical="top" wrapText="1"/>
    </xf>
    <xf numFmtId="165" fontId="20" fillId="5" borderId="6" xfId="2" applyFont="1" applyFill="1" applyBorder="1" applyAlignment="1">
      <alignment horizontal="right" vertical="top" shrinkToFit="1"/>
    </xf>
    <xf numFmtId="165" fontId="8" fillId="0" borderId="6" xfId="2" quotePrefix="1" applyFont="1" applyFill="1" applyBorder="1" applyAlignment="1">
      <alignment vertical="top" wrapText="1"/>
    </xf>
    <xf numFmtId="165" fontId="8" fillId="2" borderId="6" xfId="2" applyFont="1" applyFill="1" applyBorder="1" applyAlignment="1">
      <alignment horizontal="center" vertical="top"/>
    </xf>
    <xf numFmtId="165" fontId="33" fillId="0" borderId="6" xfId="2" applyFont="1" applyFill="1" applyBorder="1" applyAlignment="1">
      <alignment horizontal="right" vertical="top" wrapText="1"/>
    </xf>
    <xf numFmtId="165" fontId="8" fillId="0" borderId="6" xfId="2" applyFont="1" applyFill="1" applyBorder="1" applyAlignment="1">
      <alignment horizontal="left" vertical="top"/>
    </xf>
    <xf numFmtId="165" fontId="8" fillId="0" borderId="6" xfId="2" applyFont="1" applyFill="1" applyBorder="1" applyAlignment="1">
      <alignment vertical="top"/>
    </xf>
    <xf numFmtId="165" fontId="20" fillId="2" borderId="6" xfId="2" applyFont="1" applyFill="1" applyBorder="1" applyAlignment="1">
      <alignment vertical="top"/>
    </xf>
    <xf numFmtId="165" fontId="20" fillId="6" borderId="6" xfId="2" applyFont="1" applyFill="1" applyBorder="1" applyAlignment="1">
      <alignment vertical="top"/>
    </xf>
    <xf numFmtId="165" fontId="25" fillId="3" borderId="11" xfId="2" applyFont="1" applyFill="1" applyBorder="1" applyAlignment="1">
      <alignment horizontal="center" vertical="top" wrapText="1"/>
    </xf>
    <xf numFmtId="165" fontId="20" fillId="0" borderId="6" xfId="2" applyFont="1" applyFill="1" applyBorder="1" applyAlignment="1">
      <alignment horizontal="right" vertical="top" shrinkToFit="1"/>
    </xf>
    <xf numFmtId="165" fontId="25" fillId="0" borderId="6" xfId="2" applyFont="1" applyFill="1" applyBorder="1" applyAlignment="1">
      <alignment horizontal="right" vertical="top" shrinkToFit="1"/>
    </xf>
    <xf numFmtId="165" fontId="8" fillId="2" borderId="6" xfId="2" applyFont="1" applyFill="1" applyBorder="1" applyAlignment="1">
      <alignment horizontal="center" vertical="top" wrapText="1"/>
    </xf>
    <xf numFmtId="165" fontId="20" fillId="6" borderId="6" xfId="2" applyFont="1" applyFill="1" applyBorder="1" applyAlignment="1">
      <alignment horizontal="right" vertical="top" shrinkToFit="1"/>
    </xf>
    <xf numFmtId="165" fontId="20" fillId="9" borderId="6" xfId="2" applyFont="1" applyFill="1" applyBorder="1" applyAlignment="1">
      <alignment horizontal="right" vertical="top" shrinkToFit="1"/>
    </xf>
    <xf numFmtId="165" fontId="20" fillId="2" borderId="0" xfId="2" applyFont="1" applyFill="1" applyAlignment="1">
      <alignment horizontal="center" vertical="top"/>
    </xf>
    <xf numFmtId="165" fontId="8" fillId="0" borderId="6" xfId="2" quotePrefix="1" applyFont="1" applyFill="1" applyBorder="1" applyAlignment="1">
      <alignment horizontal="center" vertical="top" wrapText="1"/>
    </xf>
    <xf numFmtId="0" fontId="27" fillId="7" borderId="1" xfId="49" applyFont="1" applyFill="1" applyBorder="1" applyAlignment="1">
      <alignment horizontal="center" vertical="center" wrapText="1"/>
    </xf>
    <xf numFmtId="165" fontId="27" fillId="7" borderId="1" xfId="2" applyFont="1" applyFill="1" applyBorder="1" applyAlignment="1">
      <alignment horizontal="center" vertical="center"/>
    </xf>
    <xf numFmtId="167" fontId="27" fillId="7" borderId="1" xfId="2" applyNumberFormat="1" applyFont="1" applyFill="1" applyBorder="1" applyAlignment="1">
      <alignment horizontal="center" vertical="center"/>
    </xf>
    <xf numFmtId="165" fontId="27" fillId="7" borderId="1" xfId="2" applyFont="1" applyFill="1" applyBorder="1" applyAlignment="1">
      <alignment vertical="center"/>
    </xf>
    <xf numFmtId="168" fontId="27" fillId="7" borderId="1" xfId="2" applyNumberFormat="1" applyFont="1" applyFill="1" applyBorder="1" applyAlignment="1">
      <alignment horizontal="right" vertical="center" shrinkToFit="1"/>
    </xf>
    <xf numFmtId="167" fontId="27" fillId="7" borderId="1" xfId="2" applyNumberFormat="1" applyFont="1" applyFill="1" applyBorder="1" applyAlignment="1">
      <alignment horizontal="right" vertical="center"/>
    </xf>
    <xf numFmtId="167" fontId="20" fillId="5" borderId="6" xfId="68" applyNumberFormat="1" applyFont="1" applyFill="1" applyBorder="1" applyAlignment="1">
      <alignment horizontal="left" vertical="top" wrapText="1"/>
    </xf>
    <xf numFmtId="167" fontId="20" fillId="0" borderId="6" xfId="2" applyNumberFormat="1" applyFont="1" applyFill="1" applyBorder="1" applyAlignment="1">
      <alignment horizontal="center" vertical="top"/>
    </xf>
    <xf numFmtId="167" fontId="20" fillId="5" borderId="6" xfId="26" applyNumberFormat="1" applyFont="1" applyFill="1" applyBorder="1" applyAlignment="1">
      <alignment horizontal="left" vertical="top" wrapText="1"/>
    </xf>
    <xf numFmtId="0" fontId="25" fillId="5" borderId="6" xfId="0" applyFont="1" applyFill="1" applyBorder="1" applyAlignment="1">
      <alignment horizontal="left" vertical="top" wrapText="1"/>
    </xf>
    <xf numFmtId="0" fontId="20" fillId="5" borderId="6" xfId="87" applyFont="1" applyFill="1" applyBorder="1" applyAlignment="1">
      <alignment horizontal="left" vertical="top" wrapText="1"/>
    </xf>
    <xf numFmtId="0" fontId="20" fillId="5" borderId="6" xfId="87" quotePrefix="1" applyFont="1" applyFill="1" applyBorder="1" applyAlignment="1">
      <alignment horizontal="left" vertical="top" wrapText="1"/>
    </xf>
    <xf numFmtId="0" fontId="20" fillId="5" borderId="6" xfId="23" applyFont="1" applyFill="1" applyBorder="1" applyAlignment="1">
      <alignment horizontal="left" vertical="top" wrapText="1"/>
    </xf>
    <xf numFmtId="0" fontId="25" fillId="5" borderId="6" xfId="87" applyFont="1" applyFill="1" applyBorder="1" applyAlignment="1">
      <alignment horizontal="left" vertical="top" wrapText="1"/>
    </xf>
    <xf numFmtId="0" fontId="26" fillId="5" borderId="6" xfId="20" applyFont="1" applyFill="1" applyBorder="1" applyAlignment="1">
      <alignment horizontal="left" vertical="top" wrapText="1"/>
    </xf>
    <xf numFmtId="0" fontId="20" fillId="5" borderId="6" xfId="20" applyFont="1" applyFill="1" applyBorder="1" applyAlignment="1">
      <alignment horizontal="left" vertical="top" wrapText="1"/>
    </xf>
    <xf numFmtId="165" fontId="20" fillId="5" borderId="6" xfId="2" applyFont="1" applyFill="1" applyBorder="1" applyAlignment="1">
      <alignment horizontal="left" vertical="top" wrapText="1"/>
    </xf>
    <xf numFmtId="3" fontId="20" fillId="6" borderId="11" xfId="0" applyNumberFormat="1" applyFont="1" applyFill="1" applyBorder="1" applyAlignment="1">
      <alignment horizontal="right" vertical="top" wrapText="1"/>
    </xf>
    <xf numFmtId="0" fontId="20" fillId="6" borderId="11" xfId="20" applyFont="1" applyFill="1" applyBorder="1" applyAlignment="1">
      <alignment horizontal="center" vertical="top" wrapText="1"/>
    </xf>
    <xf numFmtId="167" fontId="20" fillId="6" borderId="11" xfId="2" applyNumberFormat="1" applyFont="1" applyFill="1" applyBorder="1" applyAlignment="1">
      <alignment vertical="top" wrapText="1"/>
    </xf>
    <xf numFmtId="3" fontId="20" fillId="6" borderId="16" xfId="0" applyNumberFormat="1" applyFont="1" applyFill="1" applyBorder="1" applyAlignment="1">
      <alignment horizontal="right" vertical="top" wrapText="1"/>
    </xf>
    <xf numFmtId="3" fontId="20" fillId="6" borderId="16" xfId="0" applyNumberFormat="1" applyFont="1" applyFill="1" applyBorder="1" applyAlignment="1">
      <alignment horizontal="center" vertical="top" wrapText="1"/>
    </xf>
    <xf numFmtId="167" fontId="20" fillId="6" borderId="11" xfId="9" applyNumberFormat="1" applyFont="1" applyFill="1" applyBorder="1" applyAlignment="1">
      <alignment vertical="top" wrapText="1"/>
    </xf>
    <xf numFmtId="167" fontId="20" fillId="6" borderId="6" xfId="68" applyNumberFormat="1" applyFont="1" applyFill="1" applyBorder="1" applyAlignment="1">
      <alignment horizontal="left" vertical="top" wrapText="1"/>
    </xf>
    <xf numFmtId="167" fontId="20" fillId="6" borderId="6" xfId="2" applyNumberFormat="1" applyFont="1" applyFill="1" applyBorder="1" applyAlignment="1">
      <alignment horizontal="center" vertical="top"/>
    </xf>
    <xf numFmtId="167" fontId="20" fillId="6" borderId="6" xfId="26" applyNumberFormat="1" applyFont="1" applyFill="1" applyBorder="1" applyAlignment="1">
      <alignment horizontal="left" vertical="top" wrapText="1"/>
    </xf>
    <xf numFmtId="0" fontId="25" fillId="6" borderId="6" xfId="0" applyFont="1" applyFill="1" applyBorder="1" applyAlignment="1">
      <alignment horizontal="left" vertical="top" wrapText="1"/>
    </xf>
    <xf numFmtId="0" fontId="20" fillId="6" borderId="6" xfId="87" applyFont="1" applyFill="1" applyBorder="1" applyAlignment="1">
      <alignment horizontal="left" vertical="top" wrapText="1"/>
    </xf>
    <xf numFmtId="0" fontId="20" fillId="6" borderId="6" xfId="87" quotePrefix="1" applyFont="1" applyFill="1" applyBorder="1" applyAlignment="1">
      <alignment horizontal="left" vertical="top" wrapText="1"/>
    </xf>
    <xf numFmtId="0" fontId="20" fillId="6" borderId="6" xfId="23" applyFont="1" applyFill="1" applyBorder="1" applyAlignment="1">
      <alignment horizontal="left" vertical="top" wrapText="1"/>
    </xf>
    <xf numFmtId="0" fontId="25" fillId="6" borderId="6" xfId="87" applyFont="1" applyFill="1" applyBorder="1" applyAlignment="1">
      <alignment horizontal="left" vertical="top" wrapText="1"/>
    </xf>
    <xf numFmtId="0" fontId="25" fillId="5" borderId="6" xfId="0" applyFont="1" applyFill="1" applyBorder="1" applyAlignment="1">
      <alignment horizontal="center" vertical="top" wrapText="1"/>
    </xf>
    <xf numFmtId="0" fontId="25" fillId="0" borderId="6" xfId="0" applyFont="1" applyBorder="1" applyAlignment="1">
      <alignment vertical="top" wrapText="1"/>
    </xf>
    <xf numFmtId="165" fontId="25" fillId="0" borderId="6" xfId="2" applyFont="1" applyBorder="1" applyAlignment="1">
      <alignment vertical="top" wrapText="1"/>
    </xf>
    <xf numFmtId="167" fontId="20" fillId="6" borderId="6" xfId="2" applyNumberFormat="1" applyFont="1" applyFill="1" applyBorder="1" applyAlignment="1">
      <alignment vertical="top"/>
    </xf>
    <xf numFmtId="0" fontId="25" fillId="6" borderId="6" xfId="0" applyFont="1" applyFill="1" applyBorder="1" applyAlignment="1">
      <alignment vertical="top" wrapText="1"/>
    </xf>
    <xf numFmtId="167" fontId="20" fillId="10" borderId="6" xfId="2" applyNumberFormat="1" applyFont="1" applyFill="1" applyBorder="1" applyAlignment="1">
      <alignment horizontal="center" vertical="top"/>
    </xf>
    <xf numFmtId="0" fontId="25" fillId="10" borderId="6" xfId="0" applyFont="1" applyFill="1" applyBorder="1" applyAlignment="1">
      <alignment horizontal="left" vertical="top" wrapText="1"/>
    </xf>
    <xf numFmtId="167" fontId="20" fillId="9" borderId="6" xfId="68" applyNumberFormat="1" applyFont="1" applyFill="1" applyBorder="1" applyAlignment="1">
      <alignment horizontal="left" vertical="top" wrapText="1"/>
    </xf>
    <xf numFmtId="167" fontId="20" fillId="9" borderId="6" xfId="2" applyNumberFormat="1" applyFont="1" applyFill="1" applyBorder="1" applyAlignment="1">
      <alignment horizontal="center" vertical="top"/>
    </xf>
    <xf numFmtId="0" fontId="25" fillId="9" borderId="6" xfId="0" applyFont="1" applyFill="1" applyBorder="1" applyAlignment="1">
      <alignment vertical="top" wrapText="1"/>
    </xf>
    <xf numFmtId="0" fontId="25" fillId="9" borderId="6" xfId="0" applyFont="1" applyFill="1" applyBorder="1" applyAlignment="1">
      <alignment horizontal="left" vertical="top" wrapText="1"/>
    </xf>
    <xf numFmtId="0" fontId="30" fillId="6" borderId="6" xfId="0" applyFont="1" applyFill="1" applyBorder="1" applyAlignment="1">
      <alignment vertical="top"/>
    </xf>
    <xf numFmtId="0" fontId="30" fillId="6" borderId="6" xfId="0" applyFont="1" applyFill="1" applyBorder="1" applyAlignment="1">
      <alignment horizontal="center" vertical="top"/>
    </xf>
    <xf numFmtId="0" fontId="30" fillId="6" borderId="6" xfId="0" applyFont="1" applyFill="1" applyBorder="1" applyAlignment="1">
      <alignment vertical="top" wrapText="1"/>
    </xf>
    <xf numFmtId="4" fontId="25" fillId="0" borderId="6" xfId="0" applyNumberFormat="1" applyFont="1" applyBorder="1" applyAlignment="1">
      <alignment vertical="top"/>
    </xf>
    <xf numFmtId="0" fontId="25" fillId="0" borderId="0" xfId="0" applyFont="1" applyAlignment="1">
      <alignment vertical="top"/>
    </xf>
    <xf numFmtId="165" fontId="20" fillId="6" borderId="21" xfId="2" applyFont="1" applyFill="1" applyBorder="1" applyAlignment="1">
      <alignment horizontal="center" vertical="top" wrapText="1"/>
    </xf>
    <xf numFmtId="165" fontId="20" fillId="6" borderId="29" xfId="2" applyFont="1" applyFill="1" applyBorder="1" applyAlignment="1">
      <alignment vertical="top"/>
    </xf>
    <xf numFmtId="165" fontId="20" fillId="6" borderId="29" xfId="2" applyFont="1" applyFill="1" applyBorder="1" applyAlignment="1">
      <alignment horizontal="center" vertical="top" wrapText="1"/>
    </xf>
    <xf numFmtId="165" fontId="20" fillId="2" borderId="0" xfId="2" applyFont="1" applyFill="1" applyAlignment="1">
      <alignment horizontal="left" vertical="top"/>
    </xf>
    <xf numFmtId="0" fontId="25" fillId="6" borderId="6" xfId="0" applyFont="1" applyFill="1" applyBorder="1" applyAlignment="1">
      <alignment vertical="top"/>
    </xf>
    <xf numFmtId="3" fontId="25" fillId="0" borderId="6" xfId="0" applyNumberFormat="1" applyFont="1" applyBorder="1" applyAlignment="1">
      <alignment vertical="top"/>
    </xf>
    <xf numFmtId="4" fontId="25" fillId="0" borderId="6" xfId="0" applyNumberFormat="1" applyFont="1" applyBorder="1" applyAlignment="1">
      <alignment horizontal="right" vertical="top"/>
    </xf>
    <xf numFmtId="3" fontId="30" fillId="6" borderId="6" xfId="0" applyNumberFormat="1" applyFont="1" applyFill="1" applyBorder="1" applyAlignment="1">
      <alignment horizontal="center" vertical="top" wrapText="1"/>
    </xf>
    <xf numFmtId="0" fontId="30" fillId="6" borderId="6" xfId="0" applyFont="1" applyFill="1" applyBorder="1" applyAlignment="1">
      <alignment horizontal="center" vertical="top" wrapText="1"/>
    </xf>
    <xf numFmtId="165" fontId="20" fillId="10" borderId="6" xfId="2" applyFont="1" applyFill="1" applyBorder="1" applyAlignment="1">
      <alignment horizontal="left" vertical="top" wrapText="1"/>
    </xf>
    <xf numFmtId="0" fontId="20" fillId="10" borderId="6" xfId="49" applyFont="1" applyFill="1" applyBorder="1" applyAlignment="1">
      <alignment vertical="top"/>
    </xf>
    <xf numFmtId="0" fontId="30" fillId="10" borderId="6" xfId="0" applyFont="1" applyFill="1" applyBorder="1" applyAlignment="1">
      <alignment vertical="top"/>
    </xf>
    <xf numFmtId="0" fontId="30" fillId="10" borderId="6" xfId="0" applyFont="1" applyFill="1" applyBorder="1" applyAlignment="1">
      <alignment vertical="top" wrapText="1"/>
    </xf>
    <xf numFmtId="0" fontId="30" fillId="10" borderId="6" xfId="0" applyFont="1" applyFill="1" applyBorder="1" applyAlignment="1">
      <alignment horizontal="center" vertical="top"/>
    </xf>
    <xf numFmtId="3" fontId="30" fillId="10" borderId="6" xfId="0" applyNumberFormat="1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horizontal="center" vertical="top"/>
    </xf>
    <xf numFmtId="0" fontId="26" fillId="0" borderId="6" xfId="0" applyFont="1" applyFill="1" applyBorder="1" applyAlignment="1">
      <alignment horizontal="center" vertical="top"/>
    </xf>
    <xf numFmtId="0" fontId="26" fillId="0" borderId="4" xfId="0" applyFont="1" applyFill="1" applyBorder="1" applyAlignment="1">
      <alignment horizontal="center" vertical="top"/>
    </xf>
    <xf numFmtId="0" fontId="26" fillId="6" borderId="11" xfId="0" applyFont="1" applyFill="1" applyBorder="1" applyAlignment="1">
      <alignment horizontal="center" vertical="top"/>
    </xf>
    <xf numFmtId="0" fontId="26" fillId="6" borderId="1" xfId="0" applyFont="1" applyFill="1" applyBorder="1" applyAlignment="1">
      <alignment horizontal="center" vertical="top"/>
    </xf>
    <xf numFmtId="0" fontId="26" fillId="10" borderId="1" xfId="0" applyFont="1" applyFill="1" applyBorder="1" applyAlignment="1">
      <alignment horizontal="center" vertical="top"/>
    </xf>
    <xf numFmtId="167" fontId="21" fillId="4" borderId="1" xfId="2" applyNumberFormat="1" applyFont="1" applyFill="1" applyBorder="1" applyAlignment="1">
      <alignment horizontal="center" vertical="top"/>
    </xf>
    <xf numFmtId="0" fontId="20" fillId="0" borderId="4" xfId="49" applyFont="1" applyFill="1" applyBorder="1" applyAlignment="1">
      <alignment horizontal="center" vertical="top" wrapText="1"/>
    </xf>
    <xf numFmtId="49" fontId="20" fillId="6" borderId="6" xfId="2" applyNumberFormat="1" applyFont="1" applyFill="1" applyBorder="1" applyAlignment="1">
      <alignment horizontal="right" vertical="top" wrapText="1"/>
    </xf>
    <xf numFmtId="0" fontId="20" fillId="0" borderId="1" xfId="2" applyNumberFormat="1" applyFont="1" applyFill="1" applyBorder="1" applyAlignment="1">
      <alignment horizontal="center" vertical="top" wrapText="1"/>
    </xf>
    <xf numFmtId="0" fontId="20" fillId="0" borderId="4" xfId="2" applyNumberFormat="1" applyFont="1" applyFill="1" applyBorder="1" applyAlignment="1">
      <alignment horizontal="center" vertical="top" wrapText="1"/>
    </xf>
    <xf numFmtId="165" fontId="20" fillId="6" borderId="6" xfId="2" applyFont="1" applyFill="1" applyBorder="1" applyAlignment="1">
      <alignment horizontal="center" vertical="top"/>
    </xf>
    <xf numFmtId="165" fontId="20" fillId="6" borderId="18" xfId="2" applyFont="1" applyFill="1" applyBorder="1" applyAlignment="1">
      <alignment horizontal="right" vertical="top" wrapText="1"/>
    </xf>
    <xf numFmtId="0" fontId="8" fillId="0" borderId="6" xfId="20" applyFont="1" applyFill="1" applyBorder="1" applyAlignment="1">
      <alignment horizontal="center" vertical="top" wrapText="1"/>
    </xf>
    <xf numFmtId="0" fontId="8" fillId="0" borderId="6" xfId="49" applyFont="1" applyFill="1" applyBorder="1" applyAlignment="1">
      <alignment horizontal="center" vertical="top" wrapText="1"/>
    </xf>
    <xf numFmtId="1" fontId="8" fillId="0" borderId="6" xfId="0" applyNumberFormat="1" applyFont="1" applyBorder="1" applyAlignment="1">
      <alignment vertical="top" wrapText="1"/>
    </xf>
    <xf numFmtId="0" fontId="8" fillId="0" borderId="6" xfId="0" applyFont="1" applyFill="1" applyBorder="1" applyAlignment="1">
      <alignment horizontal="center" vertical="top"/>
    </xf>
    <xf numFmtId="167" fontId="8" fillId="0" borderId="6" xfId="86" applyNumberFormat="1" applyFont="1" applyFill="1" applyBorder="1" applyAlignment="1">
      <alignment horizontal="center" vertical="top"/>
    </xf>
    <xf numFmtId="167" fontId="8" fillId="0" borderId="6" xfId="59" applyNumberFormat="1" applyFont="1" applyFill="1" applyBorder="1" applyAlignment="1">
      <alignment horizontal="center" vertical="top" wrapText="1"/>
    </xf>
    <xf numFmtId="167" fontId="8" fillId="0" borderId="6" xfId="59" applyNumberFormat="1" applyFont="1" applyFill="1" applyBorder="1" applyAlignment="1">
      <alignment horizontal="right" vertical="top" wrapText="1"/>
    </xf>
    <xf numFmtId="0" fontId="8" fillId="0" borderId="5" xfId="80" applyFont="1" applyFill="1" applyBorder="1" applyAlignment="1">
      <alignment horizontal="center" vertical="top" wrapText="1"/>
    </xf>
    <xf numFmtId="167" fontId="8" fillId="0" borderId="6" xfId="9" applyNumberFormat="1" applyFont="1" applyFill="1" applyBorder="1" applyAlignment="1">
      <alignment vertical="top" wrapText="1"/>
    </xf>
    <xf numFmtId="1" fontId="8" fillId="0" borderId="6" xfId="86" applyNumberFormat="1" applyFont="1" applyBorder="1" applyAlignment="1">
      <alignment vertical="top" wrapText="1" shrinkToFit="1"/>
    </xf>
    <xf numFmtId="167" fontId="8" fillId="0" borderId="6" xfId="2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6" xfId="0" applyNumberFormat="1" applyFont="1" applyFill="1" applyBorder="1" applyAlignment="1">
      <alignment horizontal="center" vertical="top" wrapText="1"/>
    </xf>
    <xf numFmtId="3" fontId="8" fillId="0" borderId="6" xfId="0" applyNumberFormat="1" applyFont="1" applyFill="1" applyBorder="1" applyAlignment="1">
      <alignment horizontal="right" vertical="top" wrapText="1"/>
    </xf>
    <xf numFmtId="167" fontId="8" fillId="0" borderId="6" xfId="2" applyNumberFormat="1" applyFont="1" applyFill="1" applyBorder="1" applyAlignment="1">
      <alignment vertical="top" wrapText="1"/>
    </xf>
    <xf numFmtId="3" fontId="8" fillId="0" borderId="5" xfId="0" applyNumberFormat="1" applyFont="1" applyFill="1" applyBorder="1" applyAlignment="1">
      <alignment horizontal="right" vertical="top" wrapText="1"/>
    </xf>
    <xf numFmtId="0" fontId="31" fillId="0" borderId="6" xfId="49" applyFont="1" applyFill="1" applyBorder="1" applyAlignment="1">
      <alignment horizontal="center" vertical="top" wrapText="1"/>
    </xf>
    <xf numFmtId="167" fontId="31" fillId="0" borderId="6" xfId="6" applyNumberFormat="1" applyFont="1" applyFill="1" applyBorder="1" applyAlignment="1">
      <alignment horizontal="right" vertical="top" wrapText="1"/>
    </xf>
    <xf numFmtId="167" fontId="31" fillId="0" borderId="6" xfId="59" applyNumberFormat="1" applyFont="1" applyFill="1" applyBorder="1" applyAlignment="1">
      <alignment horizontal="right" vertical="top" wrapText="1"/>
    </xf>
    <xf numFmtId="0" fontId="31" fillId="0" borderId="5" xfId="80" applyFont="1" applyFill="1" applyBorder="1" applyAlignment="1">
      <alignment horizontal="left" vertical="top" wrapText="1"/>
    </xf>
    <xf numFmtId="0" fontId="31" fillId="0" borderId="5" xfId="80" applyFont="1" applyFill="1" applyBorder="1" applyAlignment="1">
      <alignment horizontal="center" vertical="top" wrapText="1"/>
    </xf>
    <xf numFmtId="0" fontId="31" fillId="0" borderId="6" xfId="13" applyFont="1" applyFill="1" applyBorder="1" applyAlignment="1">
      <alignment horizontal="center" vertical="top" wrapText="1"/>
    </xf>
    <xf numFmtId="167" fontId="31" fillId="0" borderId="6" xfId="9" applyNumberFormat="1" applyFont="1" applyFill="1" applyBorder="1" applyAlignment="1">
      <alignment vertical="top" wrapText="1"/>
    </xf>
    <xf numFmtId="0" fontId="31" fillId="0" borderId="6" xfId="13" applyNumberFormat="1" applyFont="1" applyFill="1" applyBorder="1" applyAlignment="1">
      <alignment vertical="top" wrapText="1"/>
    </xf>
    <xf numFmtId="167" fontId="31" fillId="0" borderId="6" xfId="2" applyNumberFormat="1" applyFont="1" applyFill="1" applyBorder="1" applyAlignment="1">
      <alignment horizontal="right" vertical="top" wrapText="1"/>
    </xf>
    <xf numFmtId="0" fontId="31" fillId="0" borderId="18" xfId="0" applyFont="1" applyFill="1" applyBorder="1" applyAlignment="1">
      <alignment horizontal="left" vertical="top" wrapText="1"/>
    </xf>
    <xf numFmtId="0" fontId="31" fillId="0" borderId="6" xfId="0" applyFont="1" applyFill="1" applyBorder="1" applyAlignment="1">
      <alignment horizontal="center" vertical="top" wrapText="1"/>
    </xf>
    <xf numFmtId="0" fontId="31" fillId="0" borderId="6" xfId="0" applyFont="1" applyFill="1" applyBorder="1" applyAlignment="1">
      <alignment horizontal="left" vertical="top" wrapText="1"/>
    </xf>
    <xf numFmtId="0" fontId="31" fillId="2" borderId="6" xfId="49" applyFont="1" applyFill="1" applyBorder="1" applyAlignment="1">
      <alignment vertical="top"/>
    </xf>
    <xf numFmtId="3" fontId="31" fillId="0" borderId="13" xfId="0" applyNumberFormat="1" applyFont="1" applyFill="1" applyBorder="1" applyAlignment="1">
      <alignment horizontal="center" vertical="top" wrapText="1"/>
    </xf>
    <xf numFmtId="3" fontId="31" fillId="0" borderId="6" xfId="0" applyNumberFormat="1" applyFont="1" applyFill="1" applyBorder="1" applyAlignment="1">
      <alignment horizontal="right" vertical="top" wrapText="1"/>
    </xf>
    <xf numFmtId="3" fontId="31" fillId="0" borderId="25" xfId="0" applyNumberFormat="1" applyFont="1" applyFill="1" applyBorder="1" applyAlignment="1">
      <alignment horizontal="center" vertical="top" wrapText="1"/>
    </xf>
    <xf numFmtId="0" fontId="20" fillId="6" borderId="23" xfId="80" applyFont="1" applyFill="1" applyBorder="1" applyAlignment="1">
      <alignment vertical="top" wrapText="1"/>
    </xf>
    <xf numFmtId="3" fontId="20" fillId="6" borderId="22" xfId="0" applyNumberFormat="1" applyFont="1" applyFill="1" applyBorder="1" applyAlignment="1">
      <alignment horizontal="center" vertical="top" wrapText="1"/>
    </xf>
    <xf numFmtId="167" fontId="20" fillId="6" borderId="4" xfId="76" applyNumberFormat="1" applyFont="1" applyFill="1" applyBorder="1" applyAlignment="1">
      <alignment horizontal="center" vertical="top"/>
    </xf>
    <xf numFmtId="3" fontId="20" fillId="6" borderId="28" xfId="77" applyNumberFormat="1" applyFont="1" applyFill="1" applyBorder="1" applyAlignment="1">
      <alignment horizontal="right" vertical="top" wrapText="1"/>
    </xf>
    <xf numFmtId="0" fontId="25" fillId="10" borderId="6" xfId="0" applyFont="1" applyFill="1" applyBorder="1" applyAlignment="1">
      <alignment horizontal="center" vertical="top"/>
    </xf>
    <xf numFmtId="165" fontId="20" fillId="0" borderId="6" xfId="2" applyFont="1" applyBorder="1" applyAlignment="1">
      <alignment vertical="top"/>
    </xf>
    <xf numFmtId="0" fontId="20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31" fillId="0" borderId="13" xfId="13" applyFont="1" applyFill="1" applyBorder="1" applyAlignment="1">
      <alignment horizontal="left" vertical="top" wrapText="1"/>
    </xf>
    <xf numFmtId="0" fontId="31" fillId="0" borderId="24" xfId="13" applyFont="1" applyFill="1" applyBorder="1" applyAlignment="1">
      <alignment horizontal="left" vertical="top" wrapText="1"/>
    </xf>
    <xf numFmtId="167" fontId="20" fillId="5" borderId="6" xfId="2" applyNumberFormat="1" applyFont="1" applyFill="1" applyBorder="1" applyAlignment="1">
      <alignment vertical="center" wrapText="1"/>
    </xf>
    <xf numFmtId="3" fontId="25" fillId="0" borderId="6" xfId="0" applyNumberFormat="1" applyFont="1" applyFill="1" applyBorder="1" applyAlignment="1">
      <alignment vertical="center" wrapText="1"/>
    </xf>
    <xf numFmtId="167" fontId="25" fillId="0" borderId="6" xfId="0" applyNumberFormat="1" applyFont="1" applyFill="1" applyBorder="1" applyAlignment="1">
      <alignment vertical="center" wrapText="1"/>
    </xf>
    <xf numFmtId="167" fontId="8" fillId="2" borderId="6" xfId="49" applyNumberFormat="1" applyFont="1" applyFill="1" applyBorder="1" applyAlignment="1">
      <alignment vertical="center" wrapText="1"/>
    </xf>
    <xf numFmtId="167" fontId="22" fillId="8" borderId="2" xfId="2" applyNumberFormat="1" applyFont="1" applyFill="1" applyBorder="1" applyAlignment="1">
      <alignment horizontal="center" vertical="top" wrapText="1"/>
    </xf>
    <xf numFmtId="167" fontId="21" fillId="8" borderId="2" xfId="2" applyNumberFormat="1" applyFont="1" applyFill="1" applyBorder="1" applyAlignment="1">
      <alignment horizontal="center" vertical="top" wrapText="1"/>
    </xf>
    <xf numFmtId="3" fontId="25" fillId="8" borderId="6" xfId="0" applyNumberFormat="1" applyFont="1" applyFill="1" applyBorder="1" applyAlignment="1">
      <alignment vertical="center" wrapText="1"/>
    </xf>
    <xf numFmtId="0" fontId="26" fillId="2" borderId="6" xfId="20" applyFont="1" applyFill="1" applyBorder="1" applyAlignment="1">
      <alignment horizontal="center" vertical="center" wrapText="1"/>
    </xf>
    <xf numFmtId="167" fontId="33" fillId="0" borderId="6" xfId="2" applyNumberFormat="1" applyFont="1" applyFill="1" applyBorder="1" applyAlignment="1">
      <alignment horizontal="right" vertical="top" wrapText="1"/>
    </xf>
    <xf numFmtId="167" fontId="25" fillId="0" borderId="6" xfId="2" applyNumberFormat="1" applyFont="1" applyFill="1" applyBorder="1" applyAlignment="1">
      <alignment horizontal="center" vertical="top" wrapText="1"/>
    </xf>
    <xf numFmtId="167" fontId="25" fillId="0" borderId="6" xfId="0" applyNumberFormat="1" applyFont="1" applyBorder="1" applyAlignment="1">
      <alignment vertical="top"/>
    </xf>
    <xf numFmtId="167" fontId="25" fillId="0" borderId="6" xfId="86" applyNumberFormat="1" applyFont="1" applyBorder="1" applyAlignment="1">
      <alignment vertical="top"/>
    </xf>
    <xf numFmtId="167" fontId="20" fillId="5" borderId="6" xfId="2" applyNumberFormat="1" applyFont="1" applyFill="1" applyBorder="1" applyAlignment="1">
      <alignment horizontal="right" vertical="top" shrinkToFit="1"/>
    </xf>
    <xf numFmtId="167" fontId="8" fillId="0" borderId="6" xfId="2" quotePrefix="1" applyNumberFormat="1" applyFont="1" applyFill="1" applyBorder="1" applyAlignment="1">
      <alignment vertical="top" wrapText="1"/>
    </xf>
    <xf numFmtId="167" fontId="8" fillId="0" borderId="6" xfId="2" applyNumberFormat="1" applyFont="1" applyFill="1" applyBorder="1" applyAlignment="1">
      <alignment horizontal="left" vertical="top"/>
    </xf>
    <xf numFmtId="167" fontId="8" fillId="0" borderId="6" xfId="2" applyNumberFormat="1" applyFont="1" applyFill="1" applyBorder="1" applyAlignment="1">
      <alignment vertical="top"/>
    </xf>
    <xf numFmtId="167" fontId="25" fillId="0" borderId="6" xfId="2" applyNumberFormat="1" applyFont="1" applyBorder="1" applyAlignment="1">
      <alignment vertical="top" wrapText="1"/>
    </xf>
    <xf numFmtId="167" fontId="20" fillId="2" borderId="6" xfId="2" applyNumberFormat="1" applyFont="1" applyFill="1" applyBorder="1" applyAlignment="1">
      <alignment vertical="top"/>
    </xf>
    <xf numFmtId="167" fontId="31" fillId="2" borderId="6" xfId="49" applyNumberFormat="1" applyFont="1" applyFill="1" applyBorder="1" applyAlignment="1">
      <alignment vertical="top"/>
    </xf>
    <xf numFmtId="167" fontId="31" fillId="2" borderId="0" xfId="49" applyNumberFormat="1" applyFont="1" applyFill="1" applyAlignment="1">
      <alignment vertical="top"/>
    </xf>
    <xf numFmtId="167" fontId="25" fillId="6" borderId="6" xfId="0" applyNumberFormat="1" applyFont="1" applyFill="1" applyBorder="1" applyAlignment="1">
      <alignment vertical="top"/>
    </xf>
    <xf numFmtId="167" fontId="25" fillId="6" borderId="6" xfId="86" applyNumberFormat="1" applyFont="1" applyFill="1" applyBorder="1" applyAlignment="1">
      <alignment vertical="top"/>
    </xf>
    <xf numFmtId="167" fontId="20" fillId="9" borderId="6" xfId="2" applyNumberFormat="1" applyFont="1" applyFill="1" applyBorder="1" applyAlignment="1">
      <alignment horizontal="center" vertical="top" wrapText="1"/>
    </xf>
    <xf numFmtId="0" fontId="25" fillId="9" borderId="6" xfId="0" applyFont="1" applyFill="1" applyBorder="1" applyAlignment="1">
      <alignment horizontal="center" vertical="top"/>
    </xf>
    <xf numFmtId="0" fontId="25" fillId="9" borderId="6" xfId="0" applyFont="1" applyFill="1" applyBorder="1" applyAlignment="1">
      <alignment vertical="top"/>
    </xf>
    <xf numFmtId="167" fontId="25" fillId="9" borderId="6" xfId="86" applyNumberFormat="1" applyFont="1" applyFill="1" applyBorder="1" applyAlignment="1">
      <alignment vertical="top"/>
    </xf>
    <xf numFmtId="165" fontId="25" fillId="9" borderId="6" xfId="2" applyFont="1" applyFill="1" applyBorder="1" applyAlignment="1">
      <alignment horizontal="center" vertical="top"/>
    </xf>
    <xf numFmtId="167" fontId="25" fillId="9" borderId="6" xfId="0" applyNumberFormat="1" applyFont="1" applyFill="1" applyBorder="1" applyAlignment="1">
      <alignment vertical="top"/>
    </xf>
    <xf numFmtId="0" fontId="21" fillId="5" borderId="0" xfId="49" applyFont="1" applyFill="1" applyBorder="1" applyAlignment="1">
      <alignment horizontal="center" vertical="top"/>
    </xf>
    <xf numFmtId="0" fontId="21" fillId="2" borderId="7" xfId="49" applyFont="1" applyFill="1" applyBorder="1" applyAlignment="1">
      <alignment vertical="top" wrapText="1"/>
    </xf>
    <xf numFmtId="0" fontId="21" fillId="2" borderId="4" xfId="49" applyFont="1" applyFill="1" applyBorder="1" applyAlignment="1">
      <alignment vertical="top" wrapText="1"/>
    </xf>
    <xf numFmtId="0" fontId="21" fillId="2" borderId="7" xfId="49" applyFont="1" applyFill="1" applyBorder="1" applyAlignment="1">
      <alignment horizontal="center" vertical="top"/>
    </xf>
    <xf numFmtId="0" fontId="21" fillId="2" borderId="4" xfId="49" applyFont="1" applyFill="1" applyBorder="1" applyAlignment="1">
      <alignment horizontal="center" vertical="top"/>
    </xf>
    <xf numFmtId="0" fontId="21" fillId="2" borderId="7" xfId="49" applyFont="1" applyFill="1" applyBorder="1" applyAlignment="1">
      <alignment horizontal="center" vertical="top" wrapText="1"/>
    </xf>
    <xf numFmtId="0" fontId="21" fillId="2" borderId="4" xfId="49" applyFont="1" applyFill="1" applyBorder="1" applyAlignment="1">
      <alignment horizontal="center" vertical="top" wrapText="1"/>
    </xf>
    <xf numFmtId="0" fontId="27" fillId="2" borderId="0" xfId="49" applyFont="1" applyFill="1" applyBorder="1" applyAlignment="1">
      <alignment horizontal="center" vertical="top"/>
    </xf>
    <xf numFmtId="0" fontId="21" fillId="5" borderId="3" xfId="49" applyFont="1" applyFill="1" applyBorder="1" applyAlignment="1">
      <alignment horizontal="center" vertical="center"/>
    </xf>
    <xf numFmtId="0" fontId="21" fillId="2" borderId="9" xfId="49" applyFont="1" applyFill="1" applyBorder="1" applyAlignment="1">
      <alignment horizontal="center" vertical="top" wrapText="1"/>
    </xf>
    <xf numFmtId="0" fontId="21" fillId="2" borderId="8" xfId="49" applyFont="1" applyFill="1" applyBorder="1" applyAlignment="1">
      <alignment horizontal="center" vertical="top" wrapText="1"/>
    </xf>
    <xf numFmtId="167" fontId="21" fillId="2" borderId="8" xfId="2" applyNumberFormat="1" applyFont="1" applyFill="1" applyBorder="1" applyAlignment="1">
      <alignment horizontal="center" vertical="top" wrapText="1"/>
    </xf>
    <xf numFmtId="167" fontId="21" fillId="2" borderId="4" xfId="2" applyNumberFormat="1" applyFont="1" applyFill="1" applyBorder="1" applyAlignment="1">
      <alignment horizontal="center" vertical="top" wrapText="1"/>
    </xf>
    <xf numFmtId="167" fontId="21" fillId="2" borderId="7" xfId="26" applyNumberFormat="1" applyFont="1" applyFill="1" applyBorder="1" applyAlignment="1">
      <alignment horizontal="center" vertical="top" wrapText="1"/>
    </xf>
    <xf numFmtId="167" fontId="21" fillId="2" borderId="4" xfId="26" applyNumberFormat="1" applyFont="1" applyFill="1" applyBorder="1" applyAlignment="1">
      <alignment horizontal="center" vertical="top" wrapText="1"/>
    </xf>
    <xf numFmtId="165" fontId="21" fillId="2" borderId="7" xfId="2" applyFont="1" applyFill="1" applyBorder="1" applyAlignment="1">
      <alignment horizontal="center" vertical="top" wrapText="1"/>
    </xf>
    <xf numFmtId="165" fontId="21" fillId="2" borderId="4" xfId="2" applyFont="1" applyFill="1" applyBorder="1" applyAlignment="1">
      <alignment horizontal="center" vertical="top" wrapText="1"/>
    </xf>
    <xf numFmtId="0" fontId="22" fillId="2" borderId="7" xfId="49" applyFont="1" applyFill="1" applyBorder="1" applyAlignment="1">
      <alignment horizontal="left" vertical="top" wrapText="1"/>
    </xf>
    <xf numFmtId="0" fontId="22" fillId="2" borderId="4" xfId="49" applyFont="1" applyFill="1" applyBorder="1" applyAlignment="1">
      <alignment horizontal="left" vertical="top" wrapText="1"/>
    </xf>
    <xf numFmtId="0" fontId="21" fillId="2" borderId="0" xfId="49" applyFont="1" applyFill="1" applyBorder="1" applyAlignment="1">
      <alignment horizontal="center" vertical="top"/>
    </xf>
    <xf numFmtId="0" fontId="21" fillId="2" borderId="0" xfId="49" applyFont="1" applyFill="1" applyBorder="1" applyAlignment="1">
      <alignment horizontal="left" vertical="top"/>
    </xf>
    <xf numFmtId="0" fontId="33" fillId="5" borderId="6" xfId="0" applyFont="1" applyFill="1" applyBorder="1" applyAlignment="1">
      <alignment vertical="top" wrapText="1"/>
    </xf>
    <xf numFmtId="167" fontId="20" fillId="5" borderId="6" xfId="86" applyNumberFormat="1" applyFont="1" applyFill="1" applyBorder="1" applyAlignment="1">
      <alignment horizontal="center" vertical="top"/>
    </xf>
    <xf numFmtId="167" fontId="20" fillId="5" borderId="6" xfId="86" applyNumberFormat="1" applyFont="1" applyFill="1" applyBorder="1" applyAlignment="1">
      <alignment vertical="top"/>
    </xf>
    <xf numFmtId="0" fontId="21" fillId="12" borderId="6" xfId="49" applyFont="1" applyFill="1" applyBorder="1" applyAlignment="1">
      <alignment horizontal="center" vertical="top" wrapText="1"/>
    </xf>
    <xf numFmtId="0" fontId="8" fillId="12" borderId="6" xfId="0" applyFont="1" applyFill="1" applyBorder="1" applyAlignment="1">
      <alignment horizontal="left" vertical="top" wrapText="1"/>
    </xf>
    <xf numFmtId="0" fontId="20" fillId="12" borderId="6" xfId="49" applyFont="1" applyFill="1" applyBorder="1" applyAlignment="1">
      <alignment horizontal="center" vertical="top" wrapText="1"/>
    </xf>
    <xf numFmtId="0" fontId="33" fillId="12" borderId="6" xfId="0" applyFont="1" applyFill="1" applyBorder="1" applyAlignment="1">
      <alignment vertical="top" wrapText="1"/>
    </xf>
    <xf numFmtId="0" fontId="33" fillId="10" borderId="6" xfId="0" applyFont="1" applyFill="1" applyBorder="1" applyAlignment="1">
      <alignment vertical="top" wrapText="1"/>
    </xf>
    <xf numFmtId="165" fontId="25" fillId="10" borderId="1" xfId="2" applyFont="1" applyFill="1" applyBorder="1" applyAlignment="1">
      <alignment horizontal="center" vertical="top"/>
    </xf>
    <xf numFmtId="0" fontId="26" fillId="10" borderId="6" xfId="7" applyNumberFormat="1" applyFont="1" applyFill="1" applyBorder="1" applyAlignment="1">
      <alignment horizontal="center" vertical="top" wrapText="1"/>
    </xf>
    <xf numFmtId="165" fontId="20" fillId="10" borderId="6" xfId="2" applyFont="1" applyFill="1" applyBorder="1" applyAlignment="1">
      <alignment horizontal="center" vertical="top"/>
    </xf>
    <xf numFmtId="167" fontId="21" fillId="10" borderId="20" xfId="2" applyNumberFormat="1" applyFont="1" applyFill="1" applyBorder="1" applyAlignment="1">
      <alignment horizontal="center" vertical="center" wrapText="1"/>
    </xf>
    <xf numFmtId="167" fontId="21" fillId="10" borderId="30" xfId="2" applyNumberFormat="1" applyFont="1" applyFill="1" applyBorder="1" applyAlignment="1">
      <alignment horizontal="center" vertical="center" wrapText="1"/>
    </xf>
    <xf numFmtId="167" fontId="21" fillId="10" borderId="29" xfId="2" applyNumberFormat="1" applyFont="1" applyFill="1" applyBorder="1" applyAlignment="1">
      <alignment horizontal="center" vertical="center" wrapText="1"/>
    </xf>
    <xf numFmtId="167" fontId="21" fillId="8" borderId="20" xfId="2" applyNumberFormat="1" applyFont="1" applyFill="1" applyBorder="1" applyAlignment="1">
      <alignment horizontal="center" vertical="center" wrapText="1"/>
    </xf>
    <xf numFmtId="167" fontId="21" fillId="8" borderId="30" xfId="2" applyNumberFormat="1" applyFont="1" applyFill="1" applyBorder="1" applyAlignment="1">
      <alignment horizontal="center" vertical="center" wrapText="1"/>
    </xf>
    <xf numFmtId="167" fontId="21" fillId="8" borderId="29" xfId="2" applyNumberFormat="1" applyFont="1" applyFill="1" applyBorder="1" applyAlignment="1">
      <alignment horizontal="center" vertical="center" wrapText="1"/>
    </xf>
    <xf numFmtId="0" fontId="21" fillId="11" borderId="11" xfId="49" applyFont="1" applyFill="1" applyBorder="1" applyAlignment="1">
      <alignment horizontal="center" vertical="center" wrapText="1"/>
    </xf>
    <xf numFmtId="0" fontId="21" fillId="11" borderId="4" xfId="49" applyFont="1" applyFill="1" applyBorder="1" applyAlignment="1">
      <alignment horizontal="center" vertical="center" wrapText="1"/>
    </xf>
  </cellXfs>
  <cellStyles count="90">
    <cellStyle name=" 1" xfId="1"/>
    <cellStyle name="Comma" xfId="2" builtinId="3"/>
    <cellStyle name="Comma 10" xfId="79"/>
    <cellStyle name="Comma 11" xfId="85"/>
    <cellStyle name="Comma 2" xfId="3"/>
    <cellStyle name="Comma 2 2" xfId="4"/>
    <cellStyle name="Comma 2 2 3" xfId="58"/>
    <cellStyle name="Comma 2 3" xfId="60"/>
    <cellStyle name="Comma 2 4" xfId="66"/>
    <cellStyle name="Comma 2 5" xfId="76"/>
    <cellStyle name="Comma 2 6" xfId="86"/>
    <cellStyle name="Comma 3" xfId="5"/>
    <cellStyle name="Comma 3 2" xfId="6"/>
    <cellStyle name="Comma 4" xfId="68"/>
    <cellStyle name="Comma 4 3 2" xfId="54"/>
    <cellStyle name="Comma 5" xfId="7"/>
    <cellStyle name="Comma 6" xfId="8"/>
    <cellStyle name="Comma 7" xfId="70"/>
    <cellStyle name="Comma 8" xfId="78"/>
    <cellStyle name="Comma 9" xfId="9"/>
    <cellStyle name="Comma 9 2" xfId="10"/>
    <cellStyle name="Comma 9 3" xfId="11"/>
    <cellStyle name="Comma 9 4" xfId="84"/>
    <cellStyle name="Currency 3" xfId="61"/>
    <cellStyle name="Normal" xfId="0" builtinId="0"/>
    <cellStyle name="Normal 12" xfId="12"/>
    <cellStyle name="Normal 2" xfId="13"/>
    <cellStyle name="Normal 2 2" xfId="14"/>
    <cellStyle name="Normal 3" xfId="15"/>
    <cellStyle name="Normal 3 2" xfId="16"/>
    <cellStyle name="Normal 3 3" xfId="62"/>
    <cellStyle name="Normal 3 4" xfId="67"/>
    <cellStyle name="Normal 3 5" xfId="77"/>
    <cellStyle name="Normal 3 6" xfId="87"/>
    <cellStyle name="Normal 4" xfId="17"/>
    <cellStyle name="Normal 4 2" xfId="18"/>
    <cellStyle name="Normal 5" xfId="75"/>
    <cellStyle name="Normal 5 2" xfId="82"/>
    <cellStyle name="Normal 6" xfId="19"/>
    <cellStyle name="Normal 7" xfId="56"/>
    <cellStyle name="Normal 8_พวงรายการพี่หญิงปรับแก้(ใหม่)" xfId="20"/>
    <cellStyle name="Normal 9" xfId="21"/>
    <cellStyle name="Style 1" xfId="22"/>
    <cellStyle name="Style 1 3" xfId="23"/>
    <cellStyle name="เครื่องหมายจุลภาค 10" xfId="24"/>
    <cellStyle name="เครื่องหมายจุลภาค 19" xfId="71"/>
    <cellStyle name="เครื่องหมายจุลภาค 2" xfId="25"/>
    <cellStyle name="เครื่องหมายจุลภาค 2 2" xfId="26"/>
    <cellStyle name="เครื่องหมายจุลภาค 2 3" xfId="69"/>
    <cellStyle name="เครื่องหมายจุลภาค 2 4" xfId="72"/>
    <cellStyle name="เครื่องหมายจุลภาค 3" xfId="59"/>
    <cellStyle name="เครื่องหมายจุลภาค 3 3" xfId="55"/>
    <cellStyle name="เครื่องหมายจุลภาค 3 3 2" xfId="73"/>
    <cellStyle name="เครื่องหมายจุลภาค 4" xfId="27"/>
    <cellStyle name="เครื่องหมายจุลภาค 7" xfId="28"/>
    <cellStyle name="เครื่องหมายจุลภาค 7 2" xfId="63"/>
    <cellStyle name="เครื่องหมายจุลภาค_งบขาขึ้น-รพม.นครศรีธรรมราช" xfId="88"/>
    <cellStyle name="ปกติ 2" xfId="29"/>
    <cellStyle name="ปกติ 2 10" xfId="30"/>
    <cellStyle name="ปกติ 2 13" xfId="31"/>
    <cellStyle name="ปกติ 2 14" xfId="32"/>
    <cellStyle name="ปกติ 2 15" xfId="33"/>
    <cellStyle name="ปกติ 2 16" xfId="34"/>
    <cellStyle name="ปกติ 2 17" xfId="35"/>
    <cellStyle name="ปกติ 2 18" xfId="36"/>
    <cellStyle name="ปกติ 2 19" xfId="37"/>
    <cellStyle name="ปกติ 2 2" xfId="38"/>
    <cellStyle name="ปกติ 2 20" xfId="39"/>
    <cellStyle name="ปกติ 2 21" xfId="40"/>
    <cellStyle name="ปกติ 2 22" xfId="41"/>
    <cellStyle name="ปกติ 2 3" xfId="42"/>
    <cellStyle name="ปกติ 2 4" xfId="43"/>
    <cellStyle name="ปกติ 2 5" xfId="44"/>
    <cellStyle name="ปกติ 2 6" xfId="45"/>
    <cellStyle name="ปกติ 2 7" xfId="46"/>
    <cellStyle name="ปกติ 2 8" xfId="47"/>
    <cellStyle name="ปกติ 2 9" xfId="48"/>
    <cellStyle name="ปกติ 3" xfId="49"/>
    <cellStyle name="ปกติ 3 2" xfId="81"/>
    <cellStyle name="ปกติ 4" xfId="80"/>
    <cellStyle name="ปกติ 4 2" xfId="50"/>
    <cellStyle name="ปกติ 4_1.u0E25u0E07u0E17u0E38u0E19  59 u0E40u0E02u0E15 10_u0E02u0E2Du0E1Eu0E34u0E40u0E28u0E29  111257" xfId="51"/>
    <cellStyle name="ปกติ 5" xfId="83"/>
    <cellStyle name="ปกติ 7" xfId="52"/>
    <cellStyle name="ปกติ 7 2" xfId="64"/>
    <cellStyle name="ปกติ 9" xfId="74"/>
    <cellStyle name="ปกติ_Sheet1" xfId="65"/>
    <cellStyle name="ปกติ_รายการครุภัณฑ์_๓ธค๕๗ (ข้อมูลนำเข้า)" xfId="89"/>
    <cellStyle name="ลักษณะ 1" xfId="53"/>
    <cellStyle name="ลักษณะ 1 3" xfId="57"/>
  </cellStyles>
  <dxfs count="0"/>
  <tableStyles count="0" defaultTableStyle="TableStyleMedium9" defaultPivotStyle="PivotStyleLight16"/>
  <colors>
    <mruColors>
      <color rgb="FF6224F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M5"/>
    </sheetView>
  </sheetViews>
  <sheetFormatPr defaultColWidth="8" defaultRowHeight="23.25"/>
  <cols>
    <col min="1" max="1" width="4" style="15" customWidth="1"/>
    <col min="2" max="2" width="4.5703125" style="108" customWidth="1"/>
    <col min="3" max="3" width="5.85546875" style="15" customWidth="1"/>
    <col min="4" max="4" width="15.85546875" style="366" customWidth="1"/>
    <col min="5" max="5" width="13.28515625" style="366" customWidth="1"/>
    <col min="6" max="6" width="13.140625" style="366" customWidth="1"/>
    <col min="7" max="7" width="13.5703125" style="366" customWidth="1"/>
    <col min="8" max="8" width="12.28515625" style="377" customWidth="1"/>
    <col min="9" max="9" width="10.85546875" style="377" customWidth="1"/>
    <col min="10" max="10" width="12.28515625" style="377" customWidth="1"/>
    <col min="11" max="11" width="11.7109375" style="377" customWidth="1"/>
    <col min="12" max="12" width="16.42578125" style="108" customWidth="1"/>
    <col min="13" max="13" width="11.140625" style="367" customWidth="1"/>
    <col min="14" max="14" width="6.85546875" style="15" bestFit="1" customWidth="1"/>
    <col min="15" max="254" width="8" style="15"/>
    <col min="255" max="255" width="4" style="15" customWidth="1"/>
    <col min="256" max="256" width="4.5703125" style="15" customWidth="1"/>
    <col min="257" max="257" width="5.85546875" style="15" customWidth="1"/>
    <col min="258" max="258" width="7" style="15" customWidth="1"/>
    <col min="259" max="259" width="11.5703125" style="15" customWidth="1"/>
    <col min="260" max="260" width="5.42578125" style="15" customWidth="1"/>
    <col min="261" max="261" width="11.7109375" style="15" customWidth="1"/>
    <col min="262" max="262" width="13.28515625" style="15" bestFit="1" customWidth="1"/>
    <col min="263" max="263" width="5.7109375" style="15" customWidth="1"/>
    <col min="264" max="264" width="11" style="15" customWidth="1"/>
    <col min="265" max="265" width="6.42578125" style="15" customWidth="1"/>
    <col min="266" max="266" width="12.42578125" style="15" customWidth="1"/>
    <col min="267" max="267" width="10.7109375" style="15" customWidth="1"/>
    <col min="268" max="268" width="12.7109375" style="15" customWidth="1"/>
    <col min="269" max="269" width="11.140625" style="15" customWidth="1"/>
    <col min="270" max="270" width="6.85546875" style="15" bestFit="1" customWidth="1"/>
    <col min="271" max="510" width="8" style="15"/>
    <col min="511" max="511" width="4" style="15" customWidth="1"/>
    <col min="512" max="512" width="4.5703125" style="15" customWidth="1"/>
    <col min="513" max="513" width="5.85546875" style="15" customWidth="1"/>
    <col min="514" max="514" width="7" style="15" customWidth="1"/>
    <col min="515" max="515" width="11.5703125" style="15" customWidth="1"/>
    <col min="516" max="516" width="5.42578125" style="15" customWidth="1"/>
    <col min="517" max="517" width="11.7109375" style="15" customWidth="1"/>
    <col min="518" max="518" width="13.28515625" style="15" bestFit="1" customWidth="1"/>
    <col min="519" max="519" width="5.7109375" style="15" customWidth="1"/>
    <col min="520" max="520" width="11" style="15" customWidth="1"/>
    <col min="521" max="521" width="6.42578125" style="15" customWidth="1"/>
    <col min="522" max="522" width="12.42578125" style="15" customWidth="1"/>
    <col min="523" max="523" width="10.7109375" style="15" customWidth="1"/>
    <col min="524" max="524" width="12.7109375" style="15" customWidth="1"/>
    <col min="525" max="525" width="11.140625" style="15" customWidth="1"/>
    <col min="526" max="526" width="6.85546875" style="15" bestFit="1" customWidth="1"/>
    <col min="527" max="766" width="8" style="15"/>
    <col min="767" max="767" width="4" style="15" customWidth="1"/>
    <col min="768" max="768" width="4.5703125" style="15" customWidth="1"/>
    <col min="769" max="769" width="5.85546875" style="15" customWidth="1"/>
    <col min="770" max="770" width="7" style="15" customWidth="1"/>
    <col min="771" max="771" width="11.5703125" style="15" customWidth="1"/>
    <col min="772" max="772" width="5.42578125" style="15" customWidth="1"/>
    <col min="773" max="773" width="11.7109375" style="15" customWidth="1"/>
    <col min="774" max="774" width="13.28515625" style="15" bestFit="1" customWidth="1"/>
    <col min="775" max="775" width="5.7109375" style="15" customWidth="1"/>
    <col min="776" max="776" width="11" style="15" customWidth="1"/>
    <col min="777" max="777" width="6.42578125" style="15" customWidth="1"/>
    <col min="778" max="778" width="12.42578125" style="15" customWidth="1"/>
    <col min="779" max="779" width="10.7109375" style="15" customWidth="1"/>
    <col min="780" max="780" width="12.7109375" style="15" customWidth="1"/>
    <col min="781" max="781" width="11.140625" style="15" customWidth="1"/>
    <col min="782" max="782" width="6.85546875" style="15" bestFit="1" customWidth="1"/>
    <col min="783" max="1022" width="8" style="15"/>
    <col min="1023" max="1023" width="4" style="15" customWidth="1"/>
    <col min="1024" max="1024" width="4.5703125" style="15" customWidth="1"/>
    <col min="1025" max="1025" width="5.85546875" style="15" customWidth="1"/>
    <col min="1026" max="1026" width="7" style="15" customWidth="1"/>
    <col min="1027" max="1027" width="11.5703125" style="15" customWidth="1"/>
    <col min="1028" max="1028" width="5.42578125" style="15" customWidth="1"/>
    <col min="1029" max="1029" width="11.7109375" style="15" customWidth="1"/>
    <col min="1030" max="1030" width="13.28515625" style="15" bestFit="1" customWidth="1"/>
    <col min="1031" max="1031" width="5.7109375" style="15" customWidth="1"/>
    <col min="1032" max="1032" width="11" style="15" customWidth="1"/>
    <col min="1033" max="1033" width="6.42578125" style="15" customWidth="1"/>
    <col min="1034" max="1034" width="12.42578125" style="15" customWidth="1"/>
    <col min="1035" max="1035" width="10.7109375" style="15" customWidth="1"/>
    <col min="1036" max="1036" width="12.7109375" style="15" customWidth="1"/>
    <col min="1037" max="1037" width="11.140625" style="15" customWidth="1"/>
    <col min="1038" max="1038" width="6.85546875" style="15" bestFit="1" customWidth="1"/>
    <col min="1039" max="1278" width="8" style="15"/>
    <col min="1279" max="1279" width="4" style="15" customWidth="1"/>
    <col min="1280" max="1280" width="4.5703125" style="15" customWidth="1"/>
    <col min="1281" max="1281" width="5.85546875" style="15" customWidth="1"/>
    <col min="1282" max="1282" width="7" style="15" customWidth="1"/>
    <col min="1283" max="1283" width="11.5703125" style="15" customWidth="1"/>
    <col min="1284" max="1284" width="5.42578125" style="15" customWidth="1"/>
    <col min="1285" max="1285" width="11.7109375" style="15" customWidth="1"/>
    <col min="1286" max="1286" width="13.28515625" style="15" bestFit="1" customWidth="1"/>
    <col min="1287" max="1287" width="5.7109375" style="15" customWidth="1"/>
    <col min="1288" max="1288" width="11" style="15" customWidth="1"/>
    <col min="1289" max="1289" width="6.42578125" style="15" customWidth="1"/>
    <col min="1290" max="1290" width="12.42578125" style="15" customWidth="1"/>
    <col min="1291" max="1291" width="10.7109375" style="15" customWidth="1"/>
    <col min="1292" max="1292" width="12.7109375" style="15" customWidth="1"/>
    <col min="1293" max="1293" width="11.140625" style="15" customWidth="1"/>
    <col min="1294" max="1294" width="6.85546875" style="15" bestFit="1" customWidth="1"/>
    <col min="1295" max="1534" width="8" style="15"/>
    <col min="1535" max="1535" width="4" style="15" customWidth="1"/>
    <col min="1536" max="1536" width="4.5703125" style="15" customWidth="1"/>
    <col min="1537" max="1537" width="5.85546875" style="15" customWidth="1"/>
    <col min="1538" max="1538" width="7" style="15" customWidth="1"/>
    <col min="1539" max="1539" width="11.5703125" style="15" customWidth="1"/>
    <col min="1540" max="1540" width="5.42578125" style="15" customWidth="1"/>
    <col min="1541" max="1541" width="11.7109375" style="15" customWidth="1"/>
    <col min="1542" max="1542" width="13.28515625" style="15" bestFit="1" customWidth="1"/>
    <col min="1543" max="1543" width="5.7109375" style="15" customWidth="1"/>
    <col min="1544" max="1544" width="11" style="15" customWidth="1"/>
    <col min="1545" max="1545" width="6.42578125" style="15" customWidth="1"/>
    <col min="1546" max="1546" width="12.42578125" style="15" customWidth="1"/>
    <col min="1547" max="1547" width="10.7109375" style="15" customWidth="1"/>
    <col min="1548" max="1548" width="12.7109375" style="15" customWidth="1"/>
    <col min="1549" max="1549" width="11.140625" style="15" customWidth="1"/>
    <col min="1550" max="1550" width="6.85546875" style="15" bestFit="1" customWidth="1"/>
    <col min="1551" max="1790" width="8" style="15"/>
    <col min="1791" max="1791" width="4" style="15" customWidth="1"/>
    <col min="1792" max="1792" width="4.5703125" style="15" customWidth="1"/>
    <col min="1793" max="1793" width="5.85546875" style="15" customWidth="1"/>
    <col min="1794" max="1794" width="7" style="15" customWidth="1"/>
    <col min="1795" max="1795" width="11.5703125" style="15" customWidth="1"/>
    <col min="1796" max="1796" width="5.42578125" style="15" customWidth="1"/>
    <col min="1797" max="1797" width="11.7109375" style="15" customWidth="1"/>
    <col min="1798" max="1798" width="13.28515625" style="15" bestFit="1" customWidth="1"/>
    <col min="1799" max="1799" width="5.7109375" style="15" customWidth="1"/>
    <col min="1800" max="1800" width="11" style="15" customWidth="1"/>
    <col min="1801" max="1801" width="6.42578125" style="15" customWidth="1"/>
    <col min="1802" max="1802" width="12.42578125" style="15" customWidth="1"/>
    <col min="1803" max="1803" width="10.7109375" style="15" customWidth="1"/>
    <col min="1804" max="1804" width="12.7109375" style="15" customWidth="1"/>
    <col min="1805" max="1805" width="11.140625" style="15" customWidth="1"/>
    <col min="1806" max="1806" width="6.85546875" style="15" bestFit="1" customWidth="1"/>
    <col min="1807" max="2046" width="8" style="15"/>
    <col min="2047" max="2047" width="4" style="15" customWidth="1"/>
    <col min="2048" max="2048" width="4.5703125" style="15" customWidth="1"/>
    <col min="2049" max="2049" width="5.85546875" style="15" customWidth="1"/>
    <col min="2050" max="2050" width="7" style="15" customWidth="1"/>
    <col min="2051" max="2051" width="11.5703125" style="15" customWidth="1"/>
    <col min="2052" max="2052" width="5.42578125" style="15" customWidth="1"/>
    <col min="2053" max="2053" width="11.7109375" style="15" customWidth="1"/>
    <col min="2054" max="2054" width="13.28515625" style="15" bestFit="1" customWidth="1"/>
    <col min="2055" max="2055" width="5.7109375" style="15" customWidth="1"/>
    <col min="2056" max="2056" width="11" style="15" customWidth="1"/>
    <col min="2057" max="2057" width="6.42578125" style="15" customWidth="1"/>
    <col min="2058" max="2058" width="12.42578125" style="15" customWidth="1"/>
    <col min="2059" max="2059" width="10.7109375" style="15" customWidth="1"/>
    <col min="2060" max="2060" width="12.7109375" style="15" customWidth="1"/>
    <col min="2061" max="2061" width="11.140625" style="15" customWidth="1"/>
    <col min="2062" max="2062" width="6.85546875" style="15" bestFit="1" customWidth="1"/>
    <col min="2063" max="2302" width="8" style="15"/>
    <col min="2303" max="2303" width="4" style="15" customWidth="1"/>
    <col min="2304" max="2304" width="4.5703125" style="15" customWidth="1"/>
    <col min="2305" max="2305" width="5.85546875" style="15" customWidth="1"/>
    <col min="2306" max="2306" width="7" style="15" customWidth="1"/>
    <col min="2307" max="2307" width="11.5703125" style="15" customWidth="1"/>
    <col min="2308" max="2308" width="5.42578125" style="15" customWidth="1"/>
    <col min="2309" max="2309" width="11.7109375" style="15" customWidth="1"/>
    <col min="2310" max="2310" width="13.28515625" style="15" bestFit="1" customWidth="1"/>
    <col min="2311" max="2311" width="5.7109375" style="15" customWidth="1"/>
    <col min="2312" max="2312" width="11" style="15" customWidth="1"/>
    <col min="2313" max="2313" width="6.42578125" style="15" customWidth="1"/>
    <col min="2314" max="2314" width="12.42578125" style="15" customWidth="1"/>
    <col min="2315" max="2315" width="10.7109375" style="15" customWidth="1"/>
    <col min="2316" max="2316" width="12.7109375" style="15" customWidth="1"/>
    <col min="2317" max="2317" width="11.140625" style="15" customWidth="1"/>
    <col min="2318" max="2318" width="6.85546875" style="15" bestFit="1" customWidth="1"/>
    <col min="2319" max="2558" width="8" style="15"/>
    <col min="2559" max="2559" width="4" style="15" customWidth="1"/>
    <col min="2560" max="2560" width="4.5703125" style="15" customWidth="1"/>
    <col min="2561" max="2561" width="5.85546875" style="15" customWidth="1"/>
    <col min="2562" max="2562" width="7" style="15" customWidth="1"/>
    <col min="2563" max="2563" width="11.5703125" style="15" customWidth="1"/>
    <col min="2564" max="2564" width="5.42578125" style="15" customWidth="1"/>
    <col min="2565" max="2565" width="11.7109375" style="15" customWidth="1"/>
    <col min="2566" max="2566" width="13.28515625" style="15" bestFit="1" customWidth="1"/>
    <col min="2567" max="2567" width="5.7109375" style="15" customWidth="1"/>
    <col min="2568" max="2568" width="11" style="15" customWidth="1"/>
    <col min="2569" max="2569" width="6.42578125" style="15" customWidth="1"/>
    <col min="2570" max="2570" width="12.42578125" style="15" customWidth="1"/>
    <col min="2571" max="2571" width="10.7109375" style="15" customWidth="1"/>
    <col min="2572" max="2572" width="12.7109375" style="15" customWidth="1"/>
    <col min="2573" max="2573" width="11.140625" style="15" customWidth="1"/>
    <col min="2574" max="2574" width="6.85546875" style="15" bestFit="1" customWidth="1"/>
    <col min="2575" max="2814" width="8" style="15"/>
    <col min="2815" max="2815" width="4" style="15" customWidth="1"/>
    <col min="2816" max="2816" width="4.5703125" style="15" customWidth="1"/>
    <col min="2817" max="2817" width="5.85546875" style="15" customWidth="1"/>
    <col min="2818" max="2818" width="7" style="15" customWidth="1"/>
    <col min="2819" max="2819" width="11.5703125" style="15" customWidth="1"/>
    <col min="2820" max="2820" width="5.42578125" style="15" customWidth="1"/>
    <col min="2821" max="2821" width="11.7109375" style="15" customWidth="1"/>
    <col min="2822" max="2822" width="13.28515625" style="15" bestFit="1" customWidth="1"/>
    <col min="2823" max="2823" width="5.7109375" style="15" customWidth="1"/>
    <col min="2824" max="2824" width="11" style="15" customWidth="1"/>
    <col min="2825" max="2825" width="6.42578125" style="15" customWidth="1"/>
    <col min="2826" max="2826" width="12.42578125" style="15" customWidth="1"/>
    <col min="2827" max="2827" width="10.7109375" style="15" customWidth="1"/>
    <col min="2828" max="2828" width="12.7109375" style="15" customWidth="1"/>
    <col min="2829" max="2829" width="11.140625" style="15" customWidth="1"/>
    <col min="2830" max="2830" width="6.85546875" style="15" bestFit="1" customWidth="1"/>
    <col min="2831" max="3070" width="8" style="15"/>
    <col min="3071" max="3071" width="4" style="15" customWidth="1"/>
    <col min="3072" max="3072" width="4.5703125" style="15" customWidth="1"/>
    <col min="3073" max="3073" width="5.85546875" style="15" customWidth="1"/>
    <col min="3074" max="3074" width="7" style="15" customWidth="1"/>
    <col min="3075" max="3075" width="11.5703125" style="15" customWidth="1"/>
    <col min="3076" max="3076" width="5.42578125" style="15" customWidth="1"/>
    <col min="3077" max="3077" width="11.7109375" style="15" customWidth="1"/>
    <col min="3078" max="3078" width="13.28515625" style="15" bestFit="1" customWidth="1"/>
    <col min="3079" max="3079" width="5.7109375" style="15" customWidth="1"/>
    <col min="3080" max="3080" width="11" style="15" customWidth="1"/>
    <col min="3081" max="3081" width="6.42578125" style="15" customWidth="1"/>
    <col min="3082" max="3082" width="12.42578125" style="15" customWidth="1"/>
    <col min="3083" max="3083" width="10.7109375" style="15" customWidth="1"/>
    <col min="3084" max="3084" width="12.7109375" style="15" customWidth="1"/>
    <col min="3085" max="3085" width="11.140625" style="15" customWidth="1"/>
    <col min="3086" max="3086" width="6.85546875" style="15" bestFit="1" customWidth="1"/>
    <col min="3087" max="3326" width="8" style="15"/>
    <col min="3327" max="3327" width="4" style="15" customWidth="1"/>
    <col min="3328" max="3328" width="4.5703125" style="15" customWidth="1"/>
    <col min="3329" max="3329" width="5.85546875" style="15" customWidth="1"/>
    <col min="3330" max="3330" width="7" style="15" customWidth="1"/>
    <col min="3331" max="3331" width="11.5703125" style="15" customWidth="1"/>
    <col min="3332" max="3332" width="5.42578125" style="15" customWidth="1"/>
    <col min="3333" max="3333" width="11.7109375" style="15" customWidth="1"/>
    <col min="3334" max="3334" width="13.28515625" style="15" bestFit="1" customWidth="1"/>
    <col min="3335" max="3335" width="5.7109375" style="15" customWidth="1"/>
    <col min="3336" max="3336" width="11" style="15" customWidth="1"/>
    <col min="3337" max="3337" width="6.42578125" style="15" customWidth="1"/>
    <col min="3338" max="3338" width="12.42578125" style="15" customWidth="1"/>
    <col min="3339" max="3339" width="10.7109375" style="15" customWidth="1"/>
    <col min="3340" max="3340" width="12.7109375" style="15" customWidth="1"/>
    <col min="3341" max="3341" width="11.140625" style="15" customWidth="1"/>
    <col min="3342" max="3342" width="6.85546875" style="15" bestFit="1" customWidth="1"/>
    <col min="3343" max="3582" width="8" style="15"/>
    <col min="3583" max="3583" width="4" style="15" customWidth="1"/>
    <col min="3584" max="3584" width="4.5703125" style="15" customWidth="1"/>
    <col min="3585" max="3585" width="5.85546875" style="15" customWidth="1"/>
    <col min="3586" max="3586" width="7" style="15" customWidth="1"/>
    <col min="3587" max="3587" width="11.5703125" style="15" customWidth="1"/>
    <col min="3588" max="3588" width="5.42578125" style="15" customWidth="1"/>
    <col min="3589" max="3589" width="11.7109375" style="15" customWidth="1"/>
    <col min="3590" max="3590" width="13.28515625" style="15" bestFit="1" customWidth="1"/>
    <col min="3591" max="3591" width="5.7109375" style="15" customWidth="1"/>
    <col min="3592" max="3592" width="11" style="15" customWidth="1"/>
    <col min="3593" max="3593" width="6.42578125" style="15" customWidth="1"/>
    <col min="3594" max="3594" width="12.42578125" style="15" customWidth="1"/>
    <col min="3595" max="3595" width="10.7109375" style="15" customWidth="1"/>
    <col min="3596" max="3596" width="12.7109375" style="15" customWidth="1"/>
    <col min="3597" max="3597" width="11.140625" style="15" customWidth="1"/>
    <col min="3598" max="3598" width="6.85546875" style="15" bestFit="1" customWidth="1"/>
    <col min="3599" max="3838" width="8" style="15"/>
    <col min="3839" max="3839" width="4" style="15" customWidth="1"/>
    <col min="3840" max="3840" width="4.5703125" style="15" customWidth="1"/>
    <col min="3841" max="3841" width="5.85546875" style="15" customWidth="1"/>
    <col min="3842" max="3842" width="7" style="15" customWidth="1"/>
    <col min="3843" max="3843" width="11.5703125" style="15" customWidth="1"/>
    <col min="3844" max="3844" width="5.42578125" style="15" customWidth="1"/>
    <col min="3845" max="3845" width="11.7109375" style="15" customWidth="1"/>
    <col min="3846" max="3846" width="13.28515625" style="15" bestFit="1" customWidth="1"/>
    <col min="3847" max="3847" width="5.7109375" style="15" customWidth="1"/>
    <col min="3848" max="3848" width="11" style="15" customWidth="1"/>
    <col min="3849" max="3849" width="6.42578125" style="15" customWidth="1"/>
    <col min="3850" max="3850" width="12.42578125" style="15" customWidth="1"/>
    <col min="3851" max="3851" width="10.7109375" style="15" customWidth="1"/>
    <col min="3852" max="3852" width="12.7109375" style="15" customWidth="1"/>
    <col min="3853" max="3853" width="11.140625" style="15" customWidth="1"/>
    <col min="3854" max="3854" width="6.85546875" style="15" bestFit="1" customWidth="1"/>
    <col min="3855" max="4094" width="8" style="15"/>
    <col min="4095" max="4095" width="4" style="15" customWidth="1"/>
    <col min="4096" max="4096" width="4.5703125" style="15" customWidth="1"/>
    <col min="4097" max="4097" width="5.85546875" style="15" customWidth="1"/>
    <col min="4098" max="4098" width="7" style="15" customWidth="1"/>
    <col min="4099" max="4099" width="11.5703125" style="15" customWidth="1"/>
    <col min="4100" max="4100" width="5.42578125" style="15" customWidth="1"/>
    <col min="4101" max="4101" width="11.7109375" style="15" customWidth="1"/>
    <col min="4102" max="4102" width="13.28515625" style="15" bestFit="1" customWidth="1"/>
    <col min="4103" max="4103" width="5.7109375" style="15" customWidth="1"/>
    <col min="4104" max="4104" width="11" style="15" customWidth="1"/>
    <col min="4105" max="4105" width="6.42578125" style="15" customWidth="1"/>
    <col min="4106" max="4106" width="12.42578125" style="15" customWidth="1"/>
    <col min="4107" max="4107" width="10.7109375" style="15" customWidth="1"/>
    <col min="4108" max="4108" width="12.7109375" style="15" customWidth="1"/>
    <col min="4109" max="4109" width="11.140625" style="15" customWidth="1"/>
    <col min="4110" max="4110" width="6.85546875" style="15" bestFit="1" customWidth="1"/>
    <col min="4111" max="4350" width="8" style="15"/>
    <col min="4351" max="4351" width="4" style="15" customWidth="1"/>
    <col min="4352" max="4352" width="4.5703125" style="15" customWidth="1"/>
    <col min="4353" max="4353" width="5.85546875" style="15" customWidth="1"/>
    <col min="4354" max="4354" width="7" style="15" customWidth="1"/>
    <col min="4355" max="4355" width="11.5703125" style="15" customWidth="1"/>
    <col min="4356" max="4356" width="5.42578125" style="15" customWidth="1"/>
    <col min="4357" max="4357" width="11.7109375" style="15" customWidth="1"/>
    <col min="4358" max="4358" width="13.28515625" style="15" bestFit="1" customWidth="1"/>
    <col min="4359" max="4359" width="5.7109375" style="15" customWidth="1"/>
    <col min="4360" max="4360" width="11" style="15" customWidth="1"/>
    <col min="4361" max="4361" width="6.42578125" style="15" customWidth="1"/>
    <col min="4362" max="4362" width="12.42578125" style="15" customWidth="1"/>
    <col min="4363" max="4363" width="10.7109375" style="15" customWidth="1"/>
    <col min="4364" max="4364" width="12.7109375" style="15" customWidth="1"/>
    <col min="4365" max="4365" width="11.140625" style="15" customWidth="1"/>
    <col min="4366" max="4366" width="6.85546875" style="15" bestFit="1" customWidth="1"/>
    <col min="4367" max="4606" width="8" style="15"/>
    <col min="4607" max="4607" width="4" style="15" customWidth="1"/>
    <col min="4608" max="4608" width="4.5703125" style="15" customWidth="1"/>
    <col min="4609" max="4609" width="5.85546875" style="15" customWidth="1"/>
    <col min="4610" max="4610" width="7" style="15" customWidth="1"/>
    <col min="4611" max="4611" width="11.5703125" style="15" customWidth="1"/>
    <col min="4612" max="4612" width="5.42578125" style="15" customWidth="1"/>
    <col min="4613" max="4613" width="11.7109375" style="15" customWidth="1"/>
    <col min="4614" max="4614" width="13.28515625" style="15" bestFit="1" customWidth="1"/>
    <col min="4615" max="4615" width="5.7109375" style="15" customWidth="1"/>
    <col min="4616" max="4616" width="11" style="15" customWidth="1"/>
    <col min="4617" max="4617" width="6.42578125" style="15" customWidth="1"/>
    <col min="4618" max="4618" width="12.42578125" style="15" customWidth="1"/>
    <col min="4619" max="4619" width="10.7109375" style="15" customWidth="1"/>
    <col min="4620" max="4620" width="12.7109375" style="15" customWidth="1"/>
    <col min="4621" max="4621" width="11.140625" style="15" customWidth="1"/>
    <col min="4622" max="4622" width="6.85546875" style="15" bestFit="1" customWidth="1"/>
    <col min="4623" max="4862" width="8" style="15"/>
    <col min="4863" max="4863" width="4" style="15" customWidth="1"/>
    <col min="4864" max="4864" width="4.5703125" style="15" customWidth="1"/>
    <col min="4865" max="4865" width="5.85546875" style="15" customWidth="1"/>
    <col min="4866" max="4866" width="7" style="15" customWidth="1"/>
    <col min="4867" max="4867" width="11.5703125" style="15" customWidth="1"/>
    <col min="4868" max="4868" width="5.42578125" style="15" customWidth="1"/>
    <col min="4869" max="4869" width="11.7109375" style="15" customWidth="1"/>
    <col min="4870" max="4870" width="13.28515625" style="15" bestFit="1" customWidth="1"/>
    <col min="4871" max="4871" width="5.7109375" style="15" customWidth="1"/>
    <col min="4872" max="4872" width="11" style="15" customWidth="1"/>
    <col min="4873" max="4873" width="6.42578125" style="15" customWidth="1"/>
    <col min="4874" max="4874" width="12.42578125" style="15" customWidth="1"/>
    <col min="4875" max="4875" width="10.7109375" style="15" customWidth="1"/>
    <col min="4876" max="4876" width="12.7109375" style="15" customWidth="1"/>
    <col min="4877" max="4877" width="11.140625" style="15" customWidth="1"/>
    <col min="4878" max="4878" width="6.85546875" style="15" bestFit="1" customWidth="1"/>
    <col min="4879" max="5118" width="8" style="15"/>
    <col min="5119" max="5119" width="4" style="15" customWidth="1"/>
    <col min="5120" max="5120" width="4.5703125" style="15" customWidth="1"/>
    <col min="5121" max="5121" width="5.85546875" style="15" customWidth="1"/>
    <col min="5122" max="5122" width="7" style="15" customWidth="1"/>
    <col min="5123" max="5123" width="11.5703125" style="15" customWidth="1"/>
    <col min="5124" max="5124" width="5.42578125" style="15" customWidth="1"/>
    <col min="5125" max="5125" width="11.7109375" style="15" customWidth="1"/>
    <col min="5126" max="5126" width="13.28515625" style="15" bestFit="1" customWidth="1"/>
    <col min="5127" max="5127" width="5.7109375" style="15" customWidth="1"/>
    <col min="5128" max="5128" width="11" style="15" customWidth="1"/>
    <col min="5129" max="5129" width="6.42578125" style="15" customWidth="1"/>
    <col min="5130" max="5130" width="12.42578125" style="15" customWidth="1"/>
    <col min="5131" max="5131" width="10.7109375" style="15" customWidth="1"/>
    <col min="5132" max="5132" width="12.7109375" style="15" customWidth="1"/>
    <col min="5133" max="5133" width="11.140625" style="15" customWidth="1"/>
    <col min="5134" max="5134" width="6.85546875" style="15" bestFit="1" customWidth="1"/>
    <col min="5135" max="5374" width="8" style="15"/>
    <col min="5375" max="5375" width="4" style="15" customWidth="1"/>
    <col min="5376" max="5376" width="4.5703125" style="15" customWidth="1"/>
    <col min="5377" max="5377" width="5.85546875" style="15" customWidth="1"/>
    <col min="5378" max="5378" width="7" style="15" customWidth="1"/>
    <col min="5379" max="5379" width="11.5703125" style="15" customWidth="1"/>
    <col min="5380" max="5380" width="5.42578125" style="15" customWidth="1"/>
    <col min="5381" max="5381" width="11.7109375" style="15" customWidth="1"/>
    <col min="5382" max="5382" width="13.28515625" style="15" bestFit="1" customWidth="1"/>
    <col min="5383" max="5383" width="5.7109375" style="15" customWidth="1"/>
    <col min="5384" max="5384" width="11" style="15" customWidth="1"/>
    <col min="5385" max="5385" width="6.42578125" style="15" customWidth="1"/>
    <col min="5386" max="5386" width="12.42578125" style="15" customWidth="1"/>
    <col min="5387" max="5387" width="10.7109375" style="15" customWidth="1"/>
    <col min="5388" max="5388" width="12.7109375" style="15" customWidth="1"/>
    <col min="5389" max="5389" width="11.140625" style="15" customWidth="1"/>
    <col min="5390" max="5390" width="6.85546875" style="15" bestFit="1" customWidth="1"/>
    <col min="5391" max="5630" width="8" style="15"/>
    <col min="5631" max="5631" width="4" style="15" customWidth="1"/>
    <col min="5632" max="5632" width="4.5703125" style="15" customWidth="1"/>
    <col min="5633" max="5633" width="5.85546875" style="15" customWidth="1"/>
    <col min="5634" max="5634" width="7" style="15" customWidth="1"/>
    <col min="5635" max="5635" width="11.5703125" style="15" customWidth="1"/>
    <col min="5636" max="5636" width="5.42578125" style="15" customWidth="1"/>
    <col min="5637" max="5637" width="11.7109375" style="15" customWidth="1"/>
    <col min="5638" max="5638" width="13.28515625" style="15" bestFit="1" customWidth="1"/>
    <col min="5639" max="5639" width="5.7109375" style="15" customWidth="1"/>
    <col min="5640" max="5640" width="11" style="15" customWidth="1"/>
    <col min="5641" max="5641" width="6.42578125" style="15" customWidth="1"/>
    <col min="5642" max="5642" width="12.42578125" style="15" customWidth="1"/>
    <col min="5643" max="5643" width="10.7109375" style="15" customWidth="1"/>
    <col min="5644" max="5644" width="12.7109375" style="15" customWidth="1"/>
    <col min="5645" max="5645" width="11.140625" style="15" customWidth="1"/>
    <col min="5646" max="5646" width="6.85546875" style="15" bestFit="1" customWidth="1"/>
    <col min="5647" max="5886" width="8" style="15"/>
    <col min="5887" max="5887" width="4" style="15" customWidth="1"/>
    <col min="5888" max="5888" width="4.5703125" style="15" customWidth="1"/>
    <col min="5889" max="5889" width="5.85546875" style="15" customWidth="1"/>
    <col min="5890" max="5890" width="7" style="15" customWidth="1"/>
    <col min="5891" max="5891" width="11.5703125" style="15" customWidth="1"/>
    <col min="5892" max="5892" width="5.42578125" style="15" customWidth="1"/>
    <col min="5893" max="5893" width="11.7109375" style="15" customWidth="1"/>
    <col min="5894" max="5894" width="13.28515625" style="15" bestFit="1" customWidth="1"/>
    <col min="5895" max="5895" width="5.7109375" style="15" customWidth="1"/>
    <col min="5896" max="5896" width="11" style="15" customWidth="1"/>
    <col min="5897" max="5897" width="6.42578125" style="15" customWidth="1"/>
    <col min="5898" max="5898" width="12.42578125" style="15" customWidth="1"/>
    <col min="5899" max="5899" width="10.7109375" style="15" customWidth="1"/>
    <col min="5900" max="5900" width="12.7109375" style="15" customWidth="1"/>
    <col min="5901" max="5901" width="11.140625" style="15" customWidth="1"/>
    <col min="5902" max="5902" width="6.85546875" style="15" bestFit="1" customWidth="1"/>
    <col min="5903" max="6142" width="8" style="15"/>
    <col min="6143" max="6143" width="4" style="15" customWidth="1"/>
    <col min="6144" max="6144" width="4.5703125" style="15" customWidth="1"/>
    <col min="6145" max="6145" width="5.85546875" style="15" customWidth="1"/>
    <col min="6146" max="6146" width="7" style="15" customWidth="1"/>
    <col min="6147" max="6147" width="11.5703125" style="15" customWidth="1"/>
    <col min="6148" max="6148" width="5.42578125" style="15" customWidth="1"/>
    <col min="6149" max="6149" width="11.7109375" style="15" customWidth="1"/>
    <col min="6150" max="6150" width="13.28515625" style="15" bestFit="1" customWidth="1"/>
    <col min="6151" max="6151" width="5.7109375" style="15" customWidth="1"/>
    <col min="6152" max="6152" width="11" style="15" customWidth="1"/>
    <col min="6153" max="6153" width="6.42578125" style="15" customWidth="1"/>
    <col min="6154" max="6154" width="12.42578125" style="15" customWidth="1"/>
    <col min="6155" max="6155" width="10.7109375" style="15" customWidth="1"/>
    <col min="6156" max="6156" width="12.7109375" style="15" customWidth="1"/>
    <col min="6157" max="6157" width="11.140625" style="15" customWidth="1"/>
    <col min="6158" max="6158" width="6.85546875" style="15" bestFit="1" customWidth="1"/>
    <col min="6159" max="6398" width="8" style="15"/>
    <col min="6399" max="6399" width="4" style="15" customWidth="1"/>
    <col min="6400" max="6400" width="4.5703125" style="15" customWidth="1"/>
    <col min="6401" max="6401" width="5.85546875" style="15" customWidth="1"/>
    <col min="6402" max="6402" width="7" style="15" customWidth="1"/>
    <col min="6403" max="6403" width="11.5703125" style="15" customWidth="1"/>
    <col min="6404" max="6404" width="5.42578125" style="15" customWidth="1"/>
    <col min="6405" max="6405" width="11.7109375" style="15" customWidth="1"/>
    <col min="6406" max="6406" width="13.28515625" style="15" bestFit="1" customWidth="1"/>
    <col min="6407" max="6407" width="5.7109375" style="15" customWidth="1"/>
    <col min="6408" max="6408" width="11" style="15" customWidth="1"/>
    <col min="6409" max="6409" width="6.42578125" style="15" customWidth="1"/>
    <col min="6410" max="6410" width="12.42578125" style="15" customWidth="1"/>
    <col min="6411" max="6411" width="10.7109375" style="15" customWidth="1"/>
    <col min="6412" max="6412" width="12.7109375" style="15" customWidth="1"/>
    <col min="6413" max="6413" width="11.140625" style="15" customWidth="1"/>
    <col min="6414" max="6414" width="6.85546875" style="15" bestFit="1" customWidth="1"/>
    <col min="6415" max="6654" width="8" style="15"/>
    <col min="6655" max="6655" width="4" style="15" customWidth="1"/>
    <col min="6656" max="6656" width="4.5703125" style="15" customWidth="1"/>
    <col min="6657" max="6657" width="5.85546875" style="15" customWidth="1"/>
    <col min="6658" max="6658" width="7" style="15" customWidth="1"/>
    <col min="6659" max="6659" width="11.5703125" style="15" customWidth="1"/>
    <col min="6660" max="6660" width="5.42578125" style="15" customWidth="1"/>
    <col min="6661" max="6661" width="11.7109375" style="15" customWidth="1"/>
    <col min="6662" max="6662" width="13.28515625" style="15" bestFit="1" customWidth="1"/>
    <col min="6663" max="6663" width="5.7109375" style="15" customWidth="1"/>
    <col min="6664" max="6664" width="11" style="15" customWidth="1"/>
    <col min="6665" max="6665" width="6.42578125" style="15" customWidth="1"/>
    <col min="6666" max="6666" width="12.42578125" style="15" customWidth="1"/>
    <col min="6667" max="6667" width="10.7109375" style="15" customWidth="1"/>
    <col min="6668" max="6668" width="12.7109375" style="15" customWidth="1"/>
    <col min="6669" max="6669" width="11.140625" style="15" customWidth="1"/>
    <col min="6670" max="6670" width="6.85546875" style="15" bestFit="1" customWidth="1"/>
    <col min="6671" max="6910" width="8" style="15"/>
    <col min="6911" max="6911" width="4" style="15" customWidth="1"/>
    <col min="6912" max="6912" width="4.5703125" style="15" customWidth="1"/>
    <col min="6913" max="6913" width="5.85546875" style="15" customWidth="1"/>
    <col min="6914" max="6914" width="7" style="15" customWidth="1"/>
    <col min="6915" max="6915" width="11.5703125" style="15" customWidth="1"/>
    <col min="6916" max="6916" width="5.42578125" style="15" customWidth="1"/>
    <col min="6917" max="6917" width="11.7109375" style="15" customWidth="1"/>
    <col min="6918" max="6918" width="13.28515625" style="15" bestFit="1" customWidth="1"/>
    <col min="6919" max="6919" width="5.7109375" style="15" customWidth="1"/>
    <col min="6920" max="6920" width="11" style="15" customWidth="1"/>
    <col min="6921" max="6921" width="6.42578125" style="15" customWidth="1"/>
    <col min="6922" max="6922" width="12.42578125" style="15" customWidth="1"/>
    <col min="6923" max="6923" width="10.7109375" style="15" customWidth="1"/>
    <col min="6924" max="6924" width="12.7109375" style="15" customWidth="1"/>
    <col min="6925" max="6925" width="11.140625" style="15" customWidth="1"/>
    <col min="6926" max="6926" width="6.85546875" style="15" bestFit="1" customWidth="1"/>
    <col min="6927" max="7166" width="8" style="15"/>
    <col min="7167" max="7167" width="4" style="15" customWidth="1"/>
    <col min="7168" max="7168" width="4.5703125" style="15" customWidth="1"/>
    <col min="7169" max="7169" width="5.85546875" style="15" customWidth="1"/>
    <col min="7170" max="7170" width="7" style="15" customWidth="1"/>
    <col min="7171" max="7171" width="11.5703125" style="15" customWidth="1"/>
    <col min="7172" max="7172" width="5.42578125" style="15" customWidth="1"/>
    <col min="7173" max="7173" width="11.7109375" style="15" customWidth="1"/>
    <col min="7174" max="7174" width="13.28515625" style="15" bestFit="1" customWidth="1"/>
    <col min="7175" max="7175" width="5.7109375" style="15" customWidth="1"/>
    <col min="7176" max="7176" width="11" style="15" customWidth="1"/>
    <col min="7177" max="7177" width="6.42578125" style="15" customWidth="1"/>
    <col min="7178" max="7178" width="12.42578125" style="15" customWidth="1"/>
    <col min="7179" max="7179" width="10.7109375" style="15" customWidth="1"/>
    <col min="7180" max="7180" width="12.7109375" style="15" customWidth="1"/>
    <col min="7181" max="7181" width="11.140625" style="15" customWidth="1"/>
    <col min="7182" max="7182" width="6.85546875" style="15" bestFit="1" customWidth="1"/>
    <col min="7183" max="7422" width="8" style="15"/>
    <col min="7423" max="7423" width="4" style="15" customWidth="1"/>
    <col min="7424" max="7424" width="4.5703125" style="15" customWidth="1"/>
    <col min="7425" max="7425" width="5.85546875" style="15" customWidth="1"/>
    <col min="7426" max="7426" width="7" style="15" customWidth="1"/>
    <col min="7427" max="7427" width="11.5703125" style="15" customWidth="1"/>
    <col min="7428" max="7428" width="5.42578125" style="15" customWidth="1"/>
    <col min="7429" max="7429" width="11.7109375" style="15" customWidth="1"/>
    <col min="7430" max="7430" width="13.28515625" style="15" bestFit="1" customWidth="1"/>
    <col min="7431" max="7431" width="5.7109375" style="15" customWidth="1"/>
    <col min="7432" max="7432" width="11" style="15" customWidth="1"/>
    <col min="7433" max="7433" width="6.42578125" style="15" customWidth="1"/>
    <col min="7434" max="7434" width="12.42578125" style="15" customWidth="1"/>
    <col min="7435" max="7435" width="10.7109375" style="15" customWidth="1"/>
    <col min="7436" max="7436" width="12.7109375" style="15" customWidth="1"/>
    <col min="7437" max="7437" width="11.140625" style="15" customWidth="1"/>
    <col min="7438" max="7438" width="6.85546875" style="15" bestFit="1" customWidth="1"/>
    <col min="7439" max="7678" width="8" style="15"/>
    <col min="7679" max="7679" width="4" style="15" customWidth="1"/>
    <col min="7680" max="7680" width="4.5703125" style="15" customWidth="1"/>
    <col min="7681" max="7681" width="5.85546875" style="15" customWidth="1"/>
    <col min="7682" max="7682" width="7" style="15" customWidth="1"/>
    <col min="7683" max="7683" width="11.5703125" style="15" customWidth="1"/>
    <col min="7684" max="7684" width="5.42578125" style="15" customWidth="1"/>
    <col min="7685" max="7685" width="11.7109375" style="15" customWidth="1"/>
    <col min="7686" max="7686" width="13.28515625" style="15" bestFit="1" customWidth="1"/>
    <col min="7687" max="7687" width="5.7109375" style="15" customWidth="1"/>
    <col min="7688" max="7688" width="11" style="15" customWidth="1"/>
    <col min="7689" max="7689" width="6.42578125" style="15" customWidth="1"/>
    <col min="7690" max="7690" width="12.42578125" style="15" customWidth="1"/>
    <col min="7691" max="7691" width="10.7109375" style="15" customWidth="1"/>
    <col min="7692" max="7692" width="12.7109375" style="15" customWidth="1"/>
    <col min="7693" max="7693" width="11.140625" style="15" customWidth="1"/>
    <col min="7694" max="7694" width="6.85546875" style="15" bestFit="1" customWidth="1"/>
    <col min="7695" max="7934" width="8" style="15"/>
    <col min="7935" max="7935" width="4" style="15" customWidth="1"/>
    <col min="7936" max="7936" width="4.5703125" style="15" customWidth="1"/>
    <col min="7937" max="7937" width="5.85546875" style="15" customWidth="1"/>
    <col min="7938" max="7938" width="7" style="15" customWidth="1"/>
    <col min="7939" max="7939" width="11.5703125" style="15" customWidth="1"/>
    <col min="7940" max="7940" width="5.42578125" style="15" customWidth="1"/>
    <col min="7941" max="7941" width="11.7109375" style="15" customWidth="1"/>
    <col min="7942" max="7942" width="13.28515625" style="15" bestFit="1" customWidth="1"/>
    <col min="7943" max="7943" width="5.7109375" style="15" customWidth="1"/>
    <col min="7944" max="7944" width="11" style="15" customWidth="1"/>
    <col min="7945" max="7945" width="6.42578125" style="15" customWidth="1"/>
    <col min="7946" max="7946" width="12.42578125" style="15" customWidth="1"/>
    <col min="7947" max="7947" width="10.7109375" style="15" customWidth="1"/>
    <col min="7948" max="7948" width="12.7109375" style="15" customWidth="1"/>
    <col min="7949" max="7949" width="11.140625" style="15" customWidth="1"/>
    <col min="7950" max="7950" width="6.85546875" style="15" bestFit="1" customWidth="1"/>
    <col min="7951" max="8190" width="8" style="15"/>
    <col min="8191" max="8191" width="4" style="15" customWidth="1"/>
    <col min="8192" max="8192" width="4.5703125" style="15" customWidth="1"/>
    <col min="8193" max="8193" width="5.85546875" style="15" customWidth="1"/>
    <col min="8194" max="8194" width="7" style="15" customWidth="1"/>
    <col min="8195" max="8195" width="11.5703125" style="15" customWidth="1"/>
    <col min="8196" max="8196" width="5.42578125" style="15" customWidth="1"/>
    <col min="8197" max="8197" width="11.7109375" style="15" customWidth="1"/>
    <col min="8198" max="8198" width="13.28515625" style="15" bestFit="1" customWidth="1"/>
    <col min="8199" max="8199" width="5.7109375" style="15" customWidth="1"/>
    <col min="8200" max="8200" width="11" style="15" customWidth="1"/>
    <col min="8201" max="8201" width="6.42578125" style="15" customWidth="1"/>
    <col min="8202" max="8202" width="12.42578125" style="15" customWidth="1"/>
    <col min="8203" max="8203" width="10.7109375" style="15" customWidth="1"/>
    <col min="8204" max="8204" width="12.7109375" style="15" customWidth="1"/>
    <col min="8205" max="8205" width="11.140625" style="15" customWidth="1"/>
    <col min="8206" max="8206" width="6.85546875" style="15" bestFit="1" customWidth="1"/>
    <col min="8207" max="8446" width="8" style="15"/>
    <col min="8447" max="8447" width="4" style="15" customWidth="1"/>
    <col min="8448" max="8448" width="4.5703125" style="15" customWidth="1"/>
    <col min="8449" max="8449" width="5.85546875" style="15" customWidth="1"/>
    <col min="8450" max="8450" width="7" style="15" customWidth="1"/>
    <col min="8451" max="8451" width="11.5703125" style="15" customWidth="1"/>
    <col min="8452" max="8452" width="5.42578125" style="15" customWidth="1"/>
    <col min="8453" max="8453" width="11.7109375" style="15" customWidth="1"/>
    <col min="8454" max="8454" width="13.28515625" style="15" bestFit="1" customWidth="1"/>
    <col min="8455" max="8455" width="5.7109375" style="15" customWidth="1"/>
    <col min="8456" max="8456" width="11" style="15" customWidth="1"/>
    <col min="8457" max="8457" width="6.42578125" style="15" customWidth="1"/>
    <col min="8458" max="8458" width="12.42578125" style="15" customWidth="1"/>
    <col min="8459" max="8459" width="10.7109375" style="15" customWidth="1"/>
    <col min="8460" max="8460" width="12.7109375" style="15" customWidth="1"/>
    <col min="8461" max="8461" width="11.140625" style="15" customWidth="1"/>
    <col min="8462" max="8462" width="6.85546875" style="15" bestFit="1" customWidth="1"/>
    <col min="8463" max="8702" width="8" style="15"/>
    <col min="8703" max="8703" width="4" style="15" customWidth="1"/>
    <col min="8704" max="8704" width="4.5703125" style="15" customWidth="1"/>
    <col min="8705" max="8705" width="5.85546875" style="15" customWidth="1"/>
    <col min="8706" max="8706" width="7" style="15" customWidth="1"/>
    <col min="8707" max="8707" width="11.5703125" style="15" customWidth="1"/>
    <col min="8708" max="8708" width="5.42578125" style="15" customWidth="1"/>
    <col min="8709" max="8709" width="11.7109375" style="15" customWidth="1"/>
    <col min="8710" max="8710" width="13.28515625" style="15" bestFit="1" customWidth="1"/>
    <col min="8711" max="8711" width="5.7109375" style="15" customWidth="1"/>
    <col min="8712" max="8712" width="11" style="15" customWidth="1"/>
    <col min="8713" max="8713" width="6.42578125" style="15" customWidth="1"/>
    <col min="8714" max="8714" width="12.42578125" style="15" customWidth="1"/>
    <col min="8715" max="8715" width="10.7109375" style="15" customWidth="1"/>
    <col min="8716" max="8716" width="12.7109375" style="15" customWidth="1"/>
    <col min="8717" max="8717" width="11.140625" style="15" customWidth="1"/>
    <col min="8718" max="8718" width="6.85546875" style="15" bestFit="1" customWidth="1"/>
    <col min="8719" max="8958" width="8" style="15"/>
    <col min="8959" max="8959" width="4" style="15" customWidth="1"/>
    <col min="8960" max="8960" width="4.5703125" style="15" customWidth="1"/>
    <col min="8961" max="8961" width="5.85546875" style="15" customWidth="1"/>
    <col min="8962" max="8962" width="7" style="15" customWidth="1"/>
    <col min="8963" max="8963" width="11.5703125" style="15" customWidth="1"/>
    <col min="8964" max="8964" width="5.42578125" style="15" customWidth="1"/>
    <col min="8965" max="8965" width="11.7109375" style="15" customWidth="1"/>
    <col min="8966" max="8966" width="13.28515625" style="15" bestFit="1" customWidth="1"/>
    <col min="8967" max="8967" width="5.7109375" style="15" customWidth="1"/>
    <col min="8968" max="8968" width="11" style="15" customWidth="1"/>
    <col min="8969" max="8969" width="6.42578125" style="15" customWidth="1"/>
    <col min="8970" max="8970" width="12.42578125" style="15" customWidth="1"/>
    <col min="8971" max="8971" width="10.7109375" style="15" customWidth="1"/>
    <col min="8972" max="8972" width="12.7109375" style="15" customWidth="1"/>
    <col min="8973" max="8973" width="11.140625" style="15" customWidth="1"/>
    <col min="8974" max="8974" width="6.85546875" style="15" bestFit="1" customWidth="1"/>
    <col min="8975" max="9214" width="8" style="15"/>
    <col min="9215" max="9215" width="4" style="15" customWidth="1"/>
    <col min="9216" max="9216" width="4.5703125" style="15" customWidth="1"/>
    <col min="9217" max="9217" width="5.85546875" style="15" customWidth="1"/>
    <col min="9218" max="9218" width="7" style="15" customWidth="1"/>
    <col min="9219" max="9219" width="11.5703125" style="15" customWidth="1"/>
    <col min="9220" max="9220" width="5.42578125" style="15" customWidth="1"/>
    <col min="9221" max="9221" width="11.7109375" style="15" customWidth="1"/>
    <col min="9222" max="9222" width="13.28515625" style="15" bestFit="1" customWidth="1"/>
    <col min="9223" max="9223" width="5.7109375" style="15" customWidth="1"/>
    <col min="9224" max="9224" width="11" style="15" customWidth="1"/>
    <col min="9225" max="9225" width="6.42578125" style="15" customWidth="1"/>
    <col min="9226" max="9226" width="12.42578125" style="15" customWidth="1"/>
    <col min="9227" max="9227" width="10.7109375" style="15" customWidth="1"/>
    <col min="9228" max="9228" width="12.7109375" style="15" customWidth="1"/>
    <col min="9229" max="9229" width="11.140625" style="15" customWidth="1"/>
    <col min="9230" max="9230" width="6.85546875" style="15" bestFit="1" customWidth="1"/>
    <col min="9231" max="9470" width="8" style="15"/>
    <col min="9471" max="9471" width="4" style="15" customWidth="1"/>
    <col min="9472" max="9472" width="4.5703125" style="15" customWidth="1"/>
    <col min="9473" max="9473" width="5.85546875" style="15" customWidth="1"/>
    <col min="9474" max="9474" width="7" style="15" customWidth="1"/>
    <col min="9475" max="9475" width="11.5703125" style="15" customWidth="1"/>
    <col min="9476" max="9476" width="5.42578125" style="15" customWidth="1"/>
    <col min="9477" max="9477" width="11.7109375" style="15" customWidth="1"/>
    <col min="9478" max="9478" width="13.28515625" style="15" bestFit="1" customWidth="1"/>
    <col min="9479" max="9479" width="5.7109375" style="15" customWidth="1"/>
    <col min="9480" max="9480" width="11" style="15" customWidth="1"/>
    <col min="9481" max="9481" width="6.42578125" style="15" customWidth="1"/>
    <col min="9482" max="9482" width="12.42578125" style="15" customWidth="1"/>
    <col min="9483" max="9483" width="10.7109375" style="15" customWidth="1"/>
    <col min="9484" max="9484" width="12.7109375" style="15" customWidth="1"/>
    <col min="9485" max="9485" width="11.140625" style="15" customWidth="1"/>
    <col min="9486" max="9486" width="6.85546875" style="15" bestFit="1" customWidth="1"/>
    <col min="9487" max="9726" width="8" style="15"/>
    <col min="9727" max="9727" width="4" style="15" customWidth="1"/>
    <col min="9728" max="9728" width="4.5703125" style="15" customWidth="1"/>
    <col min="9729" max="9729" width="5.85546875" style="15" customWidth="1"/>
    <col min="9730" max="9730" width="7" style="15" customWidth="1"/>
    <col min="9731" max="9731" width="11.5703125" style="15" customWidth="1"/>
    <col min="9732" max="9732" width="5.42578125" style="15" customWidth="1"/>
    <col min="9733" max="9733" width="11.7109375" style="15" customWidth="1"/>
    <col min="9734" max="9734" width="13.28515625" style="15" bestFit="1" customWidth="1"/>
    <col min="9735" max="9735" width="5.7109375" style="15" customWidth="1"/>
    <col min="9736" max="9736" width="11" style="15" customWidth="1"/>
    <col min="9737" max="9737" width="6.42578125" style="15" customWidth="1"/>
    <col min="9738" max="9738" width="12.42578125" style="15" customWidth="1"/>
    <col min="9739" max="9739" width="10.7109375" style="15" customWidth="1"/>
    <col min="9740" max="9740" width="12.7109375" style="15" customWidth="1"/>
    <col min="9741" max="9741" width="11.140625" style="15" customWidth="1"/>
    <col min="9742" max="9742" width="6.85546875" style="15" bestFit="1" customWidth="1"/>
    <col min="9743" max="9982" width="8" style="15"/>
    <col min="9983" max="9983" width="4" style="15" customWidth="1"/>
    <col min="9984" max="9984" width="4.5703125" style="15" customWidth="1"/>
    <col min="9985" max="9985" width="5.85546875" style="15" customWidth="1"/>
    <col min="9986" max="9986" width="7" style="15" customWidth="1"/>
    <col min="9987" max="9987" width="11.5703125" style="15" customWidth="1"/>
    <col min="9988" max="9988" width="5.42578125" style="15" customWidth="1"/>
    <col min="9989" max="9989" width="11.7109375" style="15" customWidth="1"/>
    <col min="9990" max="9990" width="13.28515625" style="15" bestFit="1" customWidth="1"/>
    <col min="9991" max="9991" width="5.7109375" style="15" customWidth="1"/>
    <col min="9992" max="9992" width="11" style="15" customWidth="1"/>
    <col min="9993" max="9993" width="6.42578125" style="15" customWidth="1"/>
    <col min="9994" max="9994" width="12.42578125" style="15" customWidth="1"/>
    <col min="9995" max="9995" width="10.7109375" style="15" customWidth="1"/>
    <col min="9996" max="9996" width="12.7109375" style="15" customWidth="1"/>
    <col min="9997" max="9997" width="11.140625" style="15" customWidth="1"/>
    <col min="9998" max="9998" width="6.85546875" style="15" bestFit="1" customWidth="1"/>
    <col min="9999" max="10238" width="8" style="15"/>
    <col min="10239" max="10239" width="4" style="15" customWidth="1"/>
    <col min="10240" max="10240" width="4.5703125" style="15" customWidth="1"/>
    <col min="10241" max="10241" width="5.85546875" style="15" customWidth="1"/>
    <col min="10242" max="10242" width="7" style="15" customWidth="1"/>
    <col min="10243" max="10243" width="11.5703125" style="15" customWidth="1"/>
    <col min="10244" max="10244" width="5.42578125" style="15" customWidth="1"/>
    <col min="10245" max="10245" width="11.7109375" style="15" customWidth="1"/>
    <col min="10246" max="10246" width="13.28515625" style="15" bestFit="1" customWidth="1"/>
    <col min="10247" max="10247" width="5.7109375" style="15" customWidth="1"/>
    <col min="10248" max="10248" width="11" style="15" customWidth="1"/>
    <col min="10249" max="10249" width="6.42578125" style="15" customWidth="1"/>
    <col min="10250" max="10250" width="12.42578125" style="15" customWidth="1"/>
    <col min="10251" max="10251" width="10.7109375" style="15" customWidth="1"/>
    <col min="10252" max="10252" width="12.7109375" style="15" customWidth="1"/>
    <col min="10253" max="10253" width="11.140625" style="15" customWidth="1"/>
    <col min="10254" max="10254" width="6.85546875" style="15" bestFit="1" customWidth="1"/>
    <col min="10255" max="10494" width="8" style="15"/>
    <col min="10495" max="10495" width="4" style="15" customWidth="1"/>
    <col min="10496" max="10496" width="4.5703125" style="15" customWidth="1"/>
    <col min="10497" max="10497" width="5.85546875" style="15" customWidth="1"/>
    <col min="10498" max="10498" width="7" style="15" customWidth="1"/>
    <col min="10499" max="10499" width="11.5703125" style="15" customWidth="1"/>
    <col min="10500" max="10500" width="5.42578125" style="15" customWidth="1"/>
    <col min="10501" max="10501" width="11.7109375" style="15" customWidth="1"/>
    <col min="10502" max="10502" width="13.28515625" style="15" bestFit="1" customWidth="1"/>
    <col min="10503" max="10503" width="5.7109375" style="15" customWidth="1"/>
    <col min="10504" max="10504" width="11" style="15" customWidth="1"/>
    <col min="10505" max="10505" width="6.42578125" style="15" customWidth="1"/>
    <col min="10506" max="10506" width="12.42578125" style="15" customWidth="1"/>
    <col min="10507" max="10507" width="10.7109375" style="15" customWidth="1"/>
    <col min="10508" max="10508" width="12.7109375" style="15" customWidth="1"/>
    <col min="10509" max="10509" width="11.140625" style="15" customWidth="1"/>
    <col min="10510" max="10510" width="6.85546875" style="15" bestFit="1" customWidth="1"/>
    <col min="10511" max="10750" width="8" style="15"/>
    <col min="10751" max="10751" width="4" style="15" customWidth="1"/>
    <col min="10752" max="10752" width="4.5703125" style="15" customWidth="1"/>
    <col min="10753" max="10753" width="5.85546875" style="15" customWidth="1"/>
    <col min="10754" max="10754" width="7" style="15" customWidth="1"/>
    <col min="10755" max="10755" width="11.5703125" style="15" customWidth="1"/>
    <col min="10756" max="10756" width="5.42578125" style="15" customWidth="1"/>
    <col min="10757" max="10757" width="11.7109375" style="15" customWidth="1"/>
    <col min="10758" max="10758" width="13.28515625" style="15" bestFit="1" customWidth="1"/>
    <col min="10759" max="10759" width="5.7109375" style="15" customWidth="1"/>
    <col min="10760" max="10760" width="11" style="15" customWidth="1"/>
    <col min="10761" max="10761" width="6.42578125" style="15" customWidth="1"/>
    <col min="10762" max="10762" width="12.42578125" style="15" customWidth="1"/>
    <col min="10763" max="10763" width="10.7109375" style="15" customWidth="1"/>
    <col min="10764" max="10764" width="12.7109375" style="15" customWidth="1"/>
    <col min="10765" max="10765" width="11.140625" style="15" customWidth="1"/>
    <col min="10766" max="10766" width="6.85546875" style="15" bestFit="1" customWidth="1"/>
    <col min="10767" max="11006" width="8" style="15"/>
    <col min="11007" max="11007" width="4" style="15" customWidth="1"/>
    <col min="11008" max="11008" width="4.5703125" style="15" customWidth="1"/>
    <col min="11009" max="11009" width="5.85546875" style="15" customWidth="1"/>
    <col min="11010" max="11010" width="7" style="15" customWidth="1"/>
    <col min="11011" max="11011" width="11.5703125" style="15" customWidth="1"/>
    <col min="11012" max="11012" width="5.42578125" style="15" customWidth="1"/>
    <col min="11013" max="11013" width="11.7109375" style="15" customWidth="1"/>
    <col min="11014" max="11014" width="13.28515625" style="15" bestFit="1" customWidth="1"/>
    <col min="11015" max="11015" width="5.7109375" style="15" customWidth="1"/>
    <col min="11016" max="11016" width="11" style="15" customWidth="1"/>
    <col min="11017" max="11017" width="6.42578125" style="15" customWidth="1"/>
    <col min="11018" max="11018" width="12.42578125" style="15" customWidth="1"/>
    <col min="11019" max="11019" width="10.7109375" style="15" customWidth="1"/>
    <col min="11020" max="11020" width="12.7109375" style="15" customWidth="1"/>
    <col min="11021" max="11021" width="11.140625" style="15" customWidth="1"/>
    <col min="11022" max="11022" width="6.85546875" style="15" bestFit="1" customWidth="1"/>
    <col min="11023" max="11262" width="8" style="15"/>
    <col min="11263" max="11263" width="4" style="15" customWidth="1"/>
    <col min="11264" max="11264" width="4.5703125" style="15" customWidth="1"/>
    <col min="11265" max="11265" width="5.85546875" style="15" customWidth="1"/>
    <col min="11266" max="11266" width="7" style="15" customWidth="1"/>
    <col min="11267" max="11267" width="11.5703125" style="15" customWidth="1"/>
    <col min="11268" max="11268" width="5.42578125" style="15" customWidth="1"/>
    <col min="11269" max="11269" width="11.7109375" style="15" customWidth="1"/>
    <col min="11270" max="11270" width="13.28515625" style="15" bestFit="1" customWidth="1"/>
    <col min="11271" max="11271" width="5.7109375" style="15" customWidth="1"/>
    <col min="11272" max="11272" width="11" style="15" customWidth="1"/>
    <col min="11273" max="11273" width="6.42578125" style="15" customWidth="1"/>
    <col min="11274" max="11274" width="12.42578125" style="15" customWidth="1"/>
    <col min="11275" max="11275" width="10.7109375" style="15" customWidth="1"/>
    <col min="11276" max="11276" width="12.7109375" style="15" customWidth="1"/>
    <col min="11277" max="11277" width="11.140625" style="15" customWidth="1"/>
    <col min="11278" max="11278" width="6.85546875" style="15" bestFit="1" customWidth="1"/>
    <col min="11279" max="11518" width="8" style="15"/>
    <col min="11519" max="11519" width="4" style="15" customWidth="1"/>
    <col min="11520" max="11520" width="4.5703125" style="15" customWidth="1"/>
    <col min="11521" max="11521" width="5.85546875" style="15" customWidth="1"/>
    <col min="11522" max="11522" width="7" style="15" customWidth="1"/>
    <col min="11523" max="11523" width="11.5703125" style="15" customWidth="1"/>
    <col min="11524" max="11524" width="5.42578125" style="15" customWidth="1"/>
    <col min="11525" max="11525" width="11.7109375" style="15" customWidth="1"/>
    <col min="11526" max="11526" width="13.28515625" style="15" bestFit="1" customWidth="1"/>
    <col min="11527" max="11527" width="5.7109375" style="15" customWidth="1"/>
    <col min="11528" max="11528" width="11" style="15" customWidth="1"/>
    <col min="11529" max="11529" width="6.42578125" style="15" customWidth="1"/>
    <col min="11530" max="11530" width="12.42578125" style="15" customWidth="1"/>
    <col min="11531" max="11531" width="10.7109375" style="15" customWidth="1"/>
    <col min="11532" max="11532" width="12.7109375" style="15" customWidth="1"/>
    <col min="11533" max="11533" width="11.140625" style="15" customWidth="1"/>
    <col min="11534" max="11534" width="6.85546875" style="15" bestFit="1" customWidth="1"/>
    <col min="11535" max="11774" width="8" style="15"/>
    <col min="11775" max="11775" width="4" style="15" customWidth="1"/>
    <col min="11776" max="11776" width="4.5703125" style="15" customWidth="1"/>
    <col min="11777" max="11777" width="5.85546875" style="15" customWidth="1"/>
    <col min="11778" max="11778" width="7" style="15" customWidth="1"/>
    <col min="11779" max="11779" width="11.5703125" style="15" customWidth="1"/>
    <col min="11780" max="11780" width="5.42578125" style="15" customWidth="1"/>
    <col min="11781" max="11781" width="11.7109375" style="15" customWidth="1"/>
    <col min="11782" max="11782" width="13.28515625" style="15" bestFit="1" customWidth="1"/>
    <col min="11783" max="11783" width="5.7109375" style="15" customWidth="1"/>
    <col min="11784" max="11784" width="11" style="15" customWidth="1"/>
    <col min="11785" max="11785" width="6.42578125" style="15" customWidth="1"/>
    <col min="11786" max="11786" width="12.42578125" style="15" customWidth="1"/>
    <col min="11787" max="11787" width="10.7109375" style="15" customWidth="1"/>
    <col min="11788" max="11788" width="12.7109375" style="15" customWidth="1"/>
    <col min="11789" max="11789" width="11.140625" style="15" customWidth="1"/>
    <col min="11790" max="11790" width="6.85546875" style="15" bestFit="1" customWidth="1"/>
    <col min="11791" max="12030" width="8" style="15"/>
    <col min="12031" max="12031" width="4" style="15" customWidth="1"/>
    <col min="12032" max="12032" width="4.5703125" style="15" customWidth="1"/>
    <col min="12033" max="12033" width="5.85546875" style="15" customWidth="1"/>
    <col min="12034" max="12034" width="7" style="15" customWidth="1"/>
    <col min="12035" max="12035" width="11.5703125" style="15" customWidth="1"/>
    <col min="12036" max="12036" width="5.42578125" style="15" customWidth="1"/>
    <col min="12037" max="12037" width="11.7109375" style="15" customWidth="1"/>
    <col min="12038" max="12038" width="13.28515625" style="15" bestFit="1" customWidth="1"/>
    <col min="12039" max="12039" width="5.7109375" style="15" customWidth="1"/>
    <col min="12040" max="12040" width="11" style="15" customWidth="1"/>
    <col min="12041" max="12041" width="6.42578125" style="15" customWidth="1"/>
    <col min="12042" max="12042" width="12.42578125" style="15" customWidth="1"/>
    <col min="12043" max="12043" width="10.7109375" style="15" customWidth="1"/>
    <col min="12044" max="12044" width="12.7109375" style="15" customWidth="1"/>
    <col min="12045" max="12045" width="11.140625" style="15" customWidth="1"/>
    <col min="12046" max="12046" width="6.85546875" style="15" bestFit="1" customWidth="1"/>
    <col min="12047" max="12286" width="8" style="15"/>
    <col min="12287" max="12287" width="4" style="15" customWidth="1"/>
    <col min="12288" max="12288" width="4.5703125" style="15" customWidth="1"/>
    <col min="12289" max="12289" width="5.85546875" style="15" customWidth="1"/>
    <col min="12290" max="12290" width="7" style="15" customWidth="1"/>
    <col min="12291" max="12291" width="11.5703125" style="15" customWidth="1"/>
    <col min="12292" max="12292" width="5.42578125" style="15" customWidth="1"/>
    <col min="12293" max="12293" width="11.7109375" style="15" customWidth="1"/>
    <col min="12294" max="12294" width="13.28515625" style="15" bestFit="1" customWidth="1"/>
    <col min="12295" max="12295" width="5.7109375" style="15" customWidth="1"/>
    <col min="12296" max="12296" width="11" style="15" customWidth="1"/>
    <col min="12297" max="12297" width="6.42578125" style="15" customWidth="1"/>
    <col min="12298" max="12298" width="12.42578125" style="15" customWidth="1"/>
    <col min="12299" max="12299" width="10.7109375" style="15" customWidth="1"/>
    <col min="12300" max="12300" width="12.7109375" style="15" customWidth="1"/>
    <col min="12301" max="12301" width="11.140625" style="15" customWidth="1"/>
    <col min="12302" max="12302" width="6.85546875" style="15" bestFit="1" customWidth="1"/>
    <col min="12303" max="12542" width="8" style="15"/>
    <col min="12543" max="12543" width="4" style="15" customWidth="1"/>
    <col min="12544" max="12544" width="4.5703125" style="15" customWidth="1"/>
    <col min="12545" max="12545" width="5.85546875" style="15" customWidth="1"/>
    <col min="12546" max="12546" width="7" style="15" customWidth="1"/>
    <col min="12547" max="12547" width="11.5703125" style="15" customWidth="1"/>
    <col min="12548" max="12548" width="5.42578125" style="15" customWidth="1"/>
    <col min="12549" max="12549" width="11.7109375" style="15" customWidth="1"/>
    <col min="12550" max="12550" width="13.28515625" style="15" bestFit="1" customWidth="1"/>
    <col min="12551" max="12551" width="5.7109375" style="15" customWidth="1"/>
    <col min="12552" max="12552" width="11" style="15" customWidth="1"/>
    <col min="12553" max="12553" width="6.42578125" style="15" customWidth="1"/>
    <col min="12554" max="12554" width="12.42578125" style="15" customWidth="1"/>
    <col min="12555" max="12555" width="10.7109375" style="15" customWidth="1"/>
    <col min="12556" max="12556" width="12.7109375" style="15" customWidth="1"/>
    <col min="12557" max="12557" width="11.140625" style="15" customWidth="1"/>
    <col min="12558" max="12558" width="6.85546875" style="15" bestFit="1" customWidth="1"/>
    <col min="12559" max="12798" width="8" style="15"/>
    <col min="12799" max="12799" width="4" style="15" customWidth="1"/>
    <col min="12800" max="12800" width="4.5703125" style="15" customWidth="1"/>
    <col min="12801" max="12801" width="5.85546875" style="15" customWidth="1"/>
    <col min="12802" max="12802" width="7" style="15" customWidth="1"/>
    <col min="12803" max="12803" width="11.5703125" style="15" customWidth="1"/>
    <col min="12804" max="12804" width="5.42578125" style="15" customWidth="1"/>
    <col min="12805" max="12805" width="11.7109375" style="15" customWidth="1"/>
    <col min="12806" max="12806" width="13.28515625" style="15" bestFit="1" customWidth="1"/>
    <col min="12807" max="12807" width="5.7109375" style="15" customWidth="1"/>
    <col min="12808" max="12808" width="11" style="15" customWidth="1"/>
    <col min="12809" max="12809" width="6.42578125" style="15" customWidth="1"/>
    <col min="12810" max="12810" width="12.42578125" style="15" customWidth="1"/>
    <col min="12811" max="12811" width="10.7109375" style="15" customWidth="1"/>
    <col min="12812" max="12812" width="12.7109375" style="15" customWidth="1"/>
    <col min="12813" max="12813" width="11.140625" style="15" customWidth="1"/>
    <col min="12814" max="12814" width="6.85546875" style="15" bestFit="1" customWidth="1"/>
    <col min="12815" max="13054" width="8" style="15"/>
    <col min="13055" max="13055" width="4" style="15" customWidth="1"/>
    <col min="13056" max="13056" width="4.5703125" style="15" customWidth="1"/>
    <col min="13057" max="13057" width="5.85546875" style="15" customWidth="1"/>
    <col min="13058" max="13058" width="7" style="15" customWidth="1"/>
    <col min="13059" max="13059" width="11.5703125" style="15" customWidth="1"/>
    <col min="13060" max="13060" width="5.42578125" style="15" customWidth="1"/>
    <col min="13061" max="13061" width="11.7109375" style="15" customWidth="1"/>
    <col min="13062" max="13062" width="13.28515625" style="15" bestFit="1" customWidth="1"/>
    <col min="13063" max="13063" width="5.7109375" style="15" customWidth="1"/>
    <col min="13064" max="13064" width="11" style="15" customWidth="1"/>
    <col min="13065" max="13065" width="6.42578125" style="15" customWidth="1"/>
    <col min="13066" max="13066" width="12.42578125" style="15" customWidth="1"/>
    <col min="13067" max="13067" width="10.7109375" style="15" customWidth="1"/>
    <col min="13068" max="13068" width="12.7109375" style="15" customWidth="1"/>
    <col min="13069" max="13069" width="11.140625" style="15" customWidth="1"/>
    <col min="13070" max="13070" width="6.85546875" style="15" bestFit="1" customWidth="1"/>
    <col min="13071" max="13310" width="8" style="15"/>
    <col min="13311" max="13311" width="4" style="15" customWidth="1"/>
    <col min="13312" max="13312" width="4.5703125" style="15" customWidth="1"/>
    <col min="13313" max="13313" width="5.85546875" style="15" customWidth="1"/>
    <col min="13314" max="13314" width="7" style="15" customWidth="1"/>
    <col min="13315" max="13315" width="11.5703125" style="15" customWidth="1"/>
    <col min="13316" max="13316" width="5.42578125" style="15" customWidth="1"/>
    <col min="13317" max="13317" width="11.7109375" style="15" customWidth="1"/>
    <col min="13318" max="13318" width="13.28515625" style="15" bestFit="1" customWidth="1"/>
    <col min="13319" max="13319" width="5.7109375" style="15" customWidth="1"/>
    <col min="13320" max="13320" width="11" style="15" customWidth="1"/>
    <col min="13321" max="13321" width="6.42578125" style="15" customWidth="1"/>
    <col min="13322" max="13322" width="12.42578125" style="15" customWidth="1"/>
    <col min="13323" max="13323" width="10.7109375" style="15" customWidth="1"/>
    <col min="13324" max="13324" width="12.7109375" style="15" customWidth="1"/>
    <col min="13325" max="13325" width="11.140625" style="15" customWidth="1"/>
    <col min="13326" max="13326" width="6.85546875" style="15" bestFit="1" customWidth="1"/>
    <col min="13327" max="13566" width="8" style="15"/>
    <col min="13567" max="13567" width="4" style="15" customWidth="1"/>
    <col min="13568" max="13568" width="4.5703125" style="15" customWidth="1"/>
    <col min="13569" max="13569" width="5.85546875" style="15" customWidth="1"/>
    <col min="13570" max="13570" width="7" style="15" customWidth="1"/>
    <col min="13571" max="13571" width="11.5703125" style="15" customWidth="1"/>
    <col min="13572" max="13572" width="5.42578125" style="15" customWidth="1"/>
    <col min="13573" max="13573" width="11.7109375" style="15" customWidth="1"/>
    <col min="13574" max="13574" width="13.28515625" style="15" bestFit="1" customWidth="1"/>
    <col min="13575" max="13575" width="5.7109375" style="15" customWidth="1"/>
    <col min="13576" max="13576" width="11" style="15" customWidth="1"/>
    <col min="13577" max="13577" width="6.42578125" style="15" customWidth="1"/>
    <col min="13578" max="13578" width="12.42578125" style="15" customWidth="1"/>
    <col min="13579" max="13579" width="10.7109375" style="15" customWidth="1"/>
    <col min="13580" max="13580" width="12.7109375" style="15" customWidth="1"/>
    <col min="13581" max="13581" width="11.140625" style="15" customWidth="1"/>
    <col min="13582" max="13582" width="6.85546875" style="15" bestFit="1" customWidth="1"/>
    <col min="13583" max="13822" width="8" style="15"/>
    <col min="13823" max="13823" width="4" style="15" customWidth="1"/>
    <col min="13824" max="13824" width="4.5703125" style="15" customWidth="1"/>
    <col min="13825" max="13825" width="5.85546875" style="15" customWidth="1"/>
    <col min="13826" max="13826" width="7" style="15" customWidth="1"/>
    <col min="13827" max="13827" width="11.5703125" style="15" customWidth="1"/>
    <col min="13828" max="13828" width="5.42578125" style="15" customWidth="1"/>
    <col min="13829" max="13829" width="11.7109375" style="15" customWidth="1"/>
    <col min="13830" max="13830" width="13.28515625" style="15" bestFit="1" customWidth="1"/>
    <col min="13831" max="13831" width="5.7109375" style="15" customWidth="1"/>
    <col min="13832" max="13832" width="11" style="15" customWidth="1"/>
    <col min="13833" max="13833" width="6.42578125" style="15" customWidth="1"/>
    <col min="13834" max="13834" width="12.42578125" style="15" customWidth="1"/>
    <col min="13835" max="13835" width="10.7109375" style="15" customWidth="1"/>
    <col min="13836" max="13836" width="12.7109375" style="15" customWidth="1"/>
    <col min="13837" max="13837" width="11.140625" style="15" customWidth="1"/>
    <col min="13838" max="13838" width="6.85546875" style="15" bestFit="1" customWidth="1"/>
    <col min="13839" max="14078" width="8" style="15"/>
    <col min="14079" max="14079" width="4" style="15" customWidth="1"/>
    <col min="14080" max="14080" width="4.5703125" style="15" customWidth="1"/>
    <col min="14081" max="14081" width="5.85546875" style="15" customWidth="1"/>
    <col min="14082" max="14082" width="7" style="15" customWidth="1"/>
    <col min="14083" max="14083" width="11.5703125" style="15" customWidth="1"/>
    <col min="14084" max="14084" width="5.42578125" style="15" customWidth="1"/>
    <col min="14085" max="14085" width="11.7109375" style="15" customWidth="1"/>
    <col min="14086" max="14086" width="13.28515625" style="15" bestFit="1" customWidth="1"/>
    <col min="14087" max="14087" width="5.7109375" style="15" customWidth="1"/>
    <col min="14088" max="14088" width="11" style="15" customWidth="1"/>
    <col min="14089" max="14089" width="6.42578125" style="15" customWidth="1"/>
    <col min="14090" max="14090" width="12.42578125" style="15" customWidth="1"/>
    <col min="14091" max="14091" width="10.7109375" style="15" customWidth="1"/>
    <col min="14092" max="14092" width="12.7109375" style="15" customWidth="1"/>
    <col min="14093" max="14093" width="11.140625" style="15" customWidth="1"/>
    <col min="14094" max="14094" width="6.85546875" style="15" bestFit="1" customWidth="1"/>
    <col min="14095" max="14334" width="8" style="15"/>
    <col min="14335" max="14335" width="4" style="15" customWidth="1"/>
    <col min="14336" max="14336" width="4.5703125" style="15" customWidth="1"/>
    <col min="14337" max="14337" width="5.85546875" style="15" customWidth="1"/>
    <col min="14338" max="14338" width="7" style="15" customWidth="1"/>
    <col min="14339" max="14339" width="11.5703125" style="15" customWidth="1"/>
    <col min="14340" max="14340" width="5.42578125" style="15" customWidth="1"/>
    <col min="14341" max="14341" width="11.7109375" style="15" customWidth="1"/>
    <col min="14342" max="14342" width="13.28515625" style="15" bestFit="1" customWidth="1"/>
    <col min="14343" max="14343" width="5.7109375" style="15" customWidth="1"/>
    <col min="14344" max="14344" width="11" style="15" customWidth="1"/>
    <col min="14345" max="14345" width="6.42578125" style="15" customWidth="1"/>
    <col min="14346" max="14346" width="12.42578125" style="15" customWidth="1"/>
    <col min="14347" max="14347" width="10.7109375" style="15" customWidth="1"/>
    <col min="14348" max="14348" width="12.7109375" style="15" customWidth="1"/>
    <col min="14349" max="14349" width="11.140625" style="15" customWidth="1"/>
    <col min="14350" max="14350" width="6.85546875" style="15" bestFit="1" customWidth="1"/>
    <col min="14351" max="14590" width="8" style="15"/>
    <col min="14591" max="14591" width="4" style="15" customWidth="1"/>
    <col min="14592" max="14592" width="4.5703125" style="15" customWidth="1"/>
    <col min="14593" max="14593" width="5.85546875" style="15" customWidth="1"/>
    <col min="14594" max="14594" width="7" style="15" customWidth="1"/>
    <col min="14595" max="14595" width="11.5703125" style="15" customWidth="1"/>
    <col min="14596" max="14596" width="5.42578125" style="15" customWidth="1"/>
    <col min="14597" max="14597" width="11.7109375" style="15" customWidth="1"/>
    <col min="14598" max="14598" width="13.28515625" style="15" bestFit="1" customWidth="1"/>
    <col min="14599" max="14599" width="5.7109375" style="15" customWidth="1"/>
    <col min="14600" max="14600" width="11" style="15" customWidth="1"/>
    <col min="14601" max="14601" width="6.42578125" style="15" customWidth="1"/>
    <col min="14602" max="14602" width="12.42578125" style="15" customWidth="1"/>
    <col min="14603" max="14603" width="10.7109375" style="15" customWidth="1"/>
    <col min="14604" max="14604" width="12.7109375" style="15" customWidth="1"/>
    <col min="14605" max="14605" width="11.140625" style="15" customWidth="1"/>
    <col min="14606" max="14606" width="6.85546875" style="15" bestFit="1" customWidth="1"/>
    <col min="14607" max="14846" width="8" style="15"/>
    <col min="14847" max="14847" width="4" style="15" customWidth="1"/>
    <col min="14848" max="14848" width="4.5703125" style="15" customWidth="1"/>
    <col min="14849" max="14849" width="5.85546875" style="15" customWidth="1"/>
    <col min="14850" max="14850" width="7" style="15" customWidth="1"/>
    <col min="14851" max="14851" width="11.5703125" style="15" customWidth="1"/>
    <col min="14852" max="14852" width="5.42578125" style="15" customWidth="1"/>
    <col min="14853" max="14853" width="11.7109375" style="15" customWidth="1"/>
    <col min="14854" max="14854" width="13.28515625" style="15" bestFit="1" customWidth="1"/>
    <col min="14855" max="14855" width="5.7109375" style="15" customWidth="1"/>
    <col min="14856" max="14856" width="11" style="15" customWidth="1"/>
    <col min="14857" max="14857" width="6.42578125" style="15" customWidth="1"/>
    <col min="14858" max="14858" width="12.42578125" style="15" customWidth="1"/>
    <col min="14859" max="14859" width="10.7109375" style="15" customWidth="1"/>
    <col min="14860" max="14860" width="12.7109375" style="15" customWidth="1"/>
    <col min="14861" max="14861" width="11.140625" style="15" customWidth="1"/>
    <col min="14862" max="14862" width="6.85546875" style="15" bestFit="1" customWidth="1"/>
    <col min="14863" max="15102" width="8" style="15"/>
    <col min="15103" max="15103" width="4" style="15" customWidth="1"/>
    <col min="15104" max="15104" width="4.5703125" style="15" customWidth="1"/>
    <col min="15105" max="15105" width="5.85546875" style="15" customWidth="1"/>
    <col min="15106" max="15106" width="7" style="15" customWidth="1"/>
    <col min="15107" max="15107" width="11.5703125" style="15" customWidth="1"/>
    <col min="15108" max="15108" width="5.42578125" style="15" customWidth="1"/>
    <col min="15109" max="15109" width="11.7109375" style="15" customWidth="1"/>
    <col min="15110" max="15110" width="13.28515625" style="15" bestFit="1" customWidth="1"/>
    <col min="15111" max="15111" width="5.7109375" style="15" customWidth="1"/>
    <col min="15112" max="15112" width="11" style="15" customWidth="1"/>
    <col min="15113" max="15113" width="6.42578125" style="15" customWidth="1"/>
    <col min="15114" max="15114" width="12.42578125" style="15" customWidth="1"/>
    <col min="15115" max="15115" width="10.7109375" style="15" customWidth="1"/>
    <col min="15116" max="15116" width="12.7109375" style="15" customWidth="1"/>
    <col min="15117" max="15117" width="11.140625" style="15" customWidth="1"/>
    <col min="15118" max="15118" width="6.85546875" style="15" bestFit="1" customWidth="1"/>
    <col min="15119" max="15358" width="8" style="15"/>
    <col min="15359" max="15359" width="4" style="15" customWidth="1"/>
    <col min="15360" max="15360" width="4.5703125" style="15" customWidth="1"/>
    <col min="15361" max="15361" width="5.85546875" style="15" customWidth="1"/>
    <col min="15362" max="15362" width="7" style="15" customWidth="1"/>
    <col min="15363" max="15363" width="11.5703125" style="15" customWidth="1"/>
    <col min="15364" max="15364" width="5.42578125" style="15" customWidth="1"/>
    <col min="15365" max="15365" width="11.7109375" style="15" customWidth="1"/>
    <col min="15366" max="15366" width="13.28515625" style="15" bestFit="1" customWidth="1"/>
    <col min="15367" max="15367" width="5.7109375" style="15" customWidth="1"/>
    <col min="15368" max="15368" width="11" style="15" customWidth="1"/>
    <col min="15369" max="15369" width="6.42578125" style="15" customWidth="1"/>
    <col min="15370" max="15370" width="12.42578125" style="15" customWidth="1"/>
    <col min="15371" max="15371" width="10.7109375" style="15" customWidth="1"/>
    <col min="15372" max="15372" width="12.7109375" style="15" customWidth="1"/>
    <col min="15373" max="15373" width="11.140625" style="15" customWidth="1"/>
    <col min="15374" max="15374" width="6.85546875" style="15" bestFit="1" customWidth="1"/>
    <col min="15375" max="15614" width="8" style="15"/>
    <col min="15615" max="15615" width="4" style="15" customWidth="1"/>
    <col min="15616" max="15616" width="4.5703125" style="15" customWidth="1"/>
    <col min="15617" max="15617" width="5.85546875" style="15" customWidth="1"/>
    <col min="15618" max="15618" width="7" style="15" customWidth="1"/>
    <col min="15619" max="15619" width="11.5703125" style="15" customWidth="1"/>
    <col min="15620" max="15620" width="5.42578125" style="15" customWidth="1"/>
    <col min="15621" max="15621" width="11.7109375" style="15" customWidth="1"/>
    <col min="15622" max="15622" width="13.28515625" style="15" bestFit="1" customWidth="1"/>
    <col min="15623" max="15623" width="5.7109375" style="15" customWidth="1"/>
    <col min="15624" max="15624" width="11" style="15" customWidth="1"/>
    <col min="15625" max="15625" width="6.42578125" style="15" customWidth="1"/>
    <col min="15626" max="15626" width="12.42578125" style="15" customWidth="1"/>
    <col min="15627" max="15627" width="10.7109375" style="15" customWidth="1"/>
    <col min="15628" max="15628" width="12.7109375" style="15" customWidth="1"/>
    <col min="15629" max="15629" width="11.140625" style="15" customWidth="1"/>
    <col min="15630" max="15630" width="6.85546875" style="15" bestFit="1" customWidth="1"/>
    <col min="15631" max="15870" width="8" style="15"/>
    <col min="15871" max="15871" width="4" style="15" customWidth="1"/>
    <col min="15872" max="15872" width="4.5703125" style="15" customWidth="1"/>
    <col min="15873" max="15873" width="5.85546875" style="15" customWidth="1"/>
    <col min="15874" max="15874" width="7" style="15" customWidth="1"/>
    <col min="15875" max="15875" width="11.5703125" style="15" customWidth="1"/>
    <col min="15876" max="15876" width="5.42578125" style="15" customWidth="1"/>
    <col min="15877" max="15877" width="11.7109375" style="15" customWidth="1"/>
    <col min="15878" max="15878" width="13.28515625" style="15" bestFit="1" customWidth="1"/>
    <col min="15879" max="15879" width="5.7109375" style="15" customWidth="1"/>
    <col min="15880" max="15880" width="11" style="15" customWidth="1"/>
    <col min="15881" max="15881" width="6.42578125" style="15" customWidth="1"/>
    <col min="15882" max="15882" width="12.42578125" style="15" customWidth="1"/>
    <col min="15883" max="15883" width="10.7109375" style="15" customWidth="1"/>
    <col min="15884" max="15884" width="12.7109375" style="15" customWidth="1"/>
    <col min="15885" max="15885" width="11.140625" style="15" customWidth="1"/>
    <col min="15886" max="15886" width="6.85546875" style="15" bestFit="1" customWidth="1"/>
    <col min="15887" max="16126" width="8" style="15"/>
    <col min="16127" max="16127" width="4" style="15" customWidth="1"/>
    <col min="16128" max="16128" width="4.5703125" style="15" customWidth="1"/>
    <col min="16129" max="16129" width="5.85546875" style="15" customWidth="1"/>
    <col min="16130" max="16130" width="7" style="15" customWidth="1"/>
    <col min="16131" max="16131" width="11.5703125" style="15" customWidth="1"/>
    <col min="16132" max="16132" width="5.42578125" style="15" customWidth="1"/>
    <col min="16133" max="16133" width="11.7109375" style="15" customWidth="1"/>
    <col min="16134" max="16134" width="13.28515625" style="15" bestFit="1" customWidth="1"/>
    <col min="16135" max="16135" width="5.7109375" style="15" customWidth="1"/>
    <col min="16136" max="16136" width="11" style="15" customWidth="1"/>
    <col min="16137" max="16137" width="6.42578125" style="15" customWidth="1"/>
    <col min="16138" max="16138" width="12.42578125" style="15" customWidth="1"/>
    <col min="16139" max="16139" width="10.7109375" style="15" customWidth="1"/>
    <col min="16140" max="16140" width="12.7109375" style="15" customWidth="1"/>
    <col min="16141" max="16141" width="11.140625" style="15" customWidth="1"/>
    <col min="16142" max="16142" width="6.85546875" style="15" bestFit="1" customWidth="1"/>
    <col min="16143" max="16384" width="8" style="15"/>
  </cols>
  <sheetData>
    <row r="1" spans="1:14" s="368" customFormat="1" ht="26.25">
      <c r="A1" s="586" t="s">
        <v>267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6"/>
    </row>
    <row r="2" spans="1:14" s="368" customFormat="1" ht="26.25">
      <c r="A2" s="369" t="s">
        <v>264</v>
      </c>
      <c r="B2" s="369"/>
      <c r="C2" s="369"/>
      <c r="D2" s="370"/>
      <c r="E2" s="370"/>
      <c r="F2" s="370"/>
      <c r="G2" s="370"/>
      <c r="H2" s="369"/>
      <c r="I2" s="369"/>
      <c r="J2" s="369"/>
      <c r="K2" s="369" t="s">
        <v>422</v>
      </c>
      <c r="L2" s="369"/>
      <c r="M2" s="369"/>
    </row>
    <row r="3" spans="1:14" ht="46.5" customHeight="1">
      <c r="A3" s="371" t="s">
        <v>9</v>
      </c>
      <c r="B3" s="372" t="s">
        <v>265</v>
      </c>
      <c r="C3" s="372" t="s">
        <v>1</v>
      </c>
      <c r="D3" s="618" t="s">
        <v>269</v>
      </c>
      <c r="E3" s="619"/>
      <c r="F3" s="619"/>
      <c r="G3" s="620"/>
      <c r="H3" s="621" t="s">
        <v>268</v>
      </c>
      <c r="I3" s="622"/>
      <c r="J3" s="622"/>
      <c r="K3" s="623"/>
      <c r="L3" s="624" t="s">
        <v>421</v>
      </c>
      <c r="M3" s="371" t="s">
        <v>266</v>
      </c>
    </row>
    <row r="4" spans="1:14">
      <c r="A4" s="373"/>
      <c r="B4" s="373"/>
      <c r="C4" s="373"/>
      <c r="D4" s="374" t="s">
        <v>270</v>
      </c>
      <c r="E4" s="374" t="s">
        <v>271</v>
      </c>
      <c r="F4" s="374" t="s">
        <v>272</v>
      </c>
      <c r="G4" s="375" t="s">
        <v>273</v>
      </c>
      <c r="H4" s="562" t="s">
        <v>270</v>
      </c>
      <c r="I4" s="562" t="s">
        <v>271</v>
      </c>
      <c r="J4" s="562" t="s">
        <v>272</v>
      </c>
      <c r="K4" s="563" t="s">
        <v>273</v>
      </c>
      <c r="L4" s="625"/>
      <c r="M4" s="373"/>
    </row>
    <row r="5" spans="1:14" ht="64.5" customHeight="1">
      <c r="A5" s="565">
        <v>11</v>
      </c>
      <c r="B5" s="112">
        <v>1</v>
      </c>
      <c r="C5" s="112" t="s">
        <v>25</v>
      </c>
      <c r="D5" s="558">
        <v>248780400</v>
      </c>
      <c r="E5" s="558">
        <v>355898390</v>
      </c>
      <c r="F5" s="558">
        <v>270069060</v>
      </c>
      <c r="G5" s="559">
        <f>SUM(D5:F5)</f>
        <v>874747850</v>
      </c>
      <c r="H5" s="564">
        <v>26756400</v>
      </c>
      <c r="I5" s="564">
        <v>14077000</v>
      </c>
      <c r="J5" s="564">
        <v>4792000</v>
      </c>
      <c r="K5" s="564">
        <f>SUM(H5:J5)</f>
        <v>45625400</v>
      </c>
      <c r="L5" s="560">
        <f>G5+K5</f>
        <v>920373250</v>
      </c>
      <c r="M5" s="561"/>
      <c r="N5" s="376"/>
    </row>
    <row r="6" spans="1:14">
      <c r="L6" s="367"/>
    </row>
    <row r="7" spans="1:14">
      <c r="L7" s="367"/>
    </row>
    <row r="8" spans="1:14">
      <c r="L8" s="367"/>
    </row>
    <row r="9" spans="1:14">
      <c r="L9" s="367"/>
    </row>
    <row r="10" spans="1:14">
      <c r="L10" s="367"/>
    </row>
    <row r="12" spans="1:14">
      <c r="L12" s="367"/>
    </row>
  </sheetData>
  <mergeCells count="4">
    <mergeCell ref="A1:M1"/>
    <mergeCell ref="D3:G3"/>
    <mergeCell ref="H3:K3"/>
    <mergeCell ref="L3:L4"/>
  </mergeCells>
  <pageMargins left="0.25" right="0.25" top="0.75" bottom="0.75" header="0.3" footer="0.3"/>
  <pageSetup scale="9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zoomScale="70" zoomScaleNormal="70" workbookViewId="0">
      <pane ySplit="5" topLeftCell="A35" activePane="bottomLeft" state="frozen"/>
      <selection pane="bottomLeft" activeCell="R99" sqref="R99"/>
    </sheetView>
  </sheetViews>
  <sheetFormatPr defaultColWidth="8.85546875" defaultRowHeight="23.25"/>
  <cols>
    <col min="1" max="1" width="4.7109375" style="1" bestFit="1" customWidth="1"/>
    <col min="2" max="2" width="6.5703125" style="36" customWidth="1"/>
    <col min="3" max="3" width="34.28515625" style="1" customWidth="1"/>
    <col min="4" max="4" width="10.140625" style="12" customWidth="1"/>
    <col min="5" max="5" width="20.7109375" style="12" customWidth="1"/>
    <col min="6" max="6" width="7.42578125" style="13" bestFit="1" customWidth="1"/>
    <col min="7" max="8" width="20" style="13" customWidth="1"/>
    <col min="9" max="9" width="19.28515625" style="13" customWidth="1"/>
    <col min="10" max="10" width="18.42578125" style="333" customWidth="1"/>
    <col min="11" max="11" width="15.5703125" style="1" customWidth="1"/>
    <col min="12" max="12" width="9" style="36" customWidth="1"/>
    <col min="13" max="13" width="14" style="36" customWidth="1"/>
    <col min="14" max="14" width="8.42578125" style="14" customWidth="1"/>
    <col min="15" max="15" width="7.140625" style="36" customWidth="1"/>
    <col min="16" max="16" width="7.5703125" style="36" customWidth="1"/>
    <col min="17" max="17" width="30.7109375" style="14" customWidth="1"/>
    <col min="18" max="18" width="7.140625" style="14" customWidth="1"/>
    <col min="19" max="16384" width="8.85546875" style="1"/>
  </cols>
  <sheetData>
    <row r="1" spans="1:18" ht="34.5" customHeight="1">
      <c r="A1" s="593" t="s">
        <v>17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  <c r="M1" s="593"/>
      <c r="N1" s="593"/>
      <c r="O1" s="593"/>
      <c r="P1" s="593"/>
      <c r="Q1" s="593"/>
      <c r="R1" s="593"/>
    </row>
    <row r="2" spans="1:18" ht="30" customHeight="1">
      <c r="A2" s="593" t="s">
        <v>423</v>
      </c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  <c r="M2" s="593"/>
      <c r="N2" s="593"/>
      <c r="O2" s="593"/>
      <c r="P2" s="593"/>
      <c r="Q2" s="593"/>
      <c r="R2" s="593"/>
    </row>
    <row r="3" spans="1:18">
      <c r="A3" s="10"/>
      <c r="B3" s="10"/>
      <c r="C3" s="10"/>
      <c r="D3" s="10"/>
      <c r="E3" s="10"/>
      <c r="F3" s="230"/>
      <c r="G3" s="314">
        <v>248780400</v>
      </c>
      <c r="H3" s="314">
        <v>355898390</v>
      </c>
      <c r="I3" s="314">
        <v>270069060</v>
      </c>
      <c r="J3" s="314"/>
      <c r="K3" s="311"/>
      <c r="L3" s="10"/>
      <c r="M3" s="10"/>
      <c r="N3" s="10"/>
      <c r="O3" s="10"/>
      <c r="P3" s="10"/>
      <c r="Q3" s="10"/>
      <c r="R3" s="10"/>
    </row>
    <row r="4" spans="1:18" ht="27.75" customHeight="1">
      <c r="A4" s="595" t="s">
        <v>9</v>
      </c>
      <c r="B4" s="596" t="s">
        <v>19</v>
      </c>
      <c r="C4" s="596" t="s">
        <v>20</v>
      </c>
      <c r="D4" s="597" t="s">
        <v>11</v>
      </c>
      <c r="E4" s="597" t="s">
        <v>7</v>
      </c>
      <c r="F4" s="599" t="s">
        <v>4</v>
      </c>
      <c r="G4" s="594" t="s">
        <v>18</v>
      </c>
      <c r="H4" s="594"/>
      <c r="I4" s="594"/>
      <c r="J4" s="601" t="s">
        <v>12</v>
      </c>
      <c r="K4" s="587" t="s">
        <v>0</v>
      </c>
      <c r="L4" s="589" t="s">
        <v>3</v>
      </c>
      <c r="M4" s="589" t="s">
        <v>10</v>
      </c>
      <c r="N4" s="589" t="s">
        <v>1</v>
      </c>
      <c r="O4" s="591" t="s">
        <v>5</v>
      </c>
      <c r="P4" s="591" t="s">
        <v>21</v>
      </c>
      <c r="Q4" s="591" t="s">
        <v>8</v>
      </c>
      <c r="R4" s="603" t="s">
        <v>13</v>
      </c>
    </row>
    <row r="5" spans="1:18" ht="48.75" customHeight="1">
      <c r="A5" s="592"/>
      <c r="B5" s="592"/>
      <c r="C5" s="592"/>
      <c r="D5" s="598"/>
      <c r="E5" s="598"/>
      <c r="F5" s="600"/>
      <c r="G5" s="2" t="s">
        <v>14</v>
      </c>
      <c r="H5" s="2" t="s">
        <v>15</v>
      </c>
      <c r="I5" s="2" t="s">
        <v>16</v>
      </c>
      <c r="J5" s="602"/>
      <c r="K5" s="588"/>
      <c r="L5" s="590"/>
      <c r="M5" s="590"/>
      <c r="N5" s="590"/>
      <c r="O5" s="592"/>
      <c r="P5" s="592"/>
      <c r="Q5" s="592"/>
      <c r="R5" s="604"/>
    </row>
    <row r="6" spans="1:18" ht="27.75" customHeight="1">
      <c r="A6" s="8"/>
      <c r="B6" s="3"/>
      <c r="C6" s="3" t="s">
        <v>2</v>
      </c>
      <c r="D6" s="4"/>
      <c r="E6" s="5"/>
      <c r="F6" s="508"/>
      <c r="G6" s="5">
        <f>SUM(G7:G65)</f>
        <v>248780480</v>
      </c>
      <c r="H6" s="5">
        <f>SUM(H66:H95)</f>
        <v>355898390</v>
      </c>
      <c r="I6" s="6">
        <f>SUM(I96:I113)</f>
        <v>270069060</v>
      </c>
      <c r="J6" s="315">
        <f>SUM(G6:I6)</f>
        <v>874747930</v>
      </c>
      <c r="K6" s="334"/>
      <c r="L6" s="3"/>
      <c r="M6" s="3"/>
      <c r="N6" s="7"/>
      <c r="O6" s="3"/>
      <c r="P6" s="3"/>
      <c r="Q6" s="3"/>
      <c r="R6" s="3"/>
    </row>
    <row r="7" spans="1:18" s="15" customFormat="1" ht="96" customHeight="1">
      <c r="A7" s="293">
        <v>11</v>
      </c>
      <c r="B7" s="247">
        <v>1</v>
      </c>
      <c r="C7" s="237" t="s">
        <v>35</v>
      </c>
      <c r="D7" s="248">
        <v>10124</v>
      </c>
      <c r="E7" s="232">
        <v>35000000</v>
      </c>
      <c r="F7" s="252">
        <v>1</v>
      </c>
      <c r="G7" s="356">
        <v>35000000</v>
      </c>
      <c r="H7" s="16"/>
      <c r="I7" s="16"/>
      <c r="J7" s="18">
        <v>35000000</v>
      </c>
      <c r="K7" s="237" t="s">
        <v>36</v>
      </c>
      <c r="L7" s="21" t="s">
        <v>37</v>
      </c>
      <c r="M7" s="23" t="s">
        <v>38</v>
      </c>
      <c r="N7" s="249" t="s">
        <v>25</v>
      </c>
      <c r="O7" s="21" t="s">
        <v>39</v>
      </c>
      <c r="P7" s="247"/>
      <c r="Q7" s="250" t="s">
        <v>40</v>
      </c>
      <c r="R7" s="163"/>
    </row>
    <row r="8" spans="1:18" s="15" customFormat="1" ht="126.75" customHeight="1">
      <c r="A8" s="293">
        <v>11</v>
      </c>
      <c r="B8" s="247">
        <v>2</v>
      </c>
      <c r="C8" s="251" t="s">
        <v>41</v>
      </c>
      <c r="D8" s="248" t="s">
        <v>42</v>
      </c>
      <c r="E8" s="232">
        <v>2479200</v>
      </c>
      <c r="F8" s="252">
        <v>1</v>
      </c>
      <c r="G8" s="316">
        <v>2479200</v>
      </c>
      <c r="H8" s="17"/>
      <c r="I8" s="17"/>
      <c r="J8" s="316">
        <v>2479200</v>
      </c>
      <c r="K8" s="237" t="s">
        <v>36</v>
      </c>
      <c r="L8" s="21" t="s">
        <v>37</v>
      </c>
      <c r="M8" s="23" t="s">
        <v>38</v>
      </c>
      <c r="N8" s="249" t="s">
        <v>25</v>
      </c>
      <c r="O8" s="21" t="s">
        <v>39</v>
      </c>
      <c r="P8" s="247"/>
      <c r="Q8" s="250" t="s">
        <v>43</v>
      </c>
      <c r="R8" s="163"/>
    </row>
    <row r="9" spans="1:18" s="14" customFormat="1" ht="78.75" customHeight="1">
      <c r="A9" s="294">
        <v>11</v>
      </c>
      <c r="B9" s="247">
        <v>3</v>
      </c>
      <c r="C9" s="19" t="s">
        <v>50</v>
      </c>
      <c r="D9" s="165">
        <v>9713</v>
      </c>
      <c r="E9" s="166">
        <v>18207930</v>
      </c>
      <c r="F9" s="164">
        <v>1</v>
      </c>
      <c r="G9" s="317">
        <f>E9</f>
        <v>18207930</v>
      </c>
      <c r="H9" s="165"/>
      <c r="I9" s="165"/>
      <c r="J9" s="317">
        <v>18207930</v>
      </c>
      <c r="K9" s="312" t="s">
        <v>22</v>
      </c>
      <c r="L9" s="165" t="s">
        <v>23</v>
      </c>
      <c r="M9" s="165" t="s">
        <v>24</v>
      </c>
      <c r="N9" s="165" t="s">
        <v>25</v>
      </c>
      <c r="O9" s="164" t="s">
        <v>26</v>
      </c>
      <c r="P9" s="165" t="s">
        <v>27</v>
      </c>
      <c r="Q9" s="19" t="s">
        <v>51</v>
      </c>
      <c r="R9" s="164">
        <v>2</v>
      </c>
    </row>
    <row r="10" spans="1:18" ht="72.75" customHeight="1">
      <c r="A10" s="294">
        <v>11</v>
      </c>
      <c r="B10" s="247">
        <v>4</v>
      </c>
      <c r="C10" s="20" t="s">
        <v>52</v>
      </c>
      <c r="D10" s="21">
        <v>8709</v>
      </c>
      <c r="E10" s="22">
        <v>8172970</v>
      </c>
      <c r="F10" s="21">
        <v>1</v>
      </c>
      <c r="G10" s="24">
        <f>E10</f>
        <v>8172970</v>
      </c>
      <c r="H10" s="21"/>
      <c r="I10" s="21"/>
      <c r="J10" s="24">
        <f>G10</f>
        <v>8172970</v>
      </c>
      <c r="K10" s="23" t="s">
        <v>22</v>
      </c>
      <c r="L10" s="21" t="s">
        <v>23</v>
      </c>
      <c r="M10" s="21" t="s">
        <v>24</v>
      </c>
      <c r="N10" s="21" t="s">
        <v>25</v>
      </c>
      <c r="O10" s="21" t="s">
        <v>26</v>
      </c>
      <c r="P10" s="21" t="s">
        <v>27</v>
      </c>
      <c r="Q10" s="20" t="s">
        <v>53</v>
      </c>
      <c r="R10" s="21">
        <v>2</v>
      </c>
    </row>
    <row r="11" spans="1:18" ht="63" customHeight="1">
      <c r="A11" s="294">
        <v>11</v>
      </c>
      <c r="B11" s="247">
        <v>5</v>
      </c>
      <c r="C11" s="19" t="s">
        <v>56</v>
      </c>
      <c r="D11" s="164">
        <v>6580</v>
      </c>
      <c r="E11" s="167">
        <v>1470950</v>
      </c>
      <c r="F11" s="164">
        <v>1</v>
      </c>
      <c r="G11" s="318">
        <f>E11</f>
        <v>1470950</v>
      </c>
      <c r="H11" s="164"/>
      <c r="I11" s="164"/>
      <c r="J11" s="318">
        <f>G11</f>
        <v>1470950</v>
      </c>
      <c r="K11" s="312" t="s">
        <v>22</v>
      </c>
      <c r="L11" s="164" t="s">
        <v>23</v>
      </c>
      <c r="M11" s="164" t="s">
        <v>24</v>
      </c>
      <c r="N11" s="164" t="s">
        <v>25</v>
      </c>
      <c r="O11" s="164" t="s">
        <v>26</v>
      </c>
      <c r="P11" s="164" t="s">
        <v>28</v>
      </c>
      <c r="Q11" s="19" t="s">
        <v>57</v>
      </c>
      <c r="R11" s="164">
        <v>2</v>
      </c>
    </row>
    <row r="12" spans="1:18" ht="75" customHeight="1">
      <c r="A12" s="294">
        <v>11</v>
      </c>
      <c r="B12" s="247">
        <v>6</v>
      </c>
      <c r="C12" s="20" t="s">
        <v>58</v>
      </c>
      <c r="D12" s="21" t="s">
        <v>29</v>
      </c>
      <c r="E12" s="22">
        <v>2431000</v>
      </c>
      <c r="F12" s="21">
        <v>1</v>
      </c>
      <c r="G12" s="24">
        <v>2431000</v>
      </c>
      <c r="H12" s="21"/>
      <c r="I12" s="22"/>
      <c r="J12" s="319">
        <f>G12</f>
        <v>2431000</v>
      </c>
      <c r="K12" s="23" t="s">
        <v>22</v>
      </c>
      <c r="L12" s="21" t="s">
        <v>23</v>
      </c>
      <c r="M12" s="21" t="s">
        <v>24</v>
      </c>
      <c r="N12" s="21" t="s">
        <v>25</v>
      </c>
      <c r="O12" s="21" t="s">
        <v>26</v>
      </c>
      <c r="P12" s="21" t="s">
        <v>27</v>
      </c>
      <c r="Q12" s="20" t="s">
        <v>59</v>
      </c>
      <c r="R12" s="21">
        <v>2</v>
      </c>
    </row>
    <row r="13" spans="1:18" ht="74.25" customHeight="1">
      <c r="A13" s="294">
        <v>11</v>
      </c>
      <c r="B13" s="247">
        <v>7</v>
      </c>
      <c r="C13" s="20" t="s">
        <v>60</v>
      </c>
      <c r="D13" s="21" t="s">
        <v>32</v>
      </c>
      <c r="E13" s="22">
        <v>1098000</v>
      </c>
      <c r="F13" s="21">
        <v>1</v>
      </c>
      <c r="G13" s="24">
        <v>1098000</v>
      </c>
      <c r="H13" s="21"/>
      <c r="I13" s="21"/>
      <c r="J13" s="319">
        <v>1098000</v>
      </c>
      <c r="K13" s="23" t="s">
        <v>22</v>
      </c>
      <c r="L13" s="23" t="s">
        <v>23</v>
      </c>
      <c r="M13" s="23" t="s">
        <v>34</v>
      </c>
      <c r="N13" s="23" t="s">
        <v>25</v>
      </c>
      <c r="O13" s="21" t="s">
        <v>26</v>
      </c>
      <c r="P13" s="23" t="s">
        <v>33</v>
      </c>
      <c r="Q13" s="20" t="s">
        <v>61</v>
      </c>
      <c r="R13" s="21">
        <v>2</v>
      </c>
    </row>
    <row r="14" spans="1:18" s="253" customFormat="1" ht="162" customHeight="1">
      <c r="A14" s="294">
        <v>11</v>
      </c>
      <c r="B14" s="247">
        <v>8</v>
      </c>
      <c r="C14" s="255" t="s">
        <v>128</v>
      </c>
      <c r="D14" s="511">
        <v>9638</v>
      </c>
      <c r="E14" s="233">
        <v>12896200</v>
      </c>
      <c r="F14" s="21">
        <v>1</v>
      </c>
      <c r="G14" s="262">
        <v>12896200</v>
      </c>
      <c r="H14" s="257"/>
      <c r="I14" s="257"/>
      <c r="J14" s="258">
        <v>12896200</v>
      </c>
      <c r="K14" s="337" t="s">
        <v>74</v>
      </c>
      <c r="L14" s="34" t="s">
        <v>75</v>
      </c>
      <c r="M14" s="34" t="s">
        <v>76</v>
      </c>
      <c r="N14" s="34" t="s">
        <v>25</v>
      </c>
      <c r="O14" s="34" t="s">
        <v>77</v>
      </c>
      <c r="P14" s="34" t="s">
        <v>129</v>
      </c>
      <c r="Q14" s="255" t="s">
        <v>130</v>
      </c>
      <c r="R14" s="502"/>
    </row>
    <row r="15" spans="1:18" s="253" customFormat="1" ht="62.25" customHeight="1">
      <c r="A15" s="294">
        <v>11</v>
      </c>
      <c r="B15" s="247">
        <v>9</v>
      </c>
      <c r="C15" s="47" t="s">
        <v>146</v>
      </c>
      <c r="D15" s="48" t="s">
        <v>147</v>
      </c>
      <c r="E15" s="49">
        <v>56169200</v>
      </c>
      <c r="F15" s="21">
        <v>1</v>
      </c>
      <c r="G15" s="115">
        <v>56169200</v>
      </c>
      <c r="H15" s="50"/>
      <c r="I15" s="51"/>
      <c r="J15" s="115">
        <v>56169200</v>
      </c>
      <c r="K15" s="335" t="s">
        <v>142</v>
      </c>
      <c r="L15" s="44" t="s">
        <v>143</v>
      </c>
      <c r="M15" s="44" t="s">
        <v>143</v>
      </c>
      <c r="N15" s="44" t="s">
        <v>25</v>
      </c>
      <c r="O15" s="45" t="s">
        <v>77</v>
      </c>
      <c r="P15" s="52" t="s">
        <v>144</v>
      </c>
      <c r="Q15" s="47" t="s">
        <v>148</v>
      </c>
      <c r="R15" s="53">
        <v>3</v>
      </c>
    </row>
    <row r="16" spans="1:18" s="253" customFormat="1" ht="121.5" customHeight="1">
      <c r="A16" s="294">
        <v>11</v>
      </c>
      <c r="B16" s="247">
        <v>10</v>
      </c>
      <c r="C16" s="259" t="s">
        <v>131</v>
      </c>
      <c r="D16" s="299">
        <v>9555</v>
      </c>
      <c r="E16" s="234">
        <v>10579300</v>
      </c>
      <c r="F16" s="21">
        <v>2</v>
      </c>
      <c r="G16" s="357">
        <f>E16*F16</f>
        <v>21158600</v>
      </c>
      <c r="H16" s="260"/>
      <c r="I16" s="257"/>
      <c r="J16" s="258">
        <v>21158600</v>
      </c>
      <c r="K16" s="338" t="s">
        <v>74</v>
      </c>
      <c r="L16" s="238" t="s">
        <v>75</v>
      </c>
      <c r="M16" s="238" t="s">
        <v>76</v>
      </c>
      <c r="N16" s="238" t="s">
        <v>25</v>
      </c>
      <c r="O16" s="238" t="s">
        <v>77</v>
      </c>
      <c r="P16" s="238" t="s">
        <v>46</v>
      </c>
      <c r="Q16" s="255" t="s">
        <v>132</v>
      </c>
      <c r="R16" s="502"/>
    </row>
    <row r="17" spans="1:18" s="253" customFormat="1" ht="174" customHeight="1">
      <c r="A17" s="294">
        <v>11</v>
      </c>
      <c r="B17" s="247">
        <v>11</v>
      </c>
      <c r="C17" s="39" t="s">
        <v>227</v>
      </c>
      <c r="D17" s="40">
        <v>928</v>
      </c>
      <c r="E17" s="41">
        <v>12800920</v>
      </c>
      <c r="F17" s="21">
        <v>1</v>
      </c>
      <c r="G17" s="41">
        <v>12800920</v>
      </c>
      <c r="H17" s="261"/>
      <c r="I17" s="261"/>
      <c r="J17" s="115">
        <v>12800920</v>
      </c>
      <c r="K17" s="335" t="s">
        <v>228</v>
      </c>
      <c r="L17" s="44" t="s">
        <v>212</v>
      </c>
      <c r="M17" s="44" t="s">
        <v>212</v>
      </c>
      <c r="N17" s="44" t="s">
        <v>229</v>
      </c>
      <c r="O17" s="45" t="s">
        <v>77</v>
      </c>
      <c r="P17" s="136" t="s">
        <v>46</v>
      </c>
      <c r="Q17" s="46" t="s">
        <v>230</v>
      </c>
      <c r="R17" s="503"/>
    </row>
    <row r="18" spans="1:18" s="253" customFormat="1" ht="48" customHeight="1">
      <c r="A18" s="294">
        <v>11</v>
      </c>
      <c r="B18" s="247">
        <v>12</v>
      </c>
      <c r="C18" s="139" t="s">
        <v>374</v>
      </c>
      <c r="D18" s="145" t="s">
        <v>235</v>
      </c>
      <c r="E18" s="140">
        <v>1200000</v>
      </c>
      <c r="F18" s="21">
        <v>1</v>
      </c>
      <c r="G18" s="243">
        <v>1200000</v>
      </c>
      <c r="H18" s="119"/>
      <c r="I18" s="119"/>
      <c r="J18" s="320">
        <v>1200000</v>
      </c>
      <c r="K18" s="141" t="s">
        <v>236</v>
      </c>
      <c r="L18" s="142" t="s">
        <v>162</v>
      </c>
      <c r="M18" s="142" t="s">
        <v>162</v>
      </c>
      <c r="N18" s="126" t="s">
        <v>25</v>
      </c>
      <c r="O18" s="143" t="s">
        <v>77</v>
      </c>
      <c r="P18" s="144" t="s">
        <v>46</v>
      </c>
      <c r="Q18" s="120" t="s">
        <v>237</v>
      </c>
      <c r="R18" s="503"/>
    </row>
    <row r="19" spans="1:18" s="253" customFormat="1" ht="73.5" customHeight="1">
      <c r="A19" s="168">
        <v>11</v>
      </c>
      <c r="B19" s="168">
        <v>1</v>
      </c>
      <c r="C19" s="526" t="s">
        <v>404</v>
      </c>
      <c r="D19" s="77" t="s">
        <v>160</v>
      </c>
      <c r="E19" s="41">
        <v>1570400</v>
      </c>
      <c r="F19" s="38">
        <v>1</v>
      </c>
      <c r="G19" s="115">
        <v>1570400</v>
      </c>
      <c r="H19" s="42"/>
      <c r="I19" s="42"/>
      <c r="J19" s="115">
        <v>1570400</v>
      </c>
      <c r="K19" s="174" t="s">
        <v>406</v>
      </c>
      <c r="L19" s="174" t="s">
        <v>37</v>
      </c>
      <c r="M19" s="174" t="s">
        <v>407</v>
      </c>
      <c r="N19" s="174" t="s">
        <v>25</v>
      </c>
      <c r="O19" s="174" t="s">
        <v>405</v>
      </c>
      <c r="P19" s="174" t="s">
        <v>408</v>
      </c>
      <c r="Q19" s="607" t="s">
        <v>409</v>
      </c>
      <c r="R19" s="38">
        <v>2</v>
      </c>
    </row>
    <row r="20" spans="1:18" s="253" customFormat="1" ht="51.75" customHeight="1">
      <c r="A20" s="294">
        <v>11</v>
      </c>
      <c r="B20" s="247">
        <v>13</v>
      </c>
      <c r="C20" s="76" t="s">
        <v>159</v>
      </c>
      <c r="D20" s="77" t="s">
        <v>160</v>
      </c>
      <c r="E20" s="41">
        <v>1570400</v>
      </c>
      <c r="F20" s="38">
        <v>1</v>
      </c>
      <c r="G20" s="115">
        <v>1570400</v>
      </c>
      <c r="H20" s="42"/>
      <c r="I20" s="42"/>
      <c r="J20" s="115">
        <v>1570400</v>
      </c>
      <c r="K20" s="335" t="s">
        <v>161</v>
      </c>
      <c r="L20" s="44" t="s">
        <v>162</v>
      </c>
      <c r="M20" s="44" t="s">
        <v>162</v>
      </c>
      <c r="N20" s="44" t="s">
        <v>25</v>
      </c>
      <c r="O20" s="45" t="s">
        <v>163</v>
      </c>
      <c r="P20" s="52" t="s">
        <v>164</v>
      </c>
      <c r="Q20" s="46" t="s">
        <v>165</v>
      </c>
      <c r="R20" s="38">
        <v>2</v>
      </c>
    </row>
    <row r="21" spans="1:18" s="253" customFormat="1" ht="51.75" customHeight="1">
      <c r="A21" s="294">
        <v>11</v>
      </c>
      <c r="B21" s="247">
        <v>14</v>
      </c>
      <c r="C21" s="76" t="s">
        <v>159</v>
      </c>
      <c r="D21" s="77" t="s">
        <v>160</v>
      </c>
      <c r="E21" s="115">
        <v>1570400</v>
      </c>
      <c r="F21" s="38">
        <v>1</v>
      </c>
      <c r="G21" s="115">
        <v>1570400</v>
      </c>
      <c r="H21" s="78"/>
      <c r="I21" s="78"/>
      <c r="J21" s="115">
        <v>1570400</v>
      </c>
      <c r="K21" s="340" t="s">
        <v>166</v>
      </c>
      <c r="L21" s="79" t="s">
        <v>162</v>
      </c>
      <c r="M21" s="80" t="s">
        <v>162</v>
      </c>
      <c r="N21" s="44" t="s">
        <v>25</v>
      </c>
      <c r="O21" s="45" t="s">
        <v>163</v>
      </c>
      <c r="P21" s="52" t="s">
        <v>164</v>
      </c>
      <c r="Q21" s="72" t="s">
        <v>167</v>
      </c>
      <c r="R21" s="38">
        <v>2</v>
      </c>
    </row>
    <row r="22" spans="1:18" s="253" customFormat="1" ht="51.75" customHeight="1">
      <c r="A22" s="294">
        <v>11</v>
      </c>
      <c r="B22" s="247">
        <v>15</v>
      </c>
      <c r="C22" s="76" t="s">
        <v>159</v>
      </c>
      <c r="D22" s="77" t="s">
        <v>160</v>
      </c>
      <c r="E22" s="115">
        <v>1570400</v>
      </c>
      <c r="F22" s="38">
        <v>1</v>
      </c>
      <c r="G22" s="115">
        <v>1570400</v>
      </c>
      <c r="H22" s="78"/>
      <c r="I22" s="78"/>
      <c r="J22" s="115">
        <v>1570400</v>
      </c>
      <c r="K22" s="335" t="s">
        <v>161</v>
      </c>
      <c r="L22" s="44" t="s">
        <v>162</v>
      </c>
      <c r="M22" s="44" t="s">
        <v>162</v>
      </c>
      <c r="N22" s="44" t="s">
        <v>25</v>
      </c>
      <c r="O22" s="45" t="s">
        <v>163</v>
      </c>
      <c r="P22" s="52" t="s">
        <v>164</v>
      </c>
      <c r="Q22" s="46" t="s">
        <v>165</v>
      </c>
      <c r="R22" s="301"/>
    </row>
    <row r="23" spans="1:18" s="253" customFormat="1" ht="51.75" customHeight="1">
      <c r="A23" s="178">
        <v>11</v>
      </c>
      <c r="B23" s="247">
        <v>16</v>
      </c>
      <c r="C23" s="379" t="s">
        <v>183</v>
      </c>
      <c r="D23" s="380" t="s">
        <v>184</v>
      </c>
      <c r="E23" s="116">
        <v>1570400</v>
      </c>
      <c r="F23" s="50">
        <v>1</v>
      </c>
      <c r="G23" s="116">
        <v>1570400</v>
      </c>
      <c r="H23" s="381"/>
      <c r="I23" s="382"/>
      <c r="J23" s="383">
        <v>1570400</v>
      </c>
      <c r="K23" s="384" t="s">
        <v>185</v>
      </c>
      <c r="L23" s="117" t="s">
        <v>186</v>
      </c>
      <c r="M23" s="117" t="s">
        <v>187</v>
      </c>
      <c r="N23" s="117" t="s">
        <v>25</v>
      </c>
      <c r="O23" s="45" t="s">
        <v>163</v>
      </c>
      <c r="P23" s="300" t="s">
        <v>164</v>
      </c>
      <c r="Q23" s="259"/>
      <c r="R23" s="385"/>
    </row>
    <row r="24" spans="1:18" s="253" customFormat="1" ht="51.75" customHeight="1">
      <c r="A24" s="37">
        <v>11</v>
      </c>
      <c r="B24" s="247">
        <v>17</v>
      </c>
      <c r="C24" s="39" t="s">
        <v>282</v>
      </c>
      <c r="D24" s="40" t="s">
        <v>184</v>
      </c>
      <c r="E24" s="115">
        <v>1570400</v>
      </c>
      <c r="F24" s="38">
        <v>1</v>
      </c>
      <c r="G24" s="41">
        <v>1570400</v>
      </c>
      <c r="H24" s="42"/>
      <c r="I24" s="42"/>
      <c r="J24" s="115">
        <v>1570400</v>
      </c>
      <c r="K24" s="43" t="s">
        <v>281</v>
      </c>
      <c r="L24" s="44" t="s">
        <v>23</v>
      </c>
      <c r="M24" s="44" t="s">
        <v>275</v>
      </c>
      <c r="N24" s="44" t="s">
        <v>25</v>
      </c>
      <c r="O24" s="45" t="s">
        <v>163</v>
      </c>
      <c r="P24" s="52"/>
      <c r="Q24" s="47"/>
      <c r="R24" s="38"/>
    </row>
    <row r="25" spans="1:18" s="253" customFormat="1" ht="51.75" customHeight="1">
      <c r="A25" s="37">
        <v>11</v>
      </c>
      <c r="B25" s="247">
        <v>18</v>
      </c>
      <c r="C25" s="39" t="s">
        <v>282</v>
      </c>
      <c r="D25" s="40" t="s">
        <v>184</v>
      </c>
      <c r="E25" s="41">
        <v>1570400</v>
      </c>
      <c r="F25" s="38">
        <v>1</v>
      </c>
      <c r="G25" s="41">
        <v>1570400</v>
      </c>
      <c r="H25" s="42"/>
      <c r="I25" s="42"/>
      <c r="J25" s="41">
        <v>1570400</v>
      </c>
      <c r="K25" s="43" t="s">
        <v>283</v>
      </c>
      <c r="L25" s="44" t="s">
        <v>23</v>
      </c>
      <c r="M25" s="44" t="s">
        <v>284</v>
      </c>
      <c r="N25" s="44" t="s">
        <v>25</v>
      </c>
      <c r="O25" s="45" t="s">
        <v>163</v>
      </c>
      <c r="P25" s="52"/>
      <c r="Q25" s="47"/>
      <c r="R25" s="38">
        <v>2</v>
      </c>
    </row>
    <row r="26" spans="1:18" s="253" customFormat="1" ht="51.75" customHeight="1">
      <c r="A26" s="37">
        <v>11</v>
      </c>
      <c r="B26" s="247">
        <v>19</v>
      </c>
      <c r="C26" s="450" t="s">
        <v>312</v>
      </c>
      <c r="D26" s="451" t="s">
        <v>313</v>
      </c>
      <c r="E26" s="456">
        <v>1570400</v>
      </c>
      <c r="F26" s="365">
        <v>1</v>
      </c>
      <c r="G26" s="456">
        <v>1570400</v>
      </c>
      <c r="H26" s="261"/>
      <c r="I26" s="261"/>
      <c r="J26" s="446">
        <f>E26</f>
        <v>1570400</v>
      </c>
      <c r="K26" s="452" t="s">
        <v>300</v>
      </c>
      <c r="L26" s="452" t="s">
        <v>75</v>
      </c>
      <c r="M26" s="364" t="s">
        <v>301</v>
      </c>
      <c r="N26" s="449" t="s">
        <v>25</v>
      </c>
      <c r="O26" s="45" t="s">
        <v>163</v>
      </c>
      <c r="P26" s="52" t="s">
        <v>205</v>
      </c>
      <c r="Q26" s="173" t="s">
        <v>314</v>
      </c>
      <c r="R26" s="516"/>
    </row>
    <row r="27" spans="1:18" s="253" customFormat="1" ht="51.75" customHeight="1">
      <c r="A27" s="515">
        <v>11</v>
      </c>
      <c r="B27" s="247">
        <v>20</v>
      </c>
      <c r="C27" s="517" t="s">
        <v>378</v>
      </c>
      <c r="D27" s="518" t="s">
        <v>379</v>
      </c>
      <c r="E27" s="519">
        <v>1328600</v>
      </c>
      <c r="F27" s="365">
        <v>1</v>
      </c>
      <c r="G27" s="519">
        <v>1328600</v>
      </c>
      <c r="H27" s="521"/>
      <c r="I27" s="521"/>
      <c r="J27" s="519">
        <v>1328600</v>
      </c>
      <c r="K27" s="177" t="s">
        <v>380</v>
      </c>
      <c r="L27" s="522" t="s">
        <v>261</v>
      </c>
      <c r="M27" s="522" t="s">
        <v>381</v>
      </c>
      <c r="N27" s="522" t="s">
        <v>25</v>
      </c>
      <c r="O27" s="45" t="s">
        <v>163</v>
      </c>
      <c r="P27" s="523"/>
      <c r="Q27" s="524" t="s">
        <v>382</v>
      </c>
      <c r="R27" s="528"/>
    </row>
    <row r="28" spans="1:18" s="253" customFormat="1" ht="51.75" customHeight="1">
      <c r="A28" s="515">
        <v>11</v>
      </c>
      <c r="B28" s="247">
        <v>21</v>
      </c>
      <c r="C28" s="517" t="s">
        <v>378</v>
      </c>
      <c r="D28" s="518" t="s">
        <v>379</v>
      </c>
      <c r="E28" s="519">
        <v>1328600</v>
      </c>
      <c r="F28" s="365">
        <v>1</v>
      </c>
      <c r="G28" s="519">
        <v>1328600</v>
      </c>
      <c r="H28" s="525"/>
      <c r="I28" s="525"/>
      <c r="J28" s="519">
        <v>1328600</v>
      </c>
      <c r="K28" s="177" t="s">
        <v>383</v>
      </c>
      <c r="L28" s="522" t="s">
        <v>261</v>
      </c>
      <c r="M28" s="526" t="s">
        <v>384</v>
      </c>
      <c r="N28" s="522" t="s">
        <v>25</v>
      </c>
      <c r="O28" s="45" t="s">
        <v>163</v>
      </c>
      <c r="P28" s="523"/>
      <c r="Q28" s="524" t="s">
        <v>382</v>
      </c>
      <c r="R28" s="516"/>
    </row>
    <row r="29" spans="1:18" s="253" customFormat="1" ht="51.75" customHeight="1">
      <c r="A29" s="515">
        <v>11</v>
      </c>
      <c r="B29" s="247">
        <v>22</v>
      </c>
      <c r="C29" s="517" t="s">
        <v>378</v>
      </c>
      <c r="D29" s="518" t="s">
        <v>379</v>
      </c>
      <c r="E29" s="519">
        <v>1328600</v>
      </c>
      <c r="F29" s="365">
        <v>1</v>
      </c>
      <c r="G29" s="519">
        <v>1328600</v>
      </c>
      <c r="H29" s="529"/>
      <c r="I29" s="529"/>
      <c r="J29" s="519">
        <v>1328600</v>
      </c>
      <c r="K29" s="177" t="s">
        <v>385</v>
      </c>
      <c r="L29" s="522" t="s">
        <v>261</v>
      </c>
      <c r="M29" s="527" t="s">
        <v>386</v>
      </c>
      <c r="N29" s="522" t="s">
        <v>25</v>
      </c>
      <c r="O29" s="45" t="s">
        <v>163</v>
      </c>
      <c r="P29" s="523"/>
      <c r="Q29" s="524" t="s">
        <v>382</v>
      </c>
      <c r="R29" s="516"/>
    </row>
    <row r="30" spans="1:18" s="253" customFormat="1" ht="51.75" customHeight="1">
      <c r="A30" s="515">
        <v>11</v>
      </c>
      <c r="B30" s="247">
        <v>23</v>
      </c>
      <c r="C30" s="517" t="s">
        <v>378</v>
      </c>
      <c r="D30" s="518" t="s">
        <v>379</v>
      </c>
      <c r="E30" s="519">
        <v>1328600</v>
      </c>
      <c r="F30" s="365">
        <v>1</v>
      </c>
      <c r="G30" s="519">
        <v>1328600</v>
      </c>
      <c r="H30" s="529"/>
      <c r="I30" s="529"/>
      <c r="J30" s="519">
        <v>1328600</v>
      </c>
      <c r="K30" s="177" t="s">
        <v>387</v>
      </c>
      <c r="L30" s="522" t="s">
        <v>261</v>
      </c>
      <c r="M30" s="526" t="s">
        <v>388</v>
      </c>
      <c r="N30" s="522" t="s">
        <v>25</v>
      </c>
      <c r="O30" s="45" t="s">
        <v>163</v>
      </c>
      <c r="P30" s="523"/>
      <c r="Q30" s="524" t="s">
        <v>382</v>
      </c>
      <c r="R30" s="301">
        <v>2</v>
      </c>
    </row>
    <row r="31" spans="1:18" s="253" customFormat="1" ht="51.75" customHeight="1">
      <c r="A31" s="183">
        <v>11</v>
      </c>
      <c r="B31" s="247">
        <v>24</v>
      </c>
      <c r="C31" s="183" t="s">
        <v>357</v>
      </c>
      <c r="D31" s="492"/>
      <c r="E31" s="493">
        <v>1308000</v>
      </c>
      <c r="F31" s="179">
        <v>1</v>
      </c>
      <c r="G31" s="493">
        <v>1308000</v>
      </c>
      <c r="H31" s="179"/>
      <c r="I31" s="179"/>
      <c r="J31" s="485">
        <v>1308000</v>
      </c>
      <c r="K31" s="183" t="s">
        <v>358</v>
      </c>
      <c r="L31" s="183" t="s">
        <v>261</v>
      </c>
      <c r="M31" s="183" t="s">
        <v>359</v>
      </c>
      <c r="N31" s="183" t="s">
        <v>25</v>
      </c>
      <c r="O31" s="179" t="s">
        <v>77</v>
      </c>
      <c r="P31" s="52" t="s">
        <v>205</v>
      </c>
      <c r="Q31" s="472" t="s">
        <v>360</v>
      </c>
      <c r="R31" s="53"/>
    </row>
    <row r="32" spans="1:18" s="253" customFormat="1" ht="51.75" customHeight="1">
      <c r="A32" s="294">
        <v>11</v>
      </c>
      <c r="B32" s="247">
        <v>25</v>
      </c>
      <c r="C32" s="120" t="s">
        <v>376</v>
      </c>
      <c r="D32" s="121" t="s">
        <v>193</v>
      </c>
      <c r="E32" s="322">
        <v>400000</v>
      </c>
      <c r="F32" s="122">
        <v>1</v>
      </c>
      <c r="G32" s="358">
        <v>400000</v>
      </c>
      <c r="H32" s="123"/>
      <c r="I32" s="123"/>
      <c r="J32" s="322">
        <v>400000</v>
      </c>
      <c r="K32" s="343" t="s">
        <v>203</v>
      </c>
      <c r="L32" s="124" t="s">
        <v>143</v>
      </c>
      <c r="M32" s="124" t="s">
        <v>204</v>
      </c>
      <c r="N32" s="124" t="s">
        <v>25</v>
      </c>
      <c r="O32" s="125" t="s">
        <v>163</v>
      </c>
      <c r="P32" s="126" t="s">
        <v>205</v>
      </c>
      <c r="Q32" s="120" t="s">
        <v>206</v>
      </c>
      <c r="R32" s="38">
        <v>2</v>
      </c>
    </row>
    <row r="33" spans="1:18" s="253" customFormat="1" ht="51.75" customHeight="1">
      <c r="A33" s="37">
        <v>11</v>
      </c>
      <c r="B33" s="247">
        <v>26</v>
      </c>
      <c r="C33" s="449" t="s">
        <v>323</v>
      </c>
      <c r="D33" s="364" t="s">
        <v>375</v>
      </c>
      <c r="E33" s="456">
        <f>120*3340</f>
        <v>400800</v>
      </c>
      <c r="F33" s="365">
        <v>1</v>
      </c>
      <c r="G33" s="456">
        <f>120*3340</f>
        <v>400800</v>
      </c>
      <c r="H33" s="261"/>
      <c r="I33" s="261"/>
      <c r="J33" s="446">
        <f t="shared" ref="J33:J38" si="0">E33</f>
        <v>400800</v>
      </c>
      <c r="K33" s="449" t="s">
        <v>324</v>
      </c>
      <c r="L33" s="449" t="s">
        <v>75</v>
      </c>
      <c r="M33" s="449" t="s">
        <v>325</v>
      </c>
      <c r="N33" s="449" t="s">
        <v>25</v>
      </c>
      <c r="O33" s="77" t="s">
        <v>163</v>
      </c>
      <c r="P33" s="52" t="s">
        <v>205</v>
      </c>
      <c r="Q33" s="449" t="s">
        <v>326</v>
      </c>
      <c r="R33" s="38">
        <v>2</v>
      </c>
    </row>
    <row r="34" spans="1:18" s="253" customFormat="1" ht="51.75" customHeight="1">
      <c r="A34" s="37">
        <v>11</v>
      </c>
      <c r="B34" s="247">
        <v>27</v>
      </c>
      <c r="C34" s="449" t="s">
        <v>327</v>
      </c>
      <c r="D34" s="364" t="s">
        <v>375</v>
      </c>
      <c r="E34" s="456">
        <f>175*3340</f>
        <v>584500</v>
      </c>
      <c r="F34" s="365">
        <v>1</v>
      </c>
      <c r="G34" s="456">
        <f>175*3340</f>
        <v>584500</v>
      </c>
      <c r="H34" s="261"/>
      <c r="I34" s="261"/>
      <c r="J34" s="446">
        <f t="shared" si="0"/>
        <v>584500</v>
      </c>
      <c r="K34" s="450" t="s">
        <v>310</v>
      </c>
      <c r="L34" s="452" t="s">
        <v>75</v>
      </c>
      <c r="M34" s="455" t="s">
        <v>311</v>
      </c>
      <c r="N34" s="449" t="s">
        <v>25</v>
      </c>
      <c r="O34" s="77" t="s">
        <v>163</v>
      </c>
      <c r="P34" s="52" t="s">
        <v>205</v>
      </c>
      <c r="Q34" s="364" t="s">
        <v>328</v>
      </c>
      <c r="R34" s="38">
        <v>2</v>
      </c>
    </row>
    <row r="35" spans="1:18" s="253" customFormat="1" ht="51.75" customHeight="1">
      <c r="A35" s="37">
        <v>11</v>
      </c>
      <c r="B35" s="247">
        <v>28</v>
      </c>
      <c r="C35" s="449" t="s">
        <v>329</v>
      </c>
      <c r="D35" s="364" t="s">
        <v>375</v>
      </c>
      <c r="E35" s="456">
        <f>110*3340</f>
        <v>367400</v>
      </c>
      <c r="F35" s="365">
        <v>1</v>
      </c>
      <c r="G35" s="456">
        <f>110*3340</f>
        <v>367400</v>
      </c>
      <c r="H35" s="261"/>
      <c r="I35" s="261"/>
      <c r="J35" s="446">
        <f t="shared" si="0"/>
        <v>367400</v>
      </c>
      <c r="K35" s="450" t="s">
        <v>300</v>
      </c>
      <c r="L35" s="452" t="s">
        <v>75</v>
      </c>
      <c r="M35" s="173" t="s">
        <v>301</v>
      </c>
      <c r="N35" s="449" t="s">
        <v>25</v>
      </c>
      <c r="O35" s="77" t="s">
        <v>163</v>
      </c>
      <c r="P35" s="52" t="s">
        <v>205</v>
      </c>
      <c r="Q35" s="364" t="s">
        <v>328</v>
      </c>
      <c r="R35" s="38">
        <v>2</v>
      </c>
    </row>
    <row r="36" spans="1:18" s="253" customFormat="1" ht="51.75" customHeight="1">
      <c r="A36" s="37">
        <v>11</v>
      </c>
      <c r="B36" s="247">
        <v>29</v>
      </c>
      <c r="C36" s="449" t="s">
        <v>330</v>
      </c>
      <c r="D36" s="364" t="s">
        <v>375</v>
      </c>
      <c r="E36" s="456">
        <f>253*3340</f>
        <v>845020</v>
      </c>
      <c r="F36" s="365">
        <v>1</v>
      </c>
      <c r="G36" s="456">
        <f>253*3340</f>
        <v>845020</v>
      </c>
      <c r="H36" s="261"/>
      <c r="I36" s="261"/>
      <c r="J36" s="446">
        <f t="shared" si="0"/>
        <v>845020</v>
      </c>
      <c r="K36" s="450" t="s">
        <v>321</v>
      </c>
      <c r="L36" s="452" t="s">
        <v>75</v>
      </c>
      <c r="M36" s="173" t="s">
        <v>311</v>
      </c>
      <c r="N36" s="449" t="s">
        <v>25</v>
      </c>
      <c r="O36" s="77" t="s">
        <v>163</v>
      </c>
      <c r="P36" s="52" t="s">
        <v>205</v>
      </c>
      <c r="Q36" s="364" t="s">
        <v>328</v>
      </c>
      <c r="R36" s="38">
        <v>2</v>
      </c>
    </row>
    <row r="37" spans="1:18" s="253" customFormat="1" ht="51.75" customHeight="1">
      <c r="A37" s="37">
        <v>11</v>
      </c>
      <c r="B37" s="247">
        <v>30</v>
      </c>
      <c r="C37" s="449" t="s">
        <v>331</v>
      </c>
      <c r="D37" s="364" t="s">
        <v>375</v>
      </c>
      <c r="E37" s="456">
        <f>200*3340</f>
        <v>668000</v>
      </c>
      <c r="F37" s="365">
        <v>1</v>
      </c>
      <c r="G37" s="456">
        <f>200*3340</f>
        <v>668000</v>
      </c>
      <c r="H37" s="261"/>
      <c r="I37" s="261"/>
      <c r="J37" s="446">
        <f t="shared" si="0"/>
        <v>668000</v>
      </c>
      <c r="K37" s="453" t="s">
        <v>306</v>
      </c>
      <c r="L37" s="452" t="s">
        <v>75</v>
      </c>
      <c r="M37" s="173" t="s">
        <v>307</v>
      </c>
      <c r="N37" s="449" t="s">
        <v>25</v>
      </c>
      <c r="O37" s="77" t="s">
        <v>163</v>
      </c>
      <c r="P37" s="52" t="s">
        <v>205</v>
      </c>
      <c r="Q37" s="364" t="s">
        <v>328</v>
      </c>
      <c r="R37" s="38">
        <v>2</v>
      </c>
    </row>
    <row r="38" spans="1:18" s="253" customFormat="1" ht="51.75" customHeight="1">
      <c r="A38" s="37">
        <v>11</v>
      </c>
      <c r="B38" s="247">
        <v>31</v>
      </c>
      <c r="C38" s="449" t="s">
        <v>332</v>
      </c>
      <c r="D38" s="364" t="s">
        <v>32</v>
      </c>
      <c r="E38" s="456">
        <v>250000</v>
      </c>
      <c r="F38" s="365">
        <v>1</v>
      </c>
      <c r="G38" s="456">
        <v>250000</v>
      </c>
      <c r="H38" s="261"/>
      <c r="I38" s="261"/>
      <c r="J38" s="446">
        <f t="shared" si="0"/>
        <v>250000</v>
      </c>
      <c r="K38" s="449" t="s">
        <v>333</v>
      </c>
      <c r="L38" s="449" t="s">
        <v>75</v>
      </c>
      <c r="M38" s="449" t="s">
        <v>334</v>
      </c>
      <c r="N38" s="449" t="s">
        <v>25</v>
      </c>
      <c r="O38" s="77" t="s">
        <v>163</v>
      </c>
      <c r="P38" s="52" t="s">
        <v>205</v>
      </c>
      <c r="Q38" s="449"/>
      <c r="R38" s="53"/>
    </row>
    <row r="39" spans="1:18" s="253" customFormat="1" ht="51.75" customHeight="1">
      <c r="A39" s="174">
        <v>11</v>
      </c>
      <c r="B39" s="174">
        <v>2</v>
      </c>
      <c r="C39" s="173" t="s">
        <v>410</v>
      </c>
      <c r="D39" s="608" t="s">
        <v>32</v>
      </c>
      <c r="E39" s="608">
        <v>485500</v>
      </c>
      <c r="F39" s="609">
        <v>1</v>
      </c>
      <c r="G39" s="608">
        <v>485500</v>
      </c>
      <c r="H39" s="609"/>
      <c r="I39" s="609"/>
      <c r="J39" s="608">
        <v>485500</v>
      </c>
      <c r="K39" s="174" t="s">
        <v>406</v>
      </c>
      <c r="L39" s="174" t="s">
        <v>37</v>
      </c>
      <c r="M39" s="174" t="s">
        <v>407</v>
      </c>
      <c r="N39" s="174" t="s">
        <v>25</v>
      </c>
      <c r="O39" s="174" t="s">
        <v>405</v>
      </c>
      <c r="P39" s="174" t="s">
        <v>408</v>
      </c>
      <c r="Q39" s="173" t="s">
        <v>411</v>
      </c>
      <c r="R39" s="38">
        <v>2</v>
      </c>
    </row>
    <row r="40" spans="1:18" s="253" customFormat="1" ht="60" customHeight="1">
      <c r="A40" s="174">
        <v>11</v>
      </c>
      <c r="B40" s="174">
        <v>3</v>
      </c>
      <c r="C40" s="173" t="s">
        <v>412</v>
      </c>
      <c r="D40" s="608" t="s">
        <v>32</v>
      </c>
      <c r="E40" s="608">
        <v>480000</v>
      </c>
      <c r="F40" s="609">
        <v>1</v>
      </c>
      <c r="G40" s="608">
        <v>480000</v>
      </c>
      <c r="H40" s="609"/>
      <c r="I40" s="609"/>
      <c r="J40" s="608">
        <v>480000</v>
      </c>
      <c r="K40" s="174" t="s">
        <v>413</v>
      </c>
      <c r="L40" s="174" t="s">
        <v>37</v>
      </c>
      <c r="M40" s="174" t="s">
        <v>414</v>
      </c>
      <c r="N40" s="174" t="s">
        <v>25</v>
      </c>
      <c r="O40" s="174" t="s">
        <v>405</v>
      </c>
      <c r="P40" s="174" t="s">
        <v>408</v>
      </c>
      <c r="Q40" s="173" t="s">
        <v>415</v>
      </c>
      <c r="R40" s="38">
        <v>2</v>
      </c>
    </row>
    <row r="41" spans="1:18" s="253" customFormat="1" ht="51.75" customHeight="1">
      <c r="A41" s="294">
        <v>11</v>
      </c>
      <c r="B41" s="247">
        <v>32</v>
      </c>
      <c r="C41" s="39" t="s">
        <v>200</v>
      </c>
      <c r="D41" s="40"/>
      <c r="E41" s="115">
        <v>800000</v>
      </c>
      <c r="F41" s="38">
        <v>1</v>
      </c>
      <c r="G41" s="115">
        <v>800000</v>
      </c>
      <c r="H41" s="115"/>
      <c r="I41" s="115"/>
      <c r="J41" s="115">
        <v>800000</v>
      </c>
      <c r="K41" s="342" t="s">
        <v>201</v>
      </c>
      <c r="L41" s="117" t="s">
        <v>143</v>
      </c>
      <c r="M41" s="117" t="s">
        <v>202</v>
      </c>
      <c r="N41" s="117" t="s">
        <v>25</v>
      </c>
      <c r="O41" s="45" t="s">
        <v>163</v>
      </c>
      <c r="P41" s="52"/>
      <c r="Q41" s="47"/>
      <c r="R41" s="38">
        <v>2</v>
      </c>
    </row>
    <row r="42" spans="1:18" s="253" customFormat="1" ht="51.75" customHeight="1">
      <c r="A42" s="37">
        <v>11</v>
      </c>
      <c r="B42" s="247">
        <v>33</v>
      </c>
      <c r="C42" s="449" t="s">
        <v>317</v>
      </c>
      <c r="D42" s="364" t="s">
        <v>32</v>
      </c>
      <c r="E42" s="456">
        <v>782000</v>
      </c>
      <c r="F42" s="365">
        <v>1</v>
      </c>
      <c r="G42" s="456">
        <v>782000</v>
      </c>
      <c r="H42" s="261"/>
      <c r="I42" s="261"/>
      <c r="J42" s="446">
        <f>E42</f>
        <v>782000</v>
      </c>
      <c r="K42" s="449" t="s">
        <v>174</v>
      </c>
      <c r="L42" s="449" t="s">
        <v>75</v>
      </c>
      <c r="M42" s="449" t="s">
        <v>303</v>
      </c>
      <c r="N42" s="449" t="s">
        <v>25</v>
      </c>
      <c r="O42" s="77" t="s">
        <v>163</v>
      </c>
      <c r="P42" s="52"/>
      <c r="Q42" s="449" t="s">
        <v>316</v>
      </c>
      <c r="R42" s="38">
        <v>2</v>
      </c>
    </row>
    <row r="43" spans="1:18" s="253" customFormat="1" ht="51.75" customHeight="1">
      <c r="A43" s="294">
        <v>11</v>
      </c>
      <c r="B43" s="247">
        <v>34</v>
      </c>
      <c r="C43" s="130" t="s">
        <v>141</v>
      </c>
      <c r="D43" s="131">
        <v>7135</v>
      </c>
      <c r="E43" s="41">
        <v>14437700</v>
      </c>
      <c r="F43" s="21">
        <v>1</v>
      </c>
      <c r="G43" s="115">
        <v>14437700</v>
      </c>
      <c r="H43" s="38"/>
      <c r="I43" s="42"/>
      <c r="J43" s="115">
        <v>14437700</v>
      </c>
      <c r="K43" s="336" t="s">
        <v>142</v>
      </c>
      <c r="L43" s="114" t="s">
        <v>143</v>
      </c>
      <c r="M43" s="114" t="s">
        <v>143</v>
      </c>
      <c r="N43" s="114" t="s">
        <v>25</v>
      </c>
      <c r="O43" s="45" t="s">
        <v>77</v>
      </c>
      <c r="P43" s="52"/>
      <c r="Q43" s="46" t="s">
        <v>145</v>
      </c>
      <c r="R43" s="38">
        <v>2</v>
      </c>
    </row>
    <row r="44" spans="1:18" s="253" customFormat="1" ht="51.75" customHeight="1">
      <c r="A44" s="37">
        <v>11</v>
      </c>
      <c r="B44" s="247">
        <v>35</v>
      </c>
      <c r="C44" s="173" t="s">
        <v>299</v>
      </c>
      <c r="D44" s="446" t="s">
        <v>32</v>
      </c>
      <c r="E44" s="446">
        <v>1581000</v>
      </c>
      <c r="F44" s="387">
        <v>1</v>
      </c>
      <c r="G44" s="446">
        <v>1581000</v>
      </c>
      <c r="H44" s="261"/>
      <c r="I44" s="261"/>
      <c r="J44" s="446">
        <f>E44</f>
        <v>1581000</v>
      </c>
      <c r="K44" s="448" t="s">
        <v>300</v>
      </c>
      <c r="L44" s="449" t="s">
        <v>75</v>
      </c>
      <c r="M44" s="449" t="s">
        <v>301</v>
      </c>
      <c r="N44" s="449" t="s">
        <v>25</v>
      </c>
      <c r="O44" s="77" t="s">
        <v>163</v>
      </c>
      <c r="P44" s="52"/>
      <c r="Q44" s="449" t="s">
        <v>302</v>
      </c>
      <c r="R44" s="38">
        <v>2</v>
      </c>
    </row>
    <row r="45" spans="1:18" s="253" customFormat="1" ht="51.75" customHeight="1">
      <c r="A45" s="37">
        <v>11</v>
      </c>
      <c r="B45" s="247">
        <v>36</v>
      </c>
      <c r="C45" s="173" t="s">
        <v>299</v>
      </c>
      <c r="D45" s="446" t="s">
        <v>32</v>
      </c>
      <c r="E45" s="446">
        <v>1500000</v>
      </c>
      <c r="F45" s="365">
        <v>1</v>
      </c>
      <c r="G45" s="446">
        <v>1500000</v>
      </c>
      <c r="H45" s="261"/>
      <c r="I45" s="261"/>
      <c r="J45" s="446">
        <f>E45</f>
        <v>1500000</v>
      </c>
      <c r="K45" s="449" t="s">
        <v>174</v>
      </c>
      <c r="L45" s="449" t="s">
        <v>75</v>
      </c>
      <c r="M45" s="449" t="s">
        <v>303</v>
      </c>
      <c r="N45" s="449" t="s">
        <v>25</v>
      </c>
      <c r="O45" s="77" t="s">
        <v>163</v>
      </c>
      <c r="P45" s="52"/>
      <c r="Q45" s="449" t="s">
        <v>304</v>
      </c>
      <c r="R45" s="38">
        <v>2</v>
      </c>
    </row>
    <row r="46" spans="1:18" s="253" customFormat="1" ht="51.75" customHeight="1">
      <c r="A46" s="37">
        <v>11</v>
      </c>
      <c r="B46" s="247">
        <v>37</v>
      </c>
      <c r="C46" s="173" t="s">
        <v>305</v>
      </c>
      <c r="D46" s="446" t="s">
        <v>32</v>
      </c>
      <c r="E46" s="446">
        <v>490000</v>
      </c>
      <c r="F46" s="365">
        <v>1</v>
      </c>
      <c r="G46" s="446">
        <v>490000</v>
      </c>
      <c r="H46" s="261"/>
      <c r="I46" s="261"/>
      <c r="J46" s="446">
        <f>E46</f>
        <v>490000</v>
      </c>
      <c r="K46" s="449" t="s">
        <v>306</v>
      </c>
      <c r="L46" s="449" t="s">
        <v>75</v>
      </c>
      <c r="M46" s="449" t="s">
        <v>307</v>
      </c>
      <c r="N46" s="449" t="s">
        <v>25</v>
      </c>
      <c r="O46" s="77" t="s">
        <v>163</v>
      </c>
      <c r="P46" s="52"/>
      <c r="Q46" s="449" t="s">
        <v>304</v>
      </c>
      <c r="R46" s="38"/>
    </row>
    <row r="47" spans="1:18" s="253" customFormat="1" ht="70.5" customHeight="1">
      <c r="A47" s="37">
        <v>11</v>
      </c>
      <c r="B47" s="247">
        <v>38</v>
      </c>
      <c r="C47" s="173" t="s">
        <v>308</v>
      </c>
      <c r="D47" s="446" t="s">
        <v>32</v>
      </c>
      <c r="E47" s="446">
        <v>200000</v>
      </c>
      <c r="F47" s="365">
        <v>1</v>
      </c>
      <c r="G47" s="446">
        <v>200000</v>
      </c>
      <c r="H47" s="261"/>
      <c r="I47" s="261"/>
      <c r="J47" s="446">
        <f>E47</f>
        <v>200000</v>
      </c>
      <c r="K47" s="448" t="s">
        <v>306</v>
      </c>
      <c r="L47" s="449" t="s">
        <v>75</v>
      </c>
      <c r="M47" s="449" t="s">
        <v>307</v>
      </c>
      <c r="N47" s="449" t="s">
        <v>25</v>
      </c>
      <c r="O47" s="77" t="s">
        <v>163</v>
      </c>
      <c r="P47" s="52"/>
      <c r="Q47" s="449" t="s">
        <v>309</v>
      </c>
      <c r="R47" s="503"/>
    </row>
    <row r="48" spans="1:18" s="253" customFormat="1" ht="51.75" customHeight="1">
      <c r="A48" s="37">
        <v>11</v>
      </c>
      <c r="B48" s="247">
        <v>39</v>
      </c>
      <c r="C48" s="173" t="s">
        <v>308</v>
      </c>
      <c r="D48" s="446" t="s">
        <v>32</v>
      </c>
      <c r="E48" s="446">
        <v>200000</v>
      </c>
      <c r="F48" s="365">
        <v>1</v>
      </c>
      <c r="G48" s="446">
        <v>200000</v>
      </c>
      <c r="H48" s="261"/>
      <c r="I48" s="261"/>
      <c r="J48" s="446">
        <f>E48</f>
        <v>200000</v>
      </c>
      <c r="K48" s="448" t="s">
        <v>310</v>
      </c>
      <c r="L48" s="449" t="s">
        <v>75</v>
      </c>
      <c r="M48" s="449" t="s">
        <v>311</v>
      </c>
      <c r="N48" s="449" t="s">
        <v>25</v>
      </c>
      <c r="O48" s="77" t="s">
        <v>163</v>
      </c>
      <c r="P48" s="52"/>
      <c r="Q48" s="449" t="s">
        <v>309</v>
      </c>
      <c r="R48" s="53">
        <v>2</v>
      </c>
    </row>
    <row r="49" spans="1:18" s="253" customFormat="1" ht="169.5" customHeight="1">
      <c r="A49" s="37">
        <v>11</v>
      </c>
      <c r="B49" s="247">
        <v>40</v>
      </c>
      <c r="C49" s="39" t="s">
        <v>280</v>
      </c>
      <c r="D49" s="40">
        <v>9728</v>
      </c>
      <c r="E49" s="41">
        <v>4767900</v>
      </c>
      <c r="F49" s="38">
        <v>1</v>
      </c>
      <c r="G49" s="41">
        <v>4767900</v>
      </c>
      <c r="H49" s="42"/>
      <c r="I49" s="42"/>
      <c r="J49" s="41">
        <v>4767900</v>
      </c>
      <c r="K49" s="43" t="s">
        <v>281</v>
      </c>
      <c r="L49" s="44" t="s">
        <v>23</v>
      </c>
      <c r="M49" s="44" t="s">
        <v>275</v>
      </c>
      <c r="N49" s="44" t="s">
        <v>25</v>
      </c>
      <c r="O49" s="45" t="s">
        <v>163</v>
      </c>
      <c r="P49" s="52"/>
      <c r="Q49" s="46"/>
      <c r="R49" s="502"/>
    </row>
    <row r="50" spans="1:18" ht="51.75" customHeight="1">
      <c r="A50" s="294">
        <v>11</v>
      </c>
      <c r="B50" s="247">
        <v>41</v>
      </c>
      <c r="C50" s="47" t="s">
        <v>149</v>
      </c>
      <c r="D50" s="81">
        <v>8709</v>
      </c>
      <c r="E50" s="82">
        <v>6915590</v>
      </c>
      <c r="F50" s="38">
        <v>1</v>
      </c>
      <c r="G50" s="82">
        <v>6915590</v>
      </c>
      <c r="H50" s="261"/>
      <c r="I50" s="261"/>
      <c r="J50" s="115">
        <v>6915590</v>
      </c>
      <c r="K50" s="335" t="s">
        <v>228</v>
      </c>
      <c r="L50" s="44" t="s">
        <v>212</v>
      </c>
      <c r="M50" s="44" t="s">
        <v>212</v>
      </c>
      <c r="N50" s="44" t="s">
        <v>229</v>
      </c>
      <c r="O50" s="77" t="s">
        <v>77</v>
      </c>
      <c r="P50" s="136"/>
      <c r="Q50" s="47" t="s">
        <v>231</v>
      </c>
      <c r="R50" s="179">
        <v>2</v>
      </c>
    </row>
    <row r="51" spans="1:18" s="253" customFormat="1" ht="101.25" customHeight="1">
      <c r="A51" s="294">
        <v>11</v>
      </c>
      <c r="B51" s="247">
        <v>42</v>
      </c>
      <c r="C51" s="47" t="s">
        <v>149</v>
      </c>
      <c r="D51" s="48">
        <v>8709</v>
      </c>
      <c r="E51" s="49">
        <v>6286900</v>
      </c>
      <c r="F51" s="38">
        <v>1</v>
      </c>
      <c r="G51" s="49">
        <v>6286900</v>
      </c>
      <c r="H51" s="38"/>
      <c r="I51" s="49"/>
      <c r="J51" s="115">
        <v>6286900</v>
      </c>
      <c r="K51" s="339" t="s">
        <v>142</v>
      </c>
      <c r="L51" s="54" t="s">
        <v>143</v>
      </c>
      <c r="M51" s="54" t="s">
        <v>143</v>
      </c>
      <c r="N51" s="54" t="s">
        <v>25</v>
      </c>
      <c r="O51" s="45" t="s">
        <v>77</v>
      </c>
      <c r="P51" s="52"/>
      <c r="Q51" s="47" t="s">
        <v>145</v>
      </c>
      <c r="R51" s="504"/>
    </row>
    <row r="52" spans="1:18" s="253" customFormat="1" ht="51.75" customHeight="1">
      <c r="A52" s="294">
        <v>11</v>
      </c>
      <c r="B52" s="247">
        <v>43</v>
      </c>
      <c r="C52" s="255" t="s">
        <v>134</v>
      </c>
      <c r="D52" s="256" t="s">
        <v>135</v>
      </c>
      <c r="E52" s="233">
        <v>3586000</v>
      </c>
      <c r="F52" s="254">
        <v>1</v>
      </c>
      <c r="G52" s="257">
        <v>3586000</v>
      </c>
      <c r="H52" s="257"/>
      <c r="I52" s="257"/>
      <c r="J52" s="262">
        <v>3586000</v>
      </c>
      <c r="K52" s="337" t="s">
        <v>74</v>
      </c>
      <c r="L52" s="34" t="s">
        <v>75</v>
      </c>
      <c r="M52" s="34" t="s">
        <v>76</v>
      </c>
      <c r="N52" s="34" t="s">
        <v>25</v>
      </c>
      <c r="O52" s="34" t="s">
        <v>77</v>
      </c>
      <c r="P52" s="34" t="s">
        <v>27</v>
      </c>
      <c r="Q52" s="255" t="s">
        <v>136</v>
      </c>
      <c r="R52" s="53"/>
    </row>
    <row r="53" spans="1:18" s="253" customFormat="1" ht="51.75" customHeight="1">
      <c r="A53" s="294">
        <v>11</v>
      </c>
      <c r="B53" s="247">
        <v>44</v>
      </c>
      <c r="C53" s="180" t="s">
        <v>54</v>
      </c>
      <c r="D53" s="179">
        <v>2406</v>
      </c>
      <c r="E53" s="181">
        <v>5000000</v>
      </c>
      <c r="F53" s="179">
        <v>1</v>
      </c>
      <c r="G53" s="182">
        <v>5000000</v>
      </c>
      <c r="H53" s="179"/>
      <c r="I53" s="179"/>
      <c r="J53" s="182">
        <v>5000000</v>
      </c>
      <c r="K53" s="183" t="s">
        <v>22</v>
      </c>
      <c r="L53" s="179" t="s">
        <v>23</v>
      </c>
      <c r="M53" s="179" t="s">
        <v>24</v>
      </c>
      <c r="N53" s="179" t="s">
        <v>25</v>
      </c>
      <c r="O53" s="179" t="s">
        <v>26</v>
      </c>
      <c r="P53" s="179" t="s">
        <v>27</v>
      </c>
      <c r="Q53" s="180" t="s">
        <v>55</v>
      </c>
      <c r="R53" s="53"/>
    </row>
    <row r="54" spans="1:18" s="253" customFormat="1" ht="51.75" customHeight="1">
      <c r="A54" s="359">
        <v>11</v>
      </c>
      <c r="B54" s="247">
        <v>45</v>
      </c>
      <c r="C54" s="72" t="s">
        <v>263</v>
      </c>
      <c r="D54" s="512">
        <v>2406</v>
      </c>
      <c r="E54" s="263">
        <v>1610000</v>
      </c>
      <c r="F54" s="509">
        <v>1</v>
      </c>
      <c r="G54" s="360">
        <v>1610000</v>
      </c>
      <c r="H54" s="361"/>
      <c r="I54" s="361"/>
      <c r="J54" s="263">
        <v>1610000</v>
      </c>
      <c r="K54" s="362" t="s">
        <v>74</v>
      </c>
      <c r="L54" s="363" t="s">
        <v>75</v>
      </c>
      <c r="M54" s="363" t="s">
        <v>76</v>
      </c>
      <c r="N54" s="363" t="s">
        <v>25</v>
      </c>
      <c r="O54" s="363" t="s">
        <v>77</v>
      </c>
      <c r="P54" s="363" t="s">
        <v>27</v>
      </c>
      <c r="Q54" s="72" t="s">
        <v>133</v>
      </c>
      <c r="R54" s="38">
        <v>2</v>
      </c>
    </row>
    <row r="55" spans="1:18" s="253" customFormat="1" ht="51.75" customHeight="1">
      <c r="A55" s="294">
        <v>11</v>
      </c>
      <c r="B55" s="247">
        <v>46</v>
      </c>
      <c r="C55" s="39" t="s">
        <v>197</v>
      </c>
      <c r="D55" s="170" t="s">
        <v>193</v>
      </c>
      <c r="E55" s="115">
        <v>275000</v>
      </c>
      <c r="F55" s="38">
        <v>1</v>
      </c>
      <c r="G55" s="115">
        <v>275000</v>
      </c>
      <c r="H55" s="115"/>
      <c r="I55" s="113"/>
      <c r="J55" s="115">
        <v>275000</v>
      </c>
      <c r="K55" s="336" t="s">
        <v>198</v>
      </c>
      <c r="L55" s="114" t="s">
        <v>143</v>
      </c>
      <c r="M55" s="114" t="s">
        <v>199</v>
      </c>
      <c r="N55" s="114" t="s">
        <v>25</v>
      </c>
      <c r="O55" s="45" t="s">
        <v>163</v>
      </c>
      <c r="P55" s="52"/>
      <c r="Q55" s="47"/>
      <c r="R55" s="38">
        <v>2</v>
      </c>
    </row>
    <row r="56" spans="1:18" s="253" customFormat="1" ht="51.75" customHeight="1">
      <c r="A56" s="294">
        <v>11</v>
      </c>
      <c r="B56" s="247">
        <v>47</v>
      </c>
      <c r="C56" s="39" t="s">
        <v>377</v>
      </c>
      <c r="D56" s="40" t="s">
        <v>193</v>
      </c>
      <c r="E56" s="115">
        <v>150000</v>
      </c>
      <c r="F56" s="38">
        <v>1</v>
      </c>
      <c r="G56" s="115">
        <v>150000</v>
      </c>
      <c r="H56" s="42"/>
      <c r="I56" s="42"/>
      <c r="J56" s="323">
        <v>150000</v>
      </c>
      <c r="K56" s="335" t="s">
        <v>211</v>
      </c>
      <c r="L56" s="44" t="s">
        <v>212</v>
      </c>
      <c r="M56" s="44" t="s">
        <v>213</v>
      </c>
      <c r="N56" s="44" t="s">
        <v>25</v>
      </c>
      <c r="O56" s="45" t="s">
        <v>262</v>
      </c>
      <c r="P56" s="52"/>
      <c r="Q56" s="47"/>
      <c r="R56" s="38">
        <v>2</v>
      </c>
    </row>
    <row r="57" spans="1:18" s="253" customFormat="1" ht="51.75" customHeight="1">
      <c r="A57" s="37">
        <v>11</v>
      </c>
      <c r="B57" s="247">
        <v>48</v>
      </c>
      <c r="C57" s="453" t="s">
        <v>315</v>
      </c>
      <c r="D57" s="450" t="s">
        <v>32</v>
      </c>
      <c r="E57" s="456">
        <v>1200000</v>
      </c>
      <c r="F57" s="365">
        <v>1</v>
      </c>
      <c r="G57" s="456">
        <v>1200000</v>
      </c>
      <c r="H57" s="261"/>
      <c r="I57" s="261"/>
      <c r="J57" s="446">
        <f>E57</f>
        <v>1200000</v>
      </c>
      <c r="K57" s="453" t="s">
        <v>306</v>
      </c>
      <c r="L57" s="452" t="s">
        <v>75</v>
      </c>
      <c r="M57" s="454" t="s">
        <v>307</v>
      </c>
      <c r="N57" s="449" t="s">
        <v>25</v>
      </c>
      <c r="O57" s="77" t="s">
        <v>163</v>
      </c>
      <c r="P57" s="52" t="s">
        <v>205</v>
      </c>
      <c r="Q57" s="449" t="s">
        <v>316</v>
      </c>
      <c r="R57" s="38">
        <v>2</v>
      </c>
    </row>
    <row r="58" spans="1:18" s="253" customFormat="1" ht="51.75" customHeight="1">
      <c r="A58" s="37">
        <v>11</v>
      </c>
      <c r="B58" s="247">
        <v>49</v>
      </c>
      <c r="C58" s="453" t="s">
        <v>318</v>
      </c>
      <c r="D58" s="450" t="s">
        <v>32</v>
      </c>
      <c r="E58" s="456">
        <f>428*700</f>
        <v>299600</v>
      </c>
      <c r="F58" s="365">
        <v>1</v>
      </c>
      <c r="G58" s="456">
        <f>428*700</f>
        <v>299600</v>
      </c>
      <c r="H58" s="261"/>
      <c r="I58" s="261"/>
      <c r="J58" s="446">
        <f>E58</f>
        <v>299600</v>
      </c>
      <c r="K58" s="453" t="s">
        <v>300</v>
      </c>
      <c r="L58" s="452" t="s">
        <v>75</v>
      </c>
      <c r="M58" s="454" t="s">
        <v>301</v>
      </c>
      <c r="N58" s="449" t="s">
        <v>25</v>
      </c>
      <c r="O58" s="77" t="s">
        <v>163</v>
      </c>
      <c r="P58" s="52" t="s">
        <v>205</v>
      </c>
      <c r="Q58" s="449" t="s">
        <v>319</v>
      </c>
      <c r="R58" s="53"/>
    </row>
    <row r="59" spans="1:18" s="253" customFormat="1" ht="51.75" customHeight="1">
      <c r="A59" s="37">
        <v>11</v>
      </c>
      <c r="B59" s="247">
        <v>50</v>
      </c>
      <c r="C59" s="450" t="s">
        <v>320</v>
      </c>
      <c r="D59" s="450" t="s">
        <v>32</v>
      </c>
      <c r="E59" s="456">
        <f>520*700</f>
        <v>364000</v>
      </c>
      <c r="F59" s="365">
        <v>1</v>
      </c>
      <c r="G59" s="456">
        <f>520*700</f>
        <v>364000</v>
      </c>
      <c r="H59" s="261"/>
      <c r="I59" s="261"/>
      <c r="J59" s="446">
        <f>E59</f>
        <v>364000</v>
      </c>
      <c r="K59" s="450" t="s">
        <v>321</v>
      </c>
      <c r="L59" s="452" t="s">
        <v>75</v>
      </c>
      <c r="M59" s="455" t="s">
        <v>311</v>
      </c>
      <c r="N59" s="449" t="s">
        <v>25</v>
      </c>
      <c r="O59" s="77" t="s">
        <v>163</v>
      </c>
      <c r="P59" s="52" t="s">
        <v>205</v>
      </c>
      <c r="Q59" s="449" t="s">
        <v>319</v>
      </c>
      <c r="R59" s="53"/>
    </row>
    <row r="60" spans="1:18" s="253" customFormat="1" ht="51.75" customHeight="1">
      <c r="A60" s="37">
        <v>11</v>
      </c>
      <c r="B60" s="247">
        <v>51</v>
      </c>
      <c r="C60" s="453" t="s">
        <v>322</v>
      </c>
      <c r="D60" s="450" t="s">
        <v>32</v>
      </c>
      <c r="E60" s="456">
        <v>456000</v>
      </c>
      <c r="F60" s="365">
        <v>1</v>
      </c>
      <c r="G60" s="456">
        <v>456000</v>
      </c>
      <c r="H60" s="261"/>
      <c r="I60" s="261"/>
      <c r="J60" s="446">
        <f>E60</f>
        <v>456000</v>
      </c>
      <c r="K60" s="453" t="s">
        <v>310</v>
      </c>
      <c r="L60" s="452" t="s">
        <v>75</v>
      </c>
      <c r="M60" s="454" t="s">
        <v>311</v>
      </c>
      <c r="N60" s="449" t="s">
        <v>25</v>
      </c>
      <c r="O60" s="77" t="s">
        <v>163</v>
      </c>
      <c r="P60" s="52" t="s">
        <v>205</v>
      </c>
      <c r="Q60" s="449" t="s">
        <v>319</v>
      </c>
      <c r="R60" s="53"/>
    </row>
    <row r="61" spans="1:18" s="253" customFormat="1" ht="51.75" customHeight="1">
      <c r="A61" s="294">
        <v>11</v>
      </c>
      <c r="B61" s="247">
        <v>52</v>
      </c>
      <c r="C61" s="169" t="s">
        <v>192</v>
      </c>
      <c r="D61" s="170" t="s">
        <v>193</v>
      </c>
      <c r="E61" s="172">
        <v>400000</v>
      </c>
      <c r="F61" s="38">
        <v>1</v>
      </c>
      <c r="G61" s="321">
        <v>400000</v>
      </c>
      <c r="H61" s="172"/>
      <c r="I61" s="172"/>
      <c r="J61" s="321">
        <v>400000</v>
      </c>
      <c r="K61" s="341" t="s">
        <v>194</v>
      </c>
      <c r="L61" s="174" t="s">
        <v>143</v>
      </c>
      <c r="M61" s="174" t="s">
        <v>143</v>
      </c>
      <c r="N61" s="173" t="s">
        <v>25</v>
      </c>
      <c r="O61" s="45" t="s">
        <v>262</v>
      </c>
      <c r="P61" s="52"/>
      <c r="Q61" s="47"/>
      <c r="R61" s="301"/>
    </row>
    <row r="62" spans="1:18" s="15" customFormat="1" ht="72.75" customHeight="1">
      <c r="A62" s="294">
        <v>11</v>
      </c>
      <c r="B62" s="247">
        <v>53</v>
      </c>
      <c r="C62" s="169" t="s">
        <v>195</v>
      </c>
      <c r="D62" s="170" t="s">
        <v>193</v>
      </c>
      <c r="E62" s="172">
        <v>200000</v>
      </c>
      <c r="F62" s="38">
        <v>1</v>
      </c>
      <c r="G62" s="321">
        <v>200000</v>
      </c>
      <c r="H62" s="172"/>
      <c r="I62" s="172"/>
      <c r="J62" s="321">
        <v>200000</v>
      </c>
      <c r="K62" s="341" t="s">
        <v>194</v>
      </c>
      <c r="L62" s="174" t="s">
        <v>143</v>
      </c>
      <c r="M62" s="174" t="s">
        <v>143</v>
      </c>
      <c r="N62" s="173" t="s">
        <v>25</v>
      </c>
      <c r="O62" s="45" t="s">
        <v>262</v>
      </c>
      <c r="P62" s="52"/>
      <c r="Q62" s="47"/>
      <c r="R62" s="516"/>
    </row>
    <row r="63" spans="1:18" s="108" customFormat="1" ht="124.5" customHeight="1">
      <c r="A63" s="294">
        <v>11</v>
      </c>
      <c r="B63" s="247">
        <v>54</v>
      </c>
      <c r="C63" s="169" t="s">
        <v>196</v>
      </c>
      <c r="D63" s="170" t="s">
        <v>193</v>
      </c>
      <c r="E63" s="172">
        <v>200000</v>
      </c>
      <c r="F63" s="38">
        <v>1</v>
      </c>
      <c r="G63" s="321">
        <v>200000</v>
      </c>
      <c r="H63" s="171"/>
      <c r="I63" s="171"/>
      <c r="J63" s="321">
        <v>200000</v>
      </c>
      <c r="K63" s="341" t="s">
        <v>194</v>
      </c>
      <c r="L63" s="174" t="s">
        <v>143</v>
      </c>
      <c r="M63" s="174" t="s">
        <v>143</v>
      </c>
      <c r="N63" s="173" t="s">
        <v>25</v>
      </c>
      <c r="O63" s="168" t="s">
        <v>262</v>
      </c>
      <c r="P63" s="52"/>
      <c r="Q63" s="47"/>
      <c r="R63" s="264"/>
    </row>
    <row r="64" spans="1:18" s="253" customFormat="1" ht="102" customHeight="1">
      <c r="A64" s="178">
        <v>11</v>
      </c>
      <c r="B64" s="247">
        <v>55</v>
      </c>
      <c r="C64" s="259" t="s">
        <v>214</v>
      </c>
      <c r="D64" s="299" t="s">
        <v>215</v>
      </c>
      <c r="E64" s="116">
        <v>187000</v>
      </c>
      <c r="F64" s="50">
        <v>1</v>
      </c>
      <c r="G64" s="116">
        <v>187000</v>
      </c>
      <c r="H64" s="128"/>
      <c r="I64" s="128"/>
      <c r="J64" s="324">
        <v>187000</v>
      </c>
      <c r="K64" s="342" t="s">
        <v>211</v>
      </c>
      <c r="L64" s="117" t="s">
        <v>212</v>
      </c>
      <c r="M64" s="117" t="s">
        <v>213</v>
      </c>
      <c r="N64" s="117" t="s">
        <v>25</v>
      </c>
      <c r="O64" s="129" t="s">
        <v>262</v>
      </c>
      <c r="P64" s="300"/>
      <c r="Q64" s="259"/>
      <c r="R64" s="27">
        <v>2</v>
      </c>
    </row>
    <row r="65" spans="1:18" s="253" customFormat="1" ht="90" customHeight="1">
      <c r="A65" s="515">
        <v>11</v>
      </c>
      <c r="B65" s="247">
        <v>56</v>
      </c>
      <c r="C65" s="160" t="s">
        <v>389</v>
      </c>
      <c r="D65" s="530"/>
      <c r="E65" s="520">
        <v>140000</v>
      </c>
      <c r="F65" s="50">
        <v>1</v>
      </c>
      <c r="G65" s="520">
        <v>140000</v>
      </c>
      <c r="H65" s="529"/>
      <c r="I65" s="529"/>
      <c r="J65" s="531" t="s">
        <v>390</v>
      </c>
      <c r="K65" s="177" t="s">
        <v>391</v>
      </c>
      <c r="L65" s="522" t="s">
        <v>261</v>
      </c>
      <c r="M65" s="522" t="s">
        <v>381</v>
      </c>
      <c r="N65" s="522" t="s">
        <v>25</v>
      </c>
      <c r="O65" s="527" t="s">
        <v>163</v>
      </c>
      <c r="P65" s="523"/>
      <c r="Q65" s="524" t="s">
        <v>392</v>
      </c>
      <c r="R65" s="505"/>
    </row>
    <row r="66" spans="1:18" s="253" customFormat="1" ht="77.25" customHeight="1">
      <c r="A66" s="294">
        <v>11</v>
      </c>
      <c r="B66" s="264">
        <v>1</v>
      </c>
      <c r="C66" s="265" t="s">
        <v>44</v>
      </c>
      <c r="D66" s="239" t="s">
        <v>45</v>
      </c>
      <c r="E66" s="244">
        <v>59500000</v>
      </c>
      <c r="F66" s="266">
        <v>1</v>
      </c>
      <c r="G66" s="175"/>
      <c r="H66" s="25">
        <v>59500000</v>
      </c>
      <c r="I66" s="175"/>
      <c r="J66" s="325">
        <v>59500000</v>
      </c>
      <c r="K66" s="239" t="s">
        <v>36</v>
      </c>
      <c r="L66" s="267" t="s">
        <v>37</v>
      </c>
      <c r="M66" s="268" t="s">
        <v>38</v>
      </c>
      <c r="N66" s="269" t="s">
        <v>25</v>
      </c>
      <c r="O66" s="267" t="s">
        <v>39</v>
      </c>
      <c r="P66" s="270" t="s">
        <v>46</v>
      </c>
      <c r="Q66" s="239" t="s">
        <v>47</v>
      </c>
      <c r="R66" s="506"/>
    </row>
    <row r="67" spans="1:18" s="253" customFormat="1" ht="42.75" customHeight="1">
      <c r="A67" s="294">
        <v>11</v>
      </c>
      <c r="B67" s="26">
        <v>2</v>
      </c>
      <c r="C67" s="184" t="s">
        <v>62</v>
      </c>
      <c r="D67" s="27">
        <v>7135</v>
      </c>
      <c r="E67" s="28">
        <v>18769010</v>
      </c>
      <c r="F67" s="27">
        <v>1</v>
      </c>
      <c r="G67" s="245"/>
      <c r="H67" s="29">
        <f>E67</f>
        <v>18769010</v>
      </c>
      <c r="I67" s="27"/>
      <c r="J67" s="326">
        <f>H67</f>
        <v>18769010</v>
      </c>
      <c r="K67" s="313" t="s">
        <v>22</v>
      </c>
      <c r="L67" s="27" t="s">
        <v>23</v>
      </c>
      <c r="M67" s="27" t="s">
        <v>24</v>
      </c>
      <c r="N67" s="27" t="s">
        <v>25</v>
      </c>
      <c r="O67" s="27" t="s">
        <v>26</v>
      </c>
      <c r="P67" s="27" t="s">
        <v>30</v>
      </c>
      <c r="Q67" s="184" t="s">
        <v>63</v>
      </c>
      <c r="R67" s="495">
        <v>3</v>
      </c>
    </row>
    <row r="68" spans="1:18" s="253" customFormat="1" ht="134.25" customHeight="1">
      <c r="A68" s="294">
        <v>11</v>
      </c>
      <c r="B68" s="58">
        <v>3</v>
      </c>
      <c r="C68" s="109" t="s">
        <v>232</v>
      </c>
      <c r="D68" s="110">
        <v>10946</v>
      </c>
      <c r="E68" s="137">
        <v>81926680</v>
      </c>
      <c r="F68" s="58">
        <v>1</v>
      </c>
      <c r="G68" s="271"/>
      <c r="H68" s="137">
        <v>81926680</v>
      </c>
      <c r="I68" s="137"/>
      <c r="J68" s="272">
        <v>81926680</v>
      </c>
      <c r="K68" s="344" t="s">
        <v>228</v>
      </c>
      <c r="L68" s="70" t="s">
        <v>212</v>
      </c>
      <c r="M68" s="70" t="s">
        <v>212</v>
      </c>
      <c r="N68" s="70" t="s">
        <v>25</v>
      </c>
      <c r="O68" s="138" t="s">
        <v>46</v>
      </c>
      <c r="P68" s="65" t="s">
        <v>233</v>
      </c>
      <c r="Q68" s="185" t="s">
        <v>234</v>
      </c>
      <c r="R68" s="58">
        <v>3</v>
      </c>
    </row>
    <row r="69" spans="1:18" s="253" customFormat="1" ht="51" customHeight="1">
      <c r="A69" s="294">
        <v>11</v>
      </c>
      <c r="B69" s="273">
        <v>4</v>
      </c>
      <c r="C69" s="274" t="s">
        <v>137</v>
      </c>
      <c r="D69" s="275">
        <v>8728</v>
      </c>
      <c r="E69" s="235">
        <v>32149400</v>
      </c>
      <c r="F69" s="273">
        <v>1</v>
      </c>
      <c r="G69" s="276"/>
      <c r="H69" s="276">
        <f>+E69</f>
        <v>32149400</v>
      </c>
      <c r="I69" s="276"/>
      <c r="J69" s="277">
        <v>32149400</v>
      </c>
      <c r="K69" s="345" t="s">
        <v>74</v>
      </c>
      <c r="L69" s="240" t="s">
        <v>75</v>
      </c>
      <c r="M69" s="240" t="s">
        <v>76</v>
      </c>
      <c r="N69" s="240" t="s">
        <v>25</v>
      </c>
      <c r="O69" s="240" t="s">
        <v>77</v>
      </c>
      <c r="P69" s="240" t="s">
        <v>28</v>
      </c>
      <c r="Q69" s="274" t="s">
        <v>138</v>
      </c>
      <c r="R69" s="58">
        <v>2</v>
      </c>
    </row>
    <row r="70" spans="1:18" s="253" customFormat="1" ht="96" customHeight="1">
      <c r="A70" s="482">
        <v>11</v>
      </c>
      <c r="B70" s="483">
        <v>5</v>
      </c>
      <c r="C70" s="475" t="s">
        <v>361</v>
      </c>
      <c r="D70" s="494" t="s">
        <v>362</v>
      </c>
      <c r="E70" s="246">
        <v>80490000</v>
      </c>
      <c r="F70" s="483">
        <v>1</v>
      </c>
      <c r="G70" s="483"/>
      <c r="H70" s="246">
        <v>80490000</v>
      </c>
      <c r="I70" s="278"/>
      <c r="J70" s="246">
        <v>80490000</v>
      </c>
      <c r="K70" s="482" t="s">
        <v>358</v>
      </c>
      <c r="L70" s="482" t="s">
        <v>261</v>
      </c>
      <c r="M70" s="482" t="s">
        <v>359</v>
      </c>
      <c r="N70" s="482" t="s">
        <v>25</v>
      </c>
      <c r="O70" s="240" t="s">
        <v>77</v>
      </c>
      <c r="P70" s="482"/>
      <c r="Q70" s="484" t="s">
        <v>363</v>
      </c>
      <c r="R70" s="58">
        <v>2</v>
      </c>
    </row>
    <row r="71" spans="1:18" s="253" customFormat="1" ht="63" customHeight="1">
      <c r="A71" s="294">
        <v>11</v>
      </c>
      <c r="B71" s="58">
        <v>6</v>
      </c>
      <c r="C71" s="59" t="s">
        <v>150</v>
      </c>
      <c r="D71" s="60" t="s">
        <v>151</v>
      </c>
      <c r="E71" s="61">
        <v>37148700</v>
      </c>
      <c r="F71" s="62">
        <v>1</v>
      </c>
      <c r="G71" s="61"/>
      <c r="H71" s="61">
        <v>37148700</v>
      </c>
      <c r="I71" s="62"/>
      <c r="J71" s="134">
        <v>37148700</v>
      </c>
      <c r="K71" s="346" t="s">
        <v>142</v>
      </c>
      <c r="L71" s="63" t="s">
        <v>143</v>
      </c>
      <c r="M71" s="63" t="s">
        <v>143</v>
      </c>
      <c r="N71" s="63" t="s">
        <v>25</v>
      </c>
      <c r="O71" s="64" t="s">
        <v>77</v>
      </c>
      <c r="P71" s="65"/>
      <c r="Q71" s="59" t="s">
        <v>152</v>
      </c>
      <c r="R71" s="58">
        <v>2</v>
      </c>
    </row>
    <row r="72" spans="1:18" ht="57.75" customHeight="1">
      <c r="A72" s="294">
        <v>11</v>
      </c>
      <c r="B72" s="58">
        <v>7</v>
      </c>
      <c r="C72" s="84" t="s">
        <v>159</v>
      </c>
      <c r="D72" s="85" t="s">
        <v>160</v>
      </c>
      <c r="E72" s="86">
        <v>1570400</v>
      </c>
      <c r="F72" s="58">
        <v>1</v>
      </c>
      <c r="G72" s="86"/>
      <c r="H72" s="86">
        <v>1570400</v>
      </c>
      <c r="I72" s="87"/>
      <c r="J72" s="134">
        <v>1570400</v>
      </c>
      <c r="K72" s="84" t="s">
        <v>168</v>
      </c>
      <c r="L72" s="85" t="s">
        <v>162</v>
      </c>
      <c r="M72" s="85" t="s">
        <v>169</v>
      </c>
      <c r="N72" s="70" t="s">
        <v>25</v>
      </c>
      <c r="O72" s="64" t="s">
        <v>163</v>
      </c>
      <c r="P72" s="65" t="s">
        <v>164</v>
      </c>
      <c r="Q72" s="59" t="s">
        <v>170</v>
      </c>
      <c r="R72" s="505"/>
    </row>
    <row r="73" spans="1:18" s="253" customFormat="1" ht="45.75" customHeight="1">
      <c r="A73" s="610">
        <v>11</v>
      </c>
      <c r="B73" s="610">
        <v>4</v>
      </c>
      <c r="C73" s="611" t="s">
        <v>404</v>
      </c>
      <c r="D73" s="85" t="s">
        <v>160</v>
      </c>
      <c r="E73" s="86">
        <v>1570400</v>
      </c>
      <c r="F73" s="58">
        <v>1</v>
      </c>
      <c r="G73" s="86"/>
      <c r="H73" s="86">
        <v>1570400</v>
      </c>
      <c r="I73" s="87"/>
      <c r="J73" s="134">
        <v>1570400</v>
      </c>
      <c r="K73" s="612" t="s">
        <v>416</v>
      </c>
      <c r="L73" s="612" t="s">
        <v>37</v>
      </c>
      <c r="M73" s="612" t="s">
        <v>414</v>
      </c>
      <c r="N73" s="612" t="s">
        <v>25</v>
      </c>
      <c r="O73" s="612" t="s">
        <v>405</v>
      </c>
      <c r="P73" s="612" t="s">
        <v>417</v>
      </c>
      <c r="Q73" s="613" t="s">
        <v>418</v>
      </c>
      <c r="R73" s="296"/>
    </row>
    <row r="74" spans="1:18" s="253" customFormat="1" ht="45.75" customHeight="1">
      <c r="A74" s="294">
        <v>11</v>
      </c>
      <c r="B74" s="58">
        <v>8</v>
      </c>
      <c r="C74" s="84" t="s">
        <v>159</v>
      </c>
      <c r="D74" s="85" t="s">
        <v>160</v>
      </c>
      <c r="E74" s="86">
        <v>1570400</v>
      </c>
      <c r="F74" s="58">
        <v>1</v>
      </c>
      <c r="G74" s="89"/>
      <c r="H74" s="86">
        <v>1570400</v>
      </c>
      <c r="I74" s="87"/>
      <c r="J74" s="134">
        <v>1570400</v>
      </c>
      <c r="K74" s="347" t="s">
        <v>171</v>
      </c>
      <c r="L74" s="88" t="s">
        <v>162</v>
      </c>
      <c r="M74" s="88" t="s">
        <v>172</v>
      </c>
      <c r="N74" s="70" t="s">
        <v>25</v>
      </c>
      <c r="O74" s="64" t="s">
        <v>163</v>
      </c>
      <c r="P74" s="65" t="s">
        <v>164</v>
      </c>
      <c r="Q74" s="59" t="s">
        <v>173</v>
      </c>
      <c r="R74" s="58">
        <v>2</v>
      </c>
    </row>
    <row r="75" spans="1:18" s="253" customFormat="1" ht="45.75" customHeight="1">
      <c r="A75" s="294">
        <v>11</v>
      </c>
      <c r="B75" s="58">
        <v>9</v>
      </c>
      <c r="C75" s="84" t="s">
        <v>159</v>
      </c>
      <c r="D75" s="85" t="s">
        <v>160</v>
      </c>
      <c r="E75" s="86">
        <v>1570400</v>
      </c>
      <c r="F75" s="58">
        <v>1</v>
      </c>
      <c r="G75" s="91"/>
      <c r="H75" s="86">
        <v>1570400</v>
      </c>
      <c r="I75" s="92"/>
      <c r="J75" s="134">
        <v>1570400</v>
      </c>
      <c r="K75" s="348" t="s">
        <v>174</v>
      </c>
      <c r="L75" s="93" t="s">
        <v>162</v>
      </c>
      <c r="M75" s="93" t="s">
        <v>175</v>
      </c>
      <c r="N75" s="70" t="s">
        <v>25</v>
      </c>
      <c r="O75" s="64" t="s">
        <v>163</v>
      </c>
      <c r="P75" s="65" t="s">
        <v>164</v>
      </c>
      <c r="Q75" s="94" t="s">
        <v>176</v>
      </c>
      <c r="R75" s="58">
        <v>2</v>
      </c>
    </row>
    <row r="76" spans="1:18" s="253" customFormat="1" ht="45.75" customHeight="1">
      <c r="A76" s="295">
        <v>11</v>
      </c>
      <c r="B76" s="58">
        <v>10</v>
      </c>
      <c r="C76" s="109" t="s">
        <v>183</v>
      </c>
      <c r="D76" s="110" t="s">
        <v>184</v>
      </c>
      <c r="E76" s="134">
        <v>1570400</v>
      </c>
      <c r="F76" s="58">
        <v>1</v>
      </c>
      <c r="G76" s="111"/>
      <c r="H76" s="514">
        <v>1570400</v>
      </c>
      <c r="I76" s="278"/>
      <c r="J76" s="134">
        <v>1570400</v>
      </c>
      <c r="K76" s="349" t="s">
        <v>188</v>
      </c>
      <c r="L76" s="70" t="s">
        <v>186</v>
      </c>
      <c r="M76" s="70" t="s">
        <v>189</v>
      </c>
      <c r="N76" s="70" t="s">
        <v>25</v>
      </c>
      <c r="O76" s="64" t="s">
        <v>163</v>
      </c>
      <c r="P76" s="65" t="s">
        <v>164</v>
      </c>
      <c r="Q76" s="59"/>
      <c r="R76" s="58">
        <v>2</v>
      </c>
    </row>
    <row r="77" spans="1:18" s="253" customFormat="1" ht="42" customHeight="1">
      <c r="A77" s="295">
        <v>11</v>
      </c>
      <c r="B77" s="58">
        <v>11</v>
      </c>
      <c r="C77" s="288" t="s">
        <v>183</v>
      </c>
      <c r="D77" s="64" t="s">
        <v>184</v>
      </c>
      <c r="E77" s="134">
        <v>1570400</v>
      </c>
      <c r="F77" s="58">
        <v>1</v>
      </c>
      <c r="G77" s="111"/>
      <c r="H77" s="134">
        <v>1570400</v>
      </c>
      <c r="I77" s="289"/>
      <c r="J77" s="134">
        <v>1570400</v>
      </c>
      <c r="K77" s="350" t="s">
        <v>190</v>
      </c>
      <c r="L77" s="291" t="s">
        <v>186</v>
      </c>
      <c r="M77" s="291" t="s">
        <v>191</v>
      </c>
      <c r="N77" s="291" t="s">
        <v>25</v>
      </c>
      <c r="O77" s="64" t="s">
        <v>163</v>
      </c>
      <c r="P77" s="65" t="s">
        <v>164</v>
      </c>
      <c r="Q77" s="292"/>
      <c r="R77" s="58">
        <v>2</v>
      </c>
    </row>
    <row r="78" spans="1:18" s="253" customFormat="1" ht="47.25" customHeight="1">
      <c r="A78" s="57">
        <v>11</v>
      </c>
      <c r="B78" s="58">
        <v>12</v>
      </c>
      <c r="C78" s="467" t="s">
        <v>338</v>
      </c>
      <c r="D78" s="468" t="s">
        <v>313</v>
      </c>
      <c r="E78" s="246">
        <v>1570400</v>
      </c>
      <c r="F78" s="85">
        <v>1</v>
      </c>
      <c r="G78" s="464"/>
      <c r="H78" s="246">
        <v>1570400</v>
      </c>
      <c r="I78" s="278"/>
      <c r="J78" s="246">
        <v>1570400</v>
      </c>
      <c r="K78" s="469" t="s">
        <v>306</v>
      </c>
      <c r="L78" s="469" t="s">
        <v>75</v>
      </c>
      <c r="M78" s="88" t="s">
        <v>307</v>
      </c>
      <c r="N78" s="466" t="s">
        <v>25</v>
      </c>
      <c r="O78" s="298" t="s">
        <v>163</v>
      </c>
      <c r="P78" s="65" t="s">
        <v>164</v>
      </c>
      <c r="Q78" s="59" t="s">
        <v>314</v>
      </c>
      <c r="R78" s="58">
        <v>2</v>
      </c>
    </row>
    <row r="79" spans="1:18" s="253" customFormat="1" ht="45.75" customHeight="1">
      <c r="A79" s="57">
        <v>11</v>
      </c>
      <c r="B79" s="58">
        <v>13</v>
      </c>
      <c r="C79" s="467" t="s">
        <v>339</v>
      </c>
      <c r="D79" s="468" t="s">
        <v>313</v>
      </c>
      <c r="E79" s="246">
        <v>1570400</v>
      </c>
      <c r="F79" s="85">
        <v>1</v>
      </c>
      <c r="G79" s="464"/>
      <c r="H79" s="246">
        <v>1570400</v>
      </c>
      <c r="I79" s="278"/>
      <c r="J79" s="246">
        <v>1570400</v>
      </c>
      <c r="K79" s="470" t="s">
        <v>340</v>
      </c>
      <c r="L79" s="469" t="s">
        <v>75</v>
      </c>
      <c r="M79" s="59" t="s">
        <v>334</v>
      </c>
      <c r="N79" s="466" t="s">
        <v>25</v>
      </c>
      <c r="O79" s="298" t="s">
        <v>163</v>
      </c>
      <c r="P79" s="65" t="s">
        <v>164</v>
      </c>
      <c r="Q79" s="59" t="s">
        <v>314</v>
      </c>
      <c r="R79" s="58">
        <v>2</v>
      </c>
    </row>
    <row r="80" spans="1:18" s="253" customFormat="1" ht="51.75" customHeight="1">
      <c r="A80" s="57">
        <v>11</v>
      </c>
      <c r="B80" s="58">
        <v>14</v>
      </c>
      <c r="C80" s="467" t="s">
        <v>312</v>
      </c>
      <c r="D80" s="468" t="s">
        <v>313</v>
      </c>
      <c r="E80" s="246">
        <v>1570400</v>
      </c>
      <c r="F80" s="85">
        <v>1</v>
      </c>
      <c r="G80" s="464"/>
      <c r="H80" s="246">
        <v>1570400</v>
      </c>
      <c r="I80" s="278"/>
      <c r="J80" s="246">
        <v>1570400</v>
      </c>
      <c r="K80" s="470" t="s">
        <v>341</v>
      </c>
      <c r="L80" s="469" t="s">
        <v>75</v>
      </c>
      <c r="M80" s="59" t="s">
        <v>301</v>
      </c>
      <c r="N80" s="466" t="s">
        <v>25</v>
      </c>
      <c r="O80" s="298" t="s">
        <v>163</v>
      </c>
      <c r="P80" s="65" t="s">
        <v>164</v>
      </c>
      <c r="Q80" s="59" t="s">
        <v>314</v>
      </c>
      <c r="R80" s="58"/>
    </row>
    <row r="81" spans="1:18" s="253" customFormat="1" ht="45.75" customHeight="1">
      <c r="A81" s="57">
        <v>11</v>
      </c>
      <c r="B81" s="58">
        <v>15</v>
      </c>
      <c r="C81" s="467" t="s">
        <v>337</v>
      </c>
      <c r="D81" s="468" t="s">
        <v>313</v>
      </c>
      <c r="E81" s="246">
        <v>1570400</v>
      </c>
      <c r="F81" s="85">
        <v>1</v>
      </c>
      <c r="G81" s="464"/>
      <c r="H81" s="246">
        <v>1570400</v>
      </c>
      <c r="I81" s="278"/>
      <c r="J81" s="246">
        <v>1570400</v>
      </c>
      <c r="K81" s="469" t="s">
        <v>174</v>
      </c>
      <c r="L81" s="469" t="s">
        <v>75</v>
      </c>
      <c r="M81" s="88" t="s">
        <v>303</v>
      </c>
      <c r="N81" s="466" t="s">
        <v>25</v>
      </c>
      <c r="O81" s="298" t="s">
        <v>163</v>
      </c>
      <c r="P81" s="65" t="s">
        <v>164</v>
      </c>
      <c r="Q81" s="59" t="s">
        <v>314</v>
      </c>
      <c r="R81" s="505"/>
    </row>
    <row r="82" spans="1:18" s="253" customFormat="1" ht="45.75" customHeight="1">
      <c r="A82" s="294">
        <v>11</v>
      </c>
      <c r="B82" s="58">
        <v>16</v>
      </c>
      <c r="C82" s="59" t="s">
        <v>153</v>
      </c>
      <c r="D82" s="66">
        <v>9539</v>
      </c>
      <c r="E82" s="67">
        <v>9234000</v>
      </c>
      <c r="F82" s="68">
        <v>1</v>
      </c>
      <c r="G82" s="68"/>
      <c r="H82" s="67">
        <v>9234000</v>
      </c>
      <c r="I82" s="67"/>
      <c r="J82" s="327">
        <v>9234000</v>
      </c>
      <c r="K82" s="344" t="s">
        <v>142</v>
      </c>
      <c r="L82" s="70" t="s">
        <v>143</v>
      </c>
      <c r="M82" s="70" t="s">
        <v>143</v>
      </c>
      <c r="N82" s="70" t="s">
        <v>25</v>
      </c>
      <c r="O82" s="64" t="s">
        <v>77</v>
      </c>
      <c r="P82" s="65"/>
      <c r="Q82" s="59" t="s">
        <v>148</v>
      </c>
      <c r="R82" s="58"/>
    </row>
    <row r="83" spans="1:18" s="253" customFormat="1" ht="45.75" customHeight="1">
      <c r="A83" s="294">
        <v>11</v>
      </c>
      <c r="B83" s="58">
        <v>17</v>
      </c>
      <c r="C83" s="59" t="s">
        <v>154</v>
      </c>
      <c r="D83" s="66">
        <v>9713</v>
      </c>
      <c r="E83" s="67">
        <v>14006100</v>
      </c>
      <c r="F83" s="68">
        <v>1</v>
      </c>
      <c r="G83" s="71"/>
      <c r="H83" s="67">
        <v>14006100</v>
      </c>
      <c r="I83" s="67"/>
      <c r="J83" s="327">
        <v>14006100</v>
      </c>
      <c r="K83" s="344" t="s">
        <v>142</v>
      </c>
      <c r="L83" s="70" t="s">
        <v>143</v>
      </c>
      <c r="M83" s="70" t="s">
        <v>143</v>
      </c>
      <c r="N83" s="70" t="s">
        <v>25</v>
      </c>
      <c r="O83" s="64" t="s">
        <v>77</v>
      </c>
      <c r="P83" s="65"/>
      <c r="Q83" s="59" t="s">
        <v>155</v>
      </c>
      <c r="R83" s="58">
        <v>2</v>
      </c>
    </row>
    <row r="84" spans="1:18" s="253" customFormat="1" ht="45.75" customHeight="1">
      <c r="A84" s="57">
        <v>11</v>
      </c>
      <c r="B84" s="58">
        <v>18</v>
      </c>
      <c r="C84" s="59" t="s">
        <v>290</v>
      </c>
      <c r="D84" s="302" t="s">
        <v>193</v>
      </c>
      <c r="E84" s="513">
        <v>500000</v>
      </c>
      <c r="F84" s="58"/>
      <c r="G84" s="389"/>
      <c r="H84" s="513">
        <v>500000</v>
      </c>
      <c r="I84" s="390"/>
      <c r="J84" s="135">
        <v>500000</v>
      </c>
      <c r="K84" s="391" t="s">
        <v>289</v>
      </c>
      <c r="L84" s="391" t="s">
        <v>23</v>
      </c>
      <c r="M84" s="392" t="s">
        <v>284</v>
      </c>
      <c r="N84" s="85" t="s">
        <v>25</v>
      </c>
      <c r="O84" s="64" t="s">
        <v>163</v>
      </c>
      <c r="P84" s="138"/>
      <c r="Q84" s="59"/>
      <c r="R84" s="58"/>
    </row>
    <row r="85" spans="1:18" s="253" customFormat="1" ht="45.75" customHeight="1">
      <c r="A85" s="295">
        <v>11</v>
      </c>
      <c r="B85" s="58">
        <v>19</v>
      </c>
      <c r="C85" s="59" t="s">
        <v>207</v>
      </c>
      <c r="D85" s="133"/>
      <c r="E85" s="133">
        <v>850000</v>
      </c>
      <c r="F85" s="58">
        <v>1</v>
      </c>
      <c r="G85" s="134"/>
      <c r="H85" s="134">
        <v>850000</v>
      </c>
      <c r="I85" s="90"/>
      <c r="J85" s="246">
        <v>850000</v>
      </c>
      <c r="K85" s="351" t="s">
        <v>198</v>
      </c>
      <c r="L85" s="176" t="s">
        <v>143</v>
      </c>
      <c r="M85" s="176" t="s">
        <v>199</v>
      </c>
      <c r="N85" s="176" t="s">
        <v>25</v>
      </c>
      <c r="O85" s="64" t="s">
        <v>163</v>
      </c>
      <c r="P85" s="240"/>
      <c r="Q85" s="274"/>
      <c r="R85" s="58"/>
    </row>
    <row r="86" spans="1:18" s="253" customFormat="1" ht="45.75" customHeight="1">
      <c r="A86" s="57">
        <v>11</v>
      </c>
      <c r="B86" s="58">
        <v>20</v>
      </c>
      <c r="C86" s="59" t="s">
        <v>373</v>
      </c>
      <c r="D86" s="510">
        <v>3444</v>
      </c>
      <c r="E86" s="395">
        <v>1467500</v>
      </c>
      <c r="F86" s="396">
        <v>1</v>
      </c>
      <c r="G86" s="89"/>
      <c r="H86" s="395">
        <v>1467500</v>
      </c>
      <c r="I86" s="87"/>
      <c r="J86" s="395">
        <v>1467500</v>
      </c>
      <c r="K86" s="69" t="s">
        <v>281</v>
      </c>
      <c r="L86" s="70" t="s">
        <v>23</v>
      </c>
      <c r="M86" s="70" t="s">
        <v>275</v>
      </c>
      <c r="N86" s="70" t="s">
        <v>25</v>
      </c>
      <c r="O86" s="64" t="s">
        <v>163</v>
      </c>
      <c r="P86" s="65"/>
      <c r="Q86" s="59"/>
      <c r="R86" s="304"/>
    </row>
    <row r="87" spans="1:18" s="253" customFormat="1" ht="45.75" customHeight="1">
      <c r="A87" s="57">
        <v>11</v>
      </c>
      <c r="B87" s="58">
        <v>21</v>
      </c>
      <c r="C87" s="59" t="s">
        <v>335</v>
      </c>
      <c r="D87" s="463" t="s">
        <v>32</v>
      </c>
      <c r="E87" s="463">
        <v>1500000</v>
      </c>
      <c r="F87" s="396">
        <v>1</v>
      </c>
      <c r="G87" s="464"/>
      <c r="H87" s="463">
        <v>1500000</v>
      </c>
      <c r="I87" s="278"/>
      <c r="J87" s="463">
        <v>1500000</v>
      </c>
      <c r="K87" s="465" t="s">
        <v>321</v>
      </c>
      <c r="L87" s="466" t="s">
        <v>75</v>
      </c>
      <c r="M87" s="466" t="s">
        <v>311</v>
      </c>
      <c r="N87" s="466" t="s">
        <v>25</v>
      </c>
      <c r="O87" s="298" t="s">
        <v>163</v>
      </c>
      <c r="P87" s="65" t="s">
        <v>164</v>
      </c>
      <c r="Q87" s="466" t="s">
        <v>336</v>
      </c>
      <c r="R87" s="505"/>
    </row>
    <row r="88" spans="1:18" s="253" customFormat="1" ht="45.75" customHeight="1">
      <c r="A88" s="57">
        <v>11</v>
      </c>
      <c r="B88" s="58">
        <v>22</v>
      </c>
      <c r="C88" s="59" t="s">
        <v>285</v>
      </c>
      <c r="D88" s="394" t="s">
        <v>286</v>
      </c>
      <c r="E88" s="395">
        <v>320000</v>
      </c>
      <c r="F88" s="396">
        <v>1</v>
      </c>
      <c r="G88" s="397"/>
      <c r="H88" s="395">
        <v>320000</v>
      </c>
      <c r="I88" s="87"/>
      <c r="J88" s="135">
        <v>320000</v>
      </c>
      <c r="K88" s="69" t="s">
        <v>281</v>
      </c>
      <c r="L88" s="70" t="s">
        <v>23</v>
      </c>
      <c r="M88" s="70" t="s">
        <v>275</v>
      </c>
      <c r="N88" s="70" t="s">
        <v>25</v>
      </c>
      <c r="O88" s="64" t="s">
        <v>163</v>
      </c>
      <c r="P88" s="65"/>
      <c r="Q88" s="59"/>
      <c r="R88" s="58"/>
    </row>
    <row r="89" spans="1:18" s="253" customFormat="1" ht="45.75" customHeight="1">
      <c r="A89" s="57">
        <v>11</v>
      </c>
      <c r="B89" s="304">
        <v>23</v>
      </c>
      <c r="C89" s="398" t="s">
        <v>288</v>
      </c>
      <c r="D89" s="399" t="s">
        <v>193</v>
      </c>
      <c r="E89" s="400">
        <v>313000</v>
      </c>
      <c r="F89" s="396">
        <v>1</v>
      </c>
      <c r="G89" s="401"/>
      <c r="H89" s="400">
        <v>313000</v>
      </c>
      <c r="I89" s="400"/>
      <c r="J89" s="402">
        <v>313000</v>
      </c>
      <c r="K89" s="391" t="s">
        <v>289</v>
      </c>
      <c r="L89" s="391" t="s">
        <v>23</v>
      </c>
      <c r="M89" s="392" t="s">
        <v>284</v>
      </c>
      <c r="N89" s="85" t="s">
        <v>25</v>
      </c>
      <c r="O89" s="64" t="s">
        <v>163</v>
      </c>
      <c r="P89" s="398"/>
      <c r="Q89" s="398"/>
      <c r="R89" s="58">
        <v>2</v>
      </c>
    </row>
    <row r="90" spans="1:18" s="253" customFormat="1" ht="45.75" customHeight="1">
      <c r="A90" s="458">
        <v>11</v>
      </c>
      <c r="B90" s="304">
        <v>24</v>
      </c>
      <c r="C90" s="305" t="s">
        <v>285</v>
      </c>
      <c r="D90" s="459" t="s">
        <v>286</v>
      </c>
      <c r="E90" s="460">
        <v>320000</v>
      </c>
      <c r="F90" s="461">
        <v>1</v>
      </c>
      <c r="G90" s="397"/>
      <c r="H90" s="460">
        <v>320000</v>
      </c>
      <c r="I90" s="457"/>
      <c r="J90" s="307">
        <v>320000</v>
      </c>
      <c r="K90" s="308" t="s">
        <v>291</v>
      </c>
      <c r="L90" s="309" t="s">
        <v>23</v>
      </c>
      <c r="M90" s="309" t="s">
        <v>275</v>
      </c>
      <c r="N90" s="309" t="s">
        <v>25</v>
      </c>
      <c r="O90" s="298" t="s">
        <v>163</v>
      </c>
      <c r="P90" s="462"/>
      <c r="Q90" s="305"/>
      <c r="R90" s="58">
        <v>2</v>
      </c>
    </row>
    <row r="91" spans="1:18" ht="62.25" customHeight="1">
      <c r="A91" s="393">
        <v>11</v>
      </c>
      <c r="B91" s="304">
        <v>25</v>
      </c>
      <c r="C91" s="305" t="s">
        <v>208</v>
      </c>
      <c r="D91" s="306"/>
      <c r="E91" s="134">
        <v>450000</v>
      </c>
      <c r="F91" s="58">
        <v>1</v>
      </c>
      <c r="G91" s="134"/>
      <c r="H91" s="134">
        <v>450000</v>
      </c>
      <c r="I91" s="134"/>
      <c r="J91" s="134">
        <v>450000</v>
      </c>
      <c r="K91" s="548" t="s">
        <v>201</v>
      </c>
      <c r="L91" s="309" t="s">
        <v>143</v>
      </c>
      <c r="M91" s="309" t="s">
        <v>202</v>
      </c>
      <c r="N91" s="309" t="s">
        <v>25</v>
      </c>
      <c r="O91" s="64" t="s">
        <v>163</v>
      </c>
      <c r="P91" s="310"/>
      <c r="Q91" s="59"/>
      <c r="R91" s="58">
        <v>2</v>
      </c>
    </row>
    <row r="92" spans="1:18" ht="53.25" customHeight="1">
      <c r="A92" s="57">
        <v>11</v>
      </c>
      <c r="B92" s="58">
        <v>26</v>
      </c>
      <c r="C92" s="403" t="s">
        <v>287</v>
      </c>
      <c r="D92" s="394" t="s">
        <v>286</v>
      </c>
      <c r="E92" s="404">
        <v>500000</v>
      </c>
      <c r="F92" s="549">
        <v>1</v>
      </c>
      <c r="G92" s="550"/>
      <c r="H92" s="404">
        <v>500000</v>
      </c>
      <c r="I92" s="550"/>
      <c r="J92" s="551">
        <v>500000</v>
      </c>
      <c r="K92" s="69" t="s">
        <v>281</v>
      </c>
      <c r="L92" s="70" t="s">
        <v>23</v>
      </c>
      <c r="M92" s="70" t="s">
        <v>275</v>
      </c>
      <c r="N92" s="70" t="s">
        <v>25</v>
      </c>
      <c r="O92" s="64" t="s">
        <v>163</v>
      </c>
      <c r="P92" s="138"/>
      <c r="Q92" s="94"/>
      <c r="R92" s="221">
        <v>3</v>
      </c>
    </row>
    <row r="93" spans="1:18" ht="119.25" customHeight="1">
      <c r="A93" s="57">
        <v>11</v>
      </c>
      <c r="B93" s="58">
        <v>27</v>
      </c>
      <c r="C93" s="466" t="s">
        <v>195</v>
      </c>
      <c r="D93" s="88" t="s">
        <v>32</v>
      </c>
      <c r="E93" s="246">
        <v>250000</v>
      </c>
      <c r="F93" s="85">
        <v>1</v>
      </c>
      <c r="G93" s="464"/>
      <c r="H93" s="246">
        <v>250000</v>
      </c>
      <c r="I93" s="278"/>
      <c r="J93" s="246">
        <v>250000</v>
      </c>
      <c r="K93" s="466" t="s">
        <v>342</v>
      </c>
      <c r="L93" s="466" t="s">
        <v>75</v>
      </c>
      <c r="M93" s="466" t="s">
        <v>325</v>
      </c>
      <c r="N93" s="466" t="s">
        <v>25</v>
      </c>
      <c r="O93" s="298" t="s">
        <v>163</v>
      </c>
      <c r="P93" s="296"/>
      <c r="Q93" s="466" t="s">
        <v>343</v>
      </c>
      <c r="R93" s="199">
        <v>2</v>
      </c>
    </row>
    <row r="94" spans="1:18" ht="46.5">
      <c r="A94" s="57">
        <v>11</v>
      </c>
      <c r="B94" s="58">
        <v>28</v>
      </c>
      <c r="C94" s="466" t="s">
        <v>195</v>
      </c>
      <c r="D94" s="88" t="s">
        <v>32</v>
      </c>
      <c r="E94" s="246">
        <v>250000</v>
      </c>
      <c r="F94" s="85">
        <v>1</v>
      </c>
      <c r="G94" s="464"/>
      <c r="H94" s="246">
        <v>250000</v>
      </c>
      <c r="I94" s="278"/>
      <c r="J94" s="246">
        <v>250000</v>
      </c>
      <c r="K94" s="466" t="s">
        <v>333</v>
      </c>
      <c r="L94" s="466" t="s">
        <v>75</v>
      </c>
      <c r="M94" s="466" t="s">
        <v>334</v>
      </c>
      <c r="N94" s="466" t="s">
        <v>25</v>
      </c>
      <c r="O94" s="298" t="s">
        <v>163</v>
      </c>
      <c r="P94" s="296"/>
      <c r="Q94" s="466" t="s">
        <v>343</v>
      </c>
      <c r="R94" s="96">
        <v>2</v>
      </c>
    </row>
    <row r="95" spans="1:18" ht="126" customHeight="1">
      <c r="A95" s="57">
        <v>11</v>
      </c>
      <c r="B95" s="58">
        <v>29</v>
      </c>
      <c r="C95" s="466" t="s">
        <v>195</v>
      </c>
      <c r="D95" s="88" t="s">
        <v>32</v>
      </c>
      <c r="E95" s="246">
        <v>250000</v>
      </c>
      <c r="F95" s="85">
        <v>1</v>
      </c>
      <c r="G95" s="464"/>
      <c r="H95" s="246">
        <v>250000</v>
      </c>
      <c r="I95" s="278"/>
      <c r="J95" s="246">
        <v>250000</v>
      </c>
      <c r="K95" s="466" t="s">
        <v>321</v>
      </c>
      <c r="L95" s="466" t="s">
        <v>75</v>
      </c>
      <c r="M95" s="466" t="s">
        <v>311</v>
      </c>
      <c r="N95" s="466" t="s">
        <v>25</v>
      </c>
      <c r="O95" s="298" t="s">
        <v>163</v>
      </c>
      <c r="P95" s="296"/>
      <c r="Q95" s="466" t="s">
        <v>343</v>
      </c>
      <c r="R95" s="221"/>
    </row>
    <row r="96" spans="1:18" ht="36">
      <c r="A96" s="498">
        <v>11</v>
      </c>
      <c r="B96" s="552">
        <v>1</v>
      </c>
      <c r="C96" s="499" t="s">
        <v>364</v>
      </c>
      <c r="D96" s="501">
        <v>8813</v>
      </c>
      <c r="E96" s="496">
        <v>11900000</v>
      </c>
      <c r="F96" s="500">
        <v>1</v>
      </c>
      <c r="G96" s="500"/>
      <c r="H96" s="500"/>
      <c r="I96" s="496">
        <v>11900000</v>
      </c>
      <c r="J96" s="496">
        <v>11900000</v>
      </c>
      <c r="K96" s="498" t="s">
        <v>358</v>
      </c>
      <c r="L96" s="498" t="s">
        <v>261</v>
      </c>
      <c r="M96" s="498" t="s">
        <v>359</v>
      </c>
      <c r="N96" s="498" t="s">
        <v>25</v>
      </c>
      <c r="O96" s="242" t="s">
        <v>77</v>
      </c>
      <c r="P96" s="221"/>
      <c r="Q96" s="499" t="s">
        <v>365</v>
      </c>
      <c r="R96" s="96">
        <v>2</v>
      </c>
    </row>
    <row r="97" spans="1:18" s="15" customFormat="1" ht="57" customHeight="1">
      <c r="A97" s="294">
        <v>11</v>
      </c>
      <c r="B97" s="190">
        <v>2</v>
      </c>
      <c r="C97" s="198" t="s">
        <v>157</v>
      </c>
      <c r="D97" s="616" t="s">
        <v>235</v>
      </c>
      <c r="E97" s="476">
        <v>1200000</v>
      </c>
      <c r="F97" s="231">
        <v>1</v>
      </c>
      <c r="G97" s="224">
        <v>1200000</v>
      </c>
      <c r="H97" s="96"/>
      <c r="I97" s="96"/>
      <c r="J97" s="617">
        <v>1200000</v>
      </c>
      <c r="K97" s="352" t="s">
        <v>142</v>
      </c>
      <c r="L97" s="101" t="s">
        <v>143</v>
      </c>
      <c r="M97" s="101" t="s">
        <v>143</v>
      </c>
      <c r="N97" s="101" t="s">
        <v>25</v>
      </c>
      <c r="O97" s="102" t="s">
        <v>77</v>
      </c>
      <c r="P97" s="103"/>
      <c r="Q97" s="198" t="s">
        <v>155</v>
      </c>
      <c r="R97" s="208">
        <v>2</v>
      </c>
    </row>
    <row r="98" spans="1:18" s="15" customFormat="1" ht="81.75" customHeight="1">
      <c r="A98" s="294">
        <v>11</v>
      </c>
      <c r="B98" s="190">
        <v>3</v>
      </c>
      <c r="C98" s="97" t="s">
        <v>159</v>
      </c>
      <c r="D98" s="98" t="s">
        <v>160</v>
      </c>
      <c r="E98" s="99">
        <v>1570400</v>
      </c>
      <c r="F98" s="207">
        <v>1</v>
      </c>
      <c r="G98" s="100"/>
      <c r="H98" s="105"/>
      <c r="I98" s="99">
        <v>1570400</v>
      </c>
      <c r="J98" s="219">
        <v>1570400</v>
      </c>
      <c r="K98" s="97" t="s">
        <v>179</v>
      </c>
      <c r="L98" s="106" t="s">
        <v>162</v>
      </c>
      <c r="M98" s="106" t="s">
        <v>169</v>
      </c>
      <c r="N98" s="101" t="s">
        <v>25</v>
      </c>
      <c r="O98" s="102" t="s">
        <v>163</v>
      </c>
      <c r="P98" s="103" t="s">
        <v>164</v>
      </c>
      <c r="Q98" s="104" t="s">
        <v>180</v>
      </c>
      <c r="R98" s="189"/>
    </row>
    <row r="99" spans="1:18" s="14" customFormat="1" ht="117" customHeight="1">
      <c r="A99" s="294">
        <v>11</v>
      </c>
      <c r="B99" s="190">
        <v>4</v>
      </c>
      <c r="C99" s="97" t="s">
        <v>159</v>
      </c>
      <c r="D99" s="98" t="s">
        <v>160</v>
      </c>
      <c r="E99" s="99">
        <v>1570400</v>
      </c>
      <c r="F99" s="207">
        <v>1</v>
      </c>
      <c r="G99" s="100"/>
      <c r="H99" s="105"/>
      <c r="I99" s="99">
        <v>1570400</v>
      </c>
      <c r="J99" s="219">
        <v>1570400</v>
      </c>
      <c r="K99" s="352" t="s">
        <v>201</v>
      </c>
      <c r="L99" s="101" t="s">
        <v>143</v>
      </c>
      <c r="M99" s="101" t="s">
        <v>202</v>
      </c>
      <c r="N99" s="220" t="s">
        <v>25</v>
      </c>
      <c r="O99" s="221" t="s">
        <v>163</v>
      </c>
      <c r="P99" s="221"/>
      <c r="Q99" s="222"/>
      <c r="R99" s="190">
        <v>2</v>
      </c>
    </row>
    <row r="100" spans="1:18" ht="90.75" customHeight="1">
      <c r="A100" s="168">
        <v>11</v>
      </c>
      <c r="B100" s="168">
        <v>5</v>
      </c>
      <c r="C100" s="97" t="s">
        <v>159</v>
      </c>
      <c r="D100" s="98" t="s">
        <v>160</v>
      </c>
      <c r="E100" s="99">
        <v>1570400</v>
      </c>
      <c r="F100" s="207">
        <v>1</v>
      </c>
      <c r="G100" s="100"/>
      <c r="H100" s="105"/>
      <c r="I100" s="99">
        <v>1570400</v>
      </c>
      <c r="J100" s="219">
        <v>1570400</v>
      </c>
      <c r="K100" s="96" t="s">
        <v>419</v>
      </c>
      <c r="L100" s="96" t="s">
        <v>37</v>
      </c>
      <c r="M100" s="96" t="s">
        <v>414</v>
      </c>
      <c r="N100" s="96" t="s">
        <v>25</v>
      </c>
      <c r="O100" s="96" t="s">
        <v>405</v>
      </c>
      <c r="P100" s="96" t="s">
        <v>417</v>
      </c>
      <c r="Q100" s="614" t="s">
        <v>420</v>
      </c>
      <c r="R100" s="231">
        <v>2</v>
      </c>
    </row>
    <row r="101" spans="1:18" ht="53.25" customHeight="1">
      <c r="A101" s="294">
        <v>11</v>
      </c>
      <c r="B101" s="280">
        <v>5</v>
      </c>
      <c r="C101" s="97" t="s">
        <v>159</v>
      </c>
      <c r="D101" s="98" t="s">
        <v>160</v>
      </c>
      <c r="E101" s="99">
        <v>1570400</v>
      </c>
      <c r="F101" s="207">
        <v>1</v>
      </c>
      <c r="G101" s="100"/>
      <c r="H101" s="99"/>
      <c r="I101" s="99">
        <v>1570400</v>
      </c>
      <c r="J101" s="219">
        <v>1570400</v>
      </c>
      <c r="K101" s="353" t="s">
        <v>177</v>
      </c>
      <c r="L101" s="98" t="s">
        <v>162</v>
      </c>
      <c r="M101" s="98" t="s">
        <v>169</v>
      </c>
      <c r="N101" s="101" t="s">
        <v>25</v>
      </c>
      <c r="O101" s="102" t="s">
        <v>163</v>
      </c>
      <c r="P101" s="103" t="s">
        <v>164</v>
      </c>
      <c r="Q101" s="104" t="s">
        <v>178</v>
      </c>
      <c r="R101" s="96">
        <v>3</v>
      </c>
    </row>
    <row r="102" spans="1:18" s="253" customFormat="1" ht="100.5" customHeight="1">
      <c r="A102" s="294">
        <v>11</v>
      </c>
      <c r="B102" s="280">
        <v>6</v>
      </c>
      <c r="C102" s="209" t="s">
        <v>159</v>
      </c>
      <c r="D102" s="210" t="s">
        <v>160</v>
      </c>
      <c r="E102" s="211">
        <v>1570400</v>
      </c>
      <c r="F102" s="207">
        <v>1</v>
      </c>
      <c r="G102" s="212"/>
      <c r="H102" s="213"/>
      <c r="I102" s="211">
        <v>1570400</v>
      </c>
      <c r="J102" s="332">
        <v>1570400</v>
      </c>
      <c r="K102" s="209" t="s">
        <v>181</v>
      </c>
      <c r="L102" s="214" t="s">
        <v>162</v>
      </c>
      <c r="M102" s="214" t="s">
        <v>172</v>
      </c>
      <c r="N102" s="215" t="s">
        <v>25</v>
      </c>
      <c r="O102" s="216" t="s">
        <v>163</v>
      </c>
      <c r="P102" s="217" t="s">
        <v>164</v>
      </c>
      <c r="Q102" s="218" t="s">
        <v>182</v>
      </c>
      <c r="R102" s="96"/>
    </row>
    <row r="103" spans="1:18" ht="69.75">
      <c r="A103" s="294">
        <v>11</v>
      </c>
      <c r="B103" s="280">
        <v>7</v>
      </c>
      <c r="C103" s="281" t="s">
        <v>48</v>
      </c>
      <c r="D103" s="241">
        <v>10007</v>
      </c>
      <c r="E103" s="615">
        <v>174133400</v>
      </c>
      <c r="F103" s="186">
        <v>1</v>
      </c>
      <c r="G103" s="187"/>
      <c r="H103" s="187"/>
      <c r="I103" s="188">
        <v>174133400</v>
      </c>
      <c r="J103" s="328">
        <v>174133400</v>
      </c>
      <c r="K103" s="241" t="s">
        <v>36</v>
      </c>
      <c r="L103" s="231" t="s">
        <v>37</v>
      </c>
      <c r="M103" s="282" t="s">
        <v>38</v>
      </c>
      <c r="N103" s="283" t="s">
        <v>25</v>
      </c>
      <c r="O103" s="216" t="s">
        <v>39</v>
      </c>
      <c r="P103" s="280"/>
      <c r="Q103" s="284" t="s">
        <v>49</v>
      </c>
      <c r="R103" s="507"/>
    </row>
    <row r="104" spans="1:18" ht="69.75">
      <c r="A104" s="294">
        <v>11</v>
      </c>
      <c r="B104" s="190">
        <v>8</v>
      </c>
      <c r="C104" s="191" t="s">
        <v>65</v>
      </c>
      <c r="D104" s="190" t="s">
        <v>31</v>
      </c>
      <c r="E104" s="192">
        <v>11043110</v>
      </c>
      <c r="F104" s="190">
        <v>1</v>
      </c>
      <c r="G104" s="190"/>
      <c r="H104" s="190"/>
      <c r="I104" s="192">
        <f>E104</f>
        <v>11043110</v>
      </c>
      <c r="J104" s="329">
        <f>E104</f>
        <v>11043110</v>
      </c>
      <c r="K104" s="193" t="s">
        <v>22</v>
      </c>
      <c r="L104" s="190" t="s">
        <v>23</v>
      </c>
      <c r="M104" s="190" t="s">
        <v>24</v>
      </c>
      <c r="N104" s="190" t="s">
        <v>25</v>
      </c>
      <c r="O104" s="190" t="s">
        <v>26</v>
      </c>
      <c r="P104" s="190" t="s">
        <v>30</v>
      </c>
      <c r="Q104" s="191" t="s">
        <v>64</v>
      </c>
      <c r="R104" s="221"/>
    </row>
    <row r="105" spans="1:18" ht="116.25">
      <c r="A105" s="294">
        <v>11</v>
      </c>
      <c r="B105" s="280">
        <v>9</v>
      </c>
      <c r="C105" s="195" t="s">
        <v>66</v>
      </c>
      <c r="D105" s="194">
        <v>5372</v>
      </c>
      <c r="E105" s="196">
        <v>2938650</v>
      </c>
      <c r="F105" s="231">
        <v>1</v>
      </c>
      <c r="G105" s="194"/>
      <c r="H105" s="197"/>
      <c r="I105" s="197">
        <v>2938650</v>
      </c>
      <c r="J105" s="330">
        <v>2938650</v>
      </c>
      <c r="K105" s="282" t="s">
        <v>22</v>
      </c>
      <c r="L105" s="194" t="s">
        <v>23</v>
      </c>
      <c r="M105" s="194" t="s">
        <v>24</v>
      </c>
      <c r="N105" s="194" t="s">
        <v>25</v>
      </c>
      <c r="O105" s="231" t="s">
        <v>26</v>
      </c>
      <c r="P105" s="194" t="s">
        <v>27</v>
      </c>
      <c r="Q105" s="195" t="s">
        <v>67</v>
      </c>
      <c r="R105" s="221"/>
    </row>
    <row r="106" spans="1:18">
      <c r="A106" s="294">
        <v>11</v>
      </c>
      <c r="B106" s="280">
        <v>10</v>
      </c>
      <c r="C106" s="200" t="s">
        <v>156</v>
      </c>
      <c r="D106" s="201">
        <v>9916</v>
      </c>
      <c r="E106" s="202">
        <v>31152600</v>
      </c>
      <c r="F106" s="203">
        <v>1</v>
      </c>
      <c r="G106" s="204"/>
      <c r="H106" s="204"/>
      <c r="I106" s="202">
        <v>31152600</v>
      </c>
      <c r="J106" s="331">
        <v>31152600</v>
      </c>
      <c r="K106" s="352" t="s">
        <v>142</v>
      </c>
      <c r="L106" s="101" t="s">
        <v>143</v>
      </c>
      <c r="M106" s="101" t="s">
        <v>143</v>
      </c>
      <c r="N106" s="101" t="s">
        <v>25</v>
      </c>
      <c r="O106" s="102" t="s">
        <v>77</v>
      </c>
      <c r="P106" s="103"/>
      <c r="Q106" s="104" t="s">
        <v>148</v>
      </c>
      <c r="R106" s="96">
        <v>2</v>
      </c>
    </row>
    <row r="107" spans="1:18" ht="46.5">
      <c r="A107" s="294">
        <v>11</v>
      </c>
      <c r="B107" s="190">
        <v>11</v>
      </c>
      <c r="C107" s="205" t="s">
        <v>158</v>
      </c>
      <c r="D107" s="199" t="s">
        <v>31</v>
      </c>
      <c r="E107" s="206">
        <v>8494700</v>
      </c>
      <c r="F107" s="207">
        <v>1</v>
      </c>
      <c r="G107" s="207"/>
      <c r="H107" s="207"/>
      <c r="I107" s="206">
        <v>8494700</v>
      </c>
      <c r="J107" s="219">
        <v>8494700</v>
      </c>
      <c r="K107" s="352" t="s">
        <v>142</v>
      </c>
      <c r="L107" s="101" t="s">
        <v>143</v>
      </c>
      <c r="M107" s="101" t="s">
        <v>143</v>
      </c>
      <c r="N107" s="101" t="s">
        <v>25</v>
      </c>
      <c r="O107" s="102" t="s">
        <v>77</v>
      </c>
      <c r="P107" s="103"/>
      <c r="Q107" s="205" t="s">
        <v>148</v>
      </c>
      <c r="R107" s="96">
        <v>2</v>
      </c>
    </row>
    <row r="108" spans="1:18" ht="93">
      <c r="A108" s="294">
        <v>11</v>
      </c>
      <c r="B108" s="280">
        <v>12</v>
      </c>
      <c r="C108" s="284" t="s">
        <v>139</v>
      </c>
      <c r="D108" s="285">
        <v>8057</v>
      </c>
      <c r="E108" s="236">
        <v>20854600</v>
      </c>
      <c r="F108" s="207">
        <v>1</v>
      </c>
      <c r="G108" s="286"/>
      <c r="H108" s="286"/>
      <c r="I108" s="286">
        <f>+E108</f>
        <v>20854600</v>
      </c>
      <c r="J108" s="287">
        <v>20854600</v>
      </c>
      <c r="K108" s="354" t="s">
        <v>74</v>
      </c>
      <c r="L108" s="242" t="s">
        <v>75</v>
      </c>
      <c r="M108" s="242" t="s">
        <v>76</v>
      </c>
      <c r="N108" s="242" t="s">
        <v>25</v>
      </c>
      <c r="O108" s="242" t="s">
        <v>77</v>
      </c>
      <c r="P108" s="242" t="s">
        <v>27</v>
      </c>
      <c r="Q108" s="284" t="s">
        <v>140</v>
      </c>
      <c r="R108" s="96">
        <v>2</v>
      </c>
    </row>
    <row r="109" spans="1:18" ht="46.5">
      <c r="A109" s="294">
        <v>11</v>
      </c>
      <c r="B109" s="190">
        <v>13</v>
      </c>
      <c r="C109" s="198" t="s">
        <v>209</v>
      </c>
      <c r="D109" s="224" t="s">
        <v>193</v>
      </c>
      <c r="E109" s="225">
        <v>150000</v>
      </c>
      <c r="F109" s="207">
        <v>1</v>
      </c>
      <c r="G109" s="219"/>
      <c r="H109" s="219"/>
      <c r="I109" s="224">
        <v>150000</v>
      </c>
      <c r="J109" s="224">
        <v>150000</v>
      </c>
      <c r="K109" s="355" t="s">
        <v>198</v>
      </c>
      <c r="L109" s="227" t="s">
        <v>143</v>
      </c>
      <c r="M109" s="227" t="s">
        <v>199</v>
      </c>
      <c r="N109" s="228" t="s">
        <v>25</v>
      </c>
      <c r="O109" s="102" t="s">
        <v>163</v>
      </c>
      <c r="P109" s="221"/>
      <c r="Q109" s="222"/>
    </row>
    <row r="110" spans="1:18" ht="46.5">
      <c r="A110" s="294">
        <v>11</v>
      </c>
      <c r="B110" s="280">
        <v>14</v>
      </c>
      <c r="C110" s="198" t="s">
        <v>210</v>
      </c>
      <c r="D110" s="229" t="s">
        <v>193</v>
      </c>
      <c r="E110" s="219">
        <v>800000</v>
      </c>
      <c r="F110" s="207">
        <v>1</v>
      </c>
      <c r="G110" s="226"/>
      <c r="H110" s="219"/>
      <c r="I110" s="219">
        <v>800000</v>
      </c>
      <c r="J110" s="219">
        <v>800000</v>
      </c>
      <c r="K110" s="352" t="s">
        <v>201</v>
      </c>
      <c r="L110" s="101" t="s">
        <v>143</v>
      </c>
      <c r="M110" s="101" t="s">
        <v>202</v>
      </c>
      <c r="N110" s="220" t="s">
        <v>25</v>
      </c>
      <c r="O110" s="102" t="s">
        <v>163</v>
      </c>
      <c r="P110" s="221"/>
      <c r="Q110" s="222"/>
    </row>
    <row r="111" spans="1:18" ht="46.5">
      <c r="A111" s="95">
        <v>11</v>
      </c>
      <c r="B111" s="96">
        <v>15</v>
      </c>
      <c r="C111" s="477" t="s">
        <v>195</v>
      </c>
      <c r="D111" s="229" t="s">
        <v>193</v>
      </c>
      <c r="E111" s="496">
        <v>250000</v>
      </c>
      <c r="F111" s="98">
        <v>1</v>
      </c>
      <c r="G111" s="476"/>
      <c r="H111" s="497"/>
      <c r="I111" s="496">
        <v>250000</v>
      </c>
      <c r="J111" s="496">
        <v>250000</v>
      </c>
      <c r="K111" s="477" t="s">
        <v>300</v>
      </c>
      <c r="L111" s="477" t="s">
        <v>75</v>
      </c>
      <c r="M111" s="477" t="s">
        <v>301</v>
      </c>
      <c r="N111" s="477" t="s">
        <v>25</v>
      </c>
      <c r="O111" s="102" t="s">
        <v>163</v>
      </c>
      <c r="P111" s="221"/>
      <c r="Q111" s="477" t="s">
        <v>343</v>
      </c>
    </row>
    <row r="112" spans="1:18" ht="46.5">
      <c r="A112" s="95">
        <v>11</v>
      </c>
      <c r="B112" s="96">
        <v>16</v>
      </c>
      <c r="C112" s="477" t="s">
        <v>195</v>
      </c>
      <c r="D112" s="229" t="s">
        <v>193</v>
      </c>
      <c r="E112" s="496">
        <v>250000</v>
      </c>
      <c r="F112" s="98">
        <v>1</v>
      </c>
      <c r="G112" s="476"/>
      <c r="H112" s="497"/>
      <c r="I112" s="496">
        <v>250000</v>
      </c>
      <c r="J112" s="496">
        <v>250000</v>
      </c>
      <c r="K112" s="477" t="s">
        <v>344</v>
      </c>
      <c r="L112" s="477" t="s">
        <v>75</v>
      </c>
      <c r="M112" s="477" t="s">
        <v>334</v>
      </c>
      <c r="N112" s="477" t="s">
        <v>25</v>
      </c>
      <c r="O112" s="102" t="s">
        <v>163</v>
      </c>
      <c r="P112" s="221"/>
      <c r="Q112" s="477" t="s">
        <v>343</v>
      </c>
    </row>
    <row r="113" spans="1:17" ht="46.5">
      <c r="A113" s="95">
        <v>11</v>
      </c>
      <c r="B113" s="96">
        <v>17</v>
      </c>
      <c r="C113" s="477" t="s">
        <v>195</v>
      </c>
      <c r="D113" s="229" t="s">
        <v>193</v>
      </c>
      <c r="E113" s="496">
        <v>250000</v>
      </c>
      <c r="F113" s="98">
        <v>1</v>
      </c>
      <c r="G113" s="223"/>
      <c r="H113" s="497"/>
      <c r="I113" s="496">
        <v>250000</v>
      </c>
      <c r="J113" s="496">
        <v>250000</v>
      </c>
      <c r="K113" s="477" t="s">
        <v>174</v>
      </c>
      <c r="L113" s="477" t="s">
        <v>75</v>
      </c>
      <c r="M113" s="477" t="s">
        <v>303</v>
      </c>
      <c r="N113" s="477" t="s">
        <v>25</v>
      </c>
      <c r="O113" s="102" t="s">
        <v>163</v>
      </c>
      <c r="P113" s="221"/>
      <c r="Q113" s="477" t="s">
        <v>343</v>
      </c>
    </row>
  </sheetData>
  <mergeCells count="18">
    <mergeCell ref="P4:P5"/>
    <mergeCell ref="A1:R1"/>
    <mergeCell ref="G4:I4"/>
    <mergeCell ref="A4:A5"/>
    <mergeCell ref="B4:B5"/>
    <mergeCell ref="C4:C5"/>
    <mergeCell ref="D4:D5"/>
    <mergeCell ref="E4:E5"/>
    <mergeCell ref="F4:F5"/>
    <mergeCell ref="J4:J5"/>
    <mergeCell ref="A2:R2"/>
    <mergeCell ref="Q4:Q5"/>
    <mergeCell ref="R4:R5"/>
    <mergeCell ref="K4:K5"/>
    <mergeCell ref="L4:L5"/>
    <mergeCell ref="M4:M5"/>
    <mergeCell ref="N4:N5"/>
    <mergeCell ref="O4:O5"/>
  </mergeCells>
  <pageMargins left="0.25" right="0.25" top="0.75" bottom="0.75" header="0.3" footer="0.3"/>
  <pageSetup scale="5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zoomScale="80" zoomScaleNormal="80" workbookViewId="0">
      <selection activeCell="K6" sqref="K6"/>
    </sheetView>
  </sheetViews>
  <sheetFormatPr defaultColWidth="8.85546875" defaultRowHeight="23.25"/>
  <cols>
    <col min="1" max="1" width="4.5703125" style="1" bestFit="1" customWidth="1"/>
    <col min="2" max="2" width="7.28515625" style="11" customWidth="1"/>
    <col min="3" max="3" width="33.140625" style="1" customWidth="1"/>
    <col min="4" max="4" width="12.5703125" style="333" customWidth="1"/>
    <col min="5" max="5" width="12.85546875" style="35" customWidth="1"/>
    <col min="6" max="6" width="18.5703125" style="490" customWidth="1"/>
    <col min="7" max="7" width="17.42578125" style="438" customWidth="1"/>
    <col min="8" max="8" width="15.28515625" style="438" customWidth="1"/>
    <col min="9" max="9" width="13.85546875" style="14" customWidth="1"/>
    <col min="10" max="10" width="8" style="11" customWidth="1"/>
    <col min="11" max="11" width="15" style="11" customWidth="1"/>
    <col min="12" max="12" width="12.42578125" style="14" customWidth="1"/>
    <col min="13" max="13" width="8.7109375" style="36" customWidth="1"/>
    <col min="14" max="14" width="12" style="1" customWidth="1"/>
    <col min="15" max="15" width="30.42578125" style="1" customWidth="1"/>
    <col min="16" max="249" width="8.85546875" style="1"/>
    <col min="250" max="250" width="4.5703125" style="1" bestFit="1" customWidth="1"/>
    <col min="251" max="251" width="7.28515625" style="1" customWidth="1"/>
    <col min="252" max="252" width="33.140625" style="1" customWidth="1"/>
    <col min="253" max="253" width="12.85546875" style="1" customWidth="1"/>
    <col min="254" max="254" width="9.5703125" style="1" customWidth="1"/>
    <col min="255" max="255" width="16.5703125" style="1" customWidth="1"/>
    <col min="256" max="256" width="15.140625" style="1" customWidth="1"/>
    <col min="257" max="257" width="13" style="1" customWidth="1"/>
    <col min="258" max="258" width="12.28515625" style="1" customWidth="1"/>
    <col min="259" max="259" width="8" style="1" customWidth="1"/>
    <col min="260" max="260" width="15" style="1" customWidth="1"/>
    <col min="261" max="261" width="12.42578125" style="1" customWidth="1"/>
    <col min="262" max="262" width="8.7109375" style="1" customWidth="1"/>
    <col min="263" max="263" width="12" style="1" customWidth="1"/>
    <col min="264" max="264" width="14.85546875" style="1" customWidth="1"/>
    <col min="265" max="265" width="16.28515625" style="1" customWidth="1"/>
    <col min="266" max="266" width="8.85546875" style="1"/>
    <col min="267" max="267" width="15.42578125" style="1" customWidth="1"/>
    <col min="268" max="505" width="8.85546875" style="1"/>
    <col min="506" max="506" width="4.5703125" style="1" bestFit="1" customWidth="1"/>
    <col min="507" max="507" width="7.28515625" style="1" customWidth="1"/>
    <col min="508" max="508" width="33.140625" style="1" customWidth="1"/>
    <col min="509" max="509" width="12.85546875" style="1" customWidth="1"/>
    <col min="510" max="510" width="9.5703125" style="1" customWidth="1"/>
    <col min="511" max="511" width="16.5703125" style="1" customWidth="1"/>
    <col min="512" max="512" width="15.140625" style="1" customWidth="1"/>
    <col min="513" max="513" width="13" style="1" customWidth="1"/>
    <col min="514" max="514" width="12.28515625" style="1" customWidth="1"/>
    <col min="515" max="515" width="8" style="1" customWidth="1"/>
    <col min="516" max="516" width="15" style="1" customWidth="1"/>
    <col min="517" max="517" width="12.42578125" style="1" customWidth="1"/>
    <col min="518" max="518" width="8.7109375" style="1" customWidth="1"/>
    <col min="519" max="519" width="12" style="1" customWidth="1"/>
    <col min="520" max="520" width="14.85546875" style="1" customWidth="1"/>
    <col min="521" max="521" width="16.28515625" style="1" customWidth="1"/>
    <col min="522" max="522" width="8.85546875" style="1"/>
    <col min="523" max="523" width="15.42578125" style="1" customWidth="1"/>
    <col min="524" max="761" width="8.85546875" style="1"/>
    <col min="762" max="762" width="4.5703125" style="1" bestFit="1" customWidth="1"/>
    <col min="763" max="763" width="7.28515625" style="1" customWidth="1"/>
    <col min="764" max="764" width="33.140625" style="1" customWidth="1"/>
    <col min="765" max="765" width="12.85546875" style="1" customWidth="1"/>
    <col min="766" max="766" width="9.5703125" style="1" customWidth="1"/>
    <col min="767" max="767" width="16.5703125" style="1" customWidth="1"/>
    <col min="768" max="768" width="15.140625" style="1" customWidth="1"/>
    <col min="769" max="769" width="13" style="1" customWidth="1"/>
    <col min="770" max="770" width="12.28515625" style="1" customWidth="1"/>
    <col min="771" max="771" width="8" style="1" customWidth="1"/>
    <col min="772" max="772" width="15" style="1" customWidth="1"/>
    <col min="773" max="773" width="12.42578125" style="1" customWidth="1"/>
    <col min="774" max="774" width="8.7109375" style="1" customWidth="1"/>
    <col min="775" max="775" width="12" style="1" customWidth="1"/>
    <col min="776" max="776" width="14.85546875" style="1" customWidth="1"/>
    <col min="777" max="777" width="16.28515625" style="1" customWidth="1"/>
    <col min="778" max="778" width="8.85546875" style="1"/>
    <col min="779" max="779" width="15.42578125" style="1" customWidth="1"/>
    <col min="780" max="1017" width="8.85546875" style="1"/>
    <col min="1018" max="1018" width="4.5703125" style="1" bestFit="1" customWidth="1"/>
    <col min="1019" max="1019" width="7.28515625" style="1" customWidth="1"/>
    <col min="1020" max="1020" width="33.140625" style="1" customWidth="1"/>
    <col min="1021" max="1021" width="12.85546875" style="1" customWidth="1"/>
    <col min="1022" max="1022" width="9.5703125" style="1" customWidth="1"/>
    <col min="1023" max="1023" width="16.5703125" style="1" customWidth="1"/>
    <col min="1024" max="1024" width="15.140625" style="1" customWidth="1"/>
    <col min="1025" max="1025" width="13" style="1" customWidth="1"/>
    <col min="1026" max="1026" width="12.28515625" style="1" customWidth="1"/>
    <col min="1027" max="1027" width="8" style="1" customWidth="1"/>
    <col min="1028" max="1028" width="15" style="1" customWidth="1"/>
    <col min="1029" max="1029" width="12.42578125" style="1" customWidth="1"/>
    <col min="1030" max="1030" width="8.7109375" style="1" customWidth="1"/>
    <col min="1031" max="1031" width="12" style="1" customWidth="1"/>
    <col min="1032" max="1032" width="14.85546875" style="1" customWidth="1"/>
    <col min="1033" max="1033" width="16.28515625" style="1" customWidth="1"/>
    <col min="1034" max="1034" width="8.85546875" style="1"/>
    <col min="1035" max="1035" width="15.42578125" style="1" customWidth="1"/>
    <col min="1036" max="1273" width="8.85546875" style="1"/>
    <col min="1274" max="1274" width="4.5703125" style="1" bestFit="1" customWidth="1"/>
    <col min="1275" max="1275" width="7.28515625" style="1" customWidth="1"/>
    <col min="1276" max="1276" width="33.140625" style="1" customWidth="1"/>
    <col min="1277" max="1277" width="12.85546875" style="1" customWidth="1"/>
    <col min="1278" max="1278" width="9.5703125" style="1" customWidth="1"/>
    <col min="1279" max="1279" width="16.5703125" style="1" customWidth="1"/>
    <col min="1280" max="1280" width="15.140625" style="1" customWidth="1"/>
    <col min="1281" max="1281" width="13" style="1" customWidth="1"/>
    <col min="1282" max="1282" width="12.28515625" style="1" customWidth="1"/>
    <col min="1283" max="1283" width="8" style="1" customWidth="1"/>
    <col min="1284" max="1284" width="15" style="1" customWidth="1"/>
    <col min="1285" max="1285" width="12.42578125" style="1" customWidth="1"/>
    <col min="1286" max="1286" width="8.7109375" style="1" customWidth="1"/>
    <col min="1287" max="1287" width="12" style="1" customWidth="1"/>
    <col min="1288" max="1288" width="14.85546875" style="1" customWidth="1"/>
    <col min="1289" max="1289" width="16.28515625" style="1" customWidth="1"/>
    <col min="1290" max="1290" width="8.85546875" style="1"/>
    <col min="1291" max="1291" width="15.42578125" style="1" customWidth="1"/>
    <col min="1292" max="1529" width="8.85546875" style="1"/>
    <col min="1530" max="1530" width="4.5703125" style="1" bestFit="1" customWidth="1"/>
    <col min="1531" max="1531" width="7.28515625" style="1" customWidth="1"/>
    <col min="1532" max="1532" width="33.140625" style="1" customWidth="1"/>
    <col min="1533" max="1533" width="12.85546875" style="1" customWidth="1"/>
    <col min="1534" max="1534" width="9.5703125" style="1" customWidth="1"/>
    <col min="1535" max="1535" width="16.5703125" style="1" customWidth="1"/>
    <col min="1536" max="1536" width="15.140625" style="1" customWidth="1"/>
    <col min="1537" max="1537" width="13" style="1" customWidth="1"/>
    <col min="1538" max="1538" width="12.28515625" style="1" customWidth="1"/>
    <col min="1539" max="1539" width="8" style="1" customWidth="1"/>
    <col min="1540" max="1540" width="15" style="1" customWidth="1"/>
    <col min="1541" max="1541" width="12.42578125" style="1" customWidth="1"/>
    <col min="1542" max="1542" width="8.7109375" style="1" customWidth="1"/>
    <col min="1543" max="1543" width="12" style="1" customWidth="1"/>
    <col min="1544" max="1544" width="14.85546875" style="1" customWidth="1"/>
    <col min="1545" max="1545" width="16.28515625" style="1" customWidth="1"/>
    <col min="1546" max="1546" width="8.85546875" style="1"/>
    <col min="1547" max="1547" width="15.42578125" style="1" customWidth="1"/>
    <col min="1548" max="1785" width="8.85546875" style="1"/>
    <col min="1786" max="1786" width="4.5703125" style="1" bestFit="1" customWidth="1"/>
    <col min="1787" max="1787" width="7.28515625" style="1" customWidth="1"/>
    <col min="1788" max="1788" width="33.140625" style="1" customWidth="1"/>
    <col min="1789" max="1789" width="12.85546875" style="1" customWidth="1"/>
    <col min="1790" max="1790" width="9.5703125" style="1" customWidth="1"/>
    <col min="1791" max="1791" width="16.5703125" style="1" customWidth="1"/>
    <col min="1792" max="1792" width="15.140625" style="1" customWidth="1"/>
    <col min="1793" max="1793" width="13" style="1" customWidth="1"/>
    <col min="1794" max="1794" width="12.28515625" style="1" customWidth="1"/>
    <col min="1795" max="1795" width="8" style="1" customWidth="1"/>
    <col min="1796" max="1796" width="15" style="1" customWidth="1"/>
    <col min="1797" max="1797" width="12.42578125" style="1" customWidth="1"/>
    <col min="1798" max="1798" width="8.7109375" style="1" customWidth="1"/>
    <col min="1799" max="1799" width="12" style="1" customWidth="1"/>
    <col min="1800" max="1800" width="14.85546875" style="1" customWidth="1"/>
    <col min="1801" max="1801" width="16.28515625" style="1" customWidth="1"/>
    <col min="1802" max="1802" width="8.85546875" style="1"/>
    <col min="1803" max="1803" width="15.42578125" style="1" customWidth="1"/>
    <col min="1804" max="2041" width="8.85546875" style="1"/>
    <col min="2042" max="2042" width="4.5703125" style="1" bestFit="1" customWidth="1"/>
    <col min="2043" max="2043" width="7.28515625" style="1" customWidth="1"/>
    <col min="2044" max="2044" width="33.140625" style="1" customWidth="1"/>
    <col min="2045" max="2045" width="12.85546875" style="1" customWidth="1"/>
    <col min="2046" max="2046" width="9.5703125" style="1" customWidth="1"/>
    <col min="2047" max="2047" width="16.5703125" style="1" customWidth="1"/>
    <col min="2048" max="2048" width="15.140625" style="1" customWidth="1"/>
    <col min="2049" max="2049" width="13" style="1" customWidth="1"/>
    <col min="2050" max="2050" width="12.28515625" style="1" customWidth="1"/>
    <col min="2051" max="2051" width="8" style="1" customWidth="1"/>
    <col min="2052" max="2052" width="15" style="1" customWidth="1"/>
    <col min="2053" max="2053" width="12.42578125" style="1" customWidth="1"/>
    <col min="2054" max="2054" width="8.7109375" style="1" customWidth="1"/>
    <col min="2055" max="2055" width="12" style="1" customWidth="1"/>
    <col min="2056" max="2056" width="14.85546875" style="1" customWidth="1"/>
    <col min="2057" max="2057" width="16.28515625" style="1" customWidth="1"/>
    <col min="2058" max="2058" width="8.85546875" style="1"/>
    <col min="2059" max="2059" width="15.42578125" style="1" customWidth="1"/>
    <col min="2060" max="2297" width="8.85546875" style="1"/>
    <col min="2298" max="2298" width="4.5703125" style="1" bestFit="1" customWidth="1"/>
    <col min="2299" max="2299" width="7.28515625" style="1" customWidth="1"/>
    <col min="2300" max="2300" width="33.140625" style="1" customWidth="1"/>
    <col min="2301" max="2301" width="12.85546875" style="1" customWidth="1"/>
    <col min="2302" max="2302" width="9.5703125" style="1" customWidth="1"/>
    <col min="2303" max="2303" width="16.5703125" style="1" customWidth="1"/>
    <col min="2304" max="2304" width="15.140625" style="1" customWidth="1"/>
    <col min="2305" max="2305" width="13" style="1" customWidth="1"/>
    <col min="2306" max="2306" width="12.28515625" style="1" customWidth="1"/>
    <col min="2307" max="2307" width="8" style="1" customWidth="1"/>
    <col min="2308" max="2308" width="15" style="1" customWidth="1"/>
    <col min="2309" max="2309" width="12.42578125" style="1" customWidth="1"/>
    <col min="2310" max="2310" width="8.7109375" style="1" customWidth="1"/>
    <col min="2311" max="2311" width="12" style="1" customWidth="1"/>
    <col min="2312" max="2312" width="14.85546875" style="1" customWidth="1"/>
    <col min="2313" max="2313" width="16.28515625" style="1" customWidth="1"/>
    <col min="2314" max="2314" width="8.85546875" style="1"/>
    <col min="2315" max="2315" width="15.42578125" style="1" customWidth="1"/>
    <col min="2316" max="2553" width="8.85546875" style="1"/>
    <col min="2554" max="2554" width="4.5703125" style="1" bestFit="1" customWidth="1"/>
    <col min="2555" max="2555" width="7.28515625" style="1" customWidth="1"/>
    <col min="2556" max="2556" width="33.140625" style="1" customWidth="1"/>
    <col min="2557" max="2557" width="12.85546875" style="1" customWidth="1"/>
    <col min="2558" max="2558" width="9.5703125" style="1" customWidth="1"/>
    <col min="2559" max="2559" width="16.5703125" style="1" customWidth="1"/>
    <col min="2560" max="2560" width="15.140625" style="1" customWidth="1"/>
    <col min="2561" max="2561" width="13" style="1" customWidth="1"/>
    <col min="2562" max="2562" width="12.28515625" style="1" customWidth="1"/>
    <col min="2563" max="2563" width="8" style="1" customWidth="1"/>
    <col min="2564" max="2564" width="15" style="1" customWidth="1"/>
    <col min="2565" max="2565" width="12.42578125" style="1" customWidth="1"/>
    <col min="2566" max="2566" width="8.7109375" style="1" customWidth="1"/>
    <col min="2567" max="2567" width="12" style="1" customWidth="1"/>
    <col min="2568" max="2568" width="14.85546875" style="1" customWidth="1"/>
    <col min="2569" max="2569" width="16.28515625" style="1" customWidth="1"/>
    <col min="2570" max="2570" width="8.85546875" style="1"/>
    <col min="2571" max="2571" width="15.42578125" style="1" customWidth="1"/>
    <col min="2572" max="2809" width="8.85546875" style="1"/>
    <col min="2810" max="2810" width="4.5703125" style="1" bestFit="1" customWidth="1"/>
    <col min="2811" max="2811" width="7.28515625" style="1" customWidth="1"/>
    <col min="2812" max="2812" width="33.140625" style="1" customWidth="1"/>
    <col min="2813" max="2813" width="12.85546875" style="1" customWidth="1"/>
    <col min="2814" max="2814" width="9.5703125" style="1" customWidth="1"/>
    <col min="2815" max="2815" width="16.5703125" style="1" customWidth="1"/>
    <col min="2816" max="2816" width="15.140625" style="1" customWidth="1"/>
    <col min="2817" max="2817" width="13" style="1" customWidth="1"/>
    <col min="2818" max="2818" width="12.28515625" style="1" customWidth="1"/>
    <col min="2819" max="2819" width="8" style="1" customWidth="1"/>
    <col min="2820" max="2820" width="15" style="1" customWidth="1"/>
    <col min="2821" max="2821" width="12.42578125" style="1" customWidth="1"/>
    <col min="2822" max="2822" width="8.7109375" style="1" customWidth="1"/>
    <col min="2823" max="2823" width="12" style="1" customWidth="1"/>
    <col min="2824" max="2824" width="14.85546875" style="1" customWidth="1"/>
    <col min="2825" max="2825" width="16.28515625" style="1" customWidth="1"/>
    <col min="2826" max="2826" width="8.85546875" style="1"/>
    <col min="2827" max="2827" width="15.42578125" style="1" customWidth="1"/>
    <col min="2828" max="3065" width="8.85546875" style="1"/>
    <col min="3066" max="3066" width="4.5703125" style="1" bestFit="1" customWidth="1"/>
    <col min="3067" max="3067" width="7.28515625" style="1" customWidth="1"/>
    <col min="3068" max="3068" width="33.140625" style="1" customWidth="1"/>
    <col min="3069" max="3069" width="12.85546875" style="1" customWidth="1"/>
    <col min="3070" max="3070" width="9.5703125" style="1" customWidth="1"/>
    <col min="3071" max="3071" width="16.5703125" style="1" customWidth="1"/>
    <col min="3072" max="3072" width="15.140625" style="1" customWidth="1"/>
    <col min="3073" max="3073" width="13" style="1" customWidth="1"/>
    <col min="3074" max="3074" width="12.28515625" style="1" customWidth="1"/>
    <col min="3075" max="3075" width="8" style="1" customWidth="1"/>
    <col min="3076" max="3076" width="15" style="1" customWidth="1"/>
    <col min="3077" max="3077" width="12.42578125" style="1" customWidth="1"/>
    <col min="3078" max="3078" width="8.7109375" style="1" customWidth="1"/>
    <col min="3079" max="3079" width="12" style="1" customWidth="1"/>
    <col min="3080" max="3080" width="14.85546875" style="1" customWidth="1"/>
    <col min="3081" max="3081" width="16.28515625" style="1" customWidth="1"/>
    <col min="3082" max="3082" width="8.85546875" style="1"/>
    <col min="3083" max="3083" width="15.42578125" style="1" customWidth="1"/>
    <col min="3084" max="3321" width="8.85546875" style="1"/>
    <col min="3322" max="3322" width="4.5703125" style="1" bestFit="1" customWidth="1"/>
    <col min="3323" max="3323" width="7.28515625" style="1" customWidth="1"/>
    <col min="3324" max="3324" width="33.140625" style="1" customWidth="1"/>
    <col min="3325" max="3325" width="12.85546875" style="1" customWidth="1"/>
    <col min="3326" max="3326" width="9.5703125" style="1" customWidth="1"/>
    <col min="3327" max="3327" width="16.5703125" style="1" customWidth="1"/>
    <col min="3328" max="3328" width="15.140625" style="1" customWidth="1"/>
    <col min="3329" max="3329" width="13" style="1" customWidth="1"/>
    <col min="3330" max="3330" width="12.28515625" style="1" customWidth="1"/>
    <col min="3331" max="3331" width="8" style="1" customWidth="1"/>
    <col min="3332" max="3332" width="15" style="1" customWidth="1"/>
    <col min="3333" max="3333" width="12.42578125" style="1" customWidth="1"/>
    <col min="3334" max="3334" width="8.7109375" style="1" customWidth="1"/>
    <col min="3335" max="3335" width="12" style="1" customWidth="1"/>
    <col min="3336" max="3336" width="14.85546875" style="1" customWidth="1"/>
    <col min="3337" max="3337" width="16.28515625" style="1" customWidth="1"/>
    <col min="3338" max="3338" width="8.85546875" style="1"/>
    <col min="3339" max="3339" width="15.42578125" style="1" customWidth="1"/>
    <col min="3340" max="3577" width="8.85546875" style="1"/>
    <col min="3578" max="3578" width="4.5703125" style="1" bestFit="1" customWidth="1"/>
    <col min="3579" max="3579" width="7.28515625" style="1" customWidth="1"/>
    <col min="3580" max="3580" width="33.140625" style="1" customWidth="1"/>
    <col min="3581" max="3581" width="12.85546875" style="1" customWidth="1"/>
    <col min="3582" max="3582" width="9.5703125" style="1" customWidth="1"/>
    <col min="3583" max="3583" width="16.5703125" style="1" customWidth="1"/>
    <col min="3584" max="3584" width="15.140625" style="1" customWidth="1"/>
    <col min="3585" max="3585" width="13" style="1" customWidth="1"/>
    <col min="3586" max="3586" width="12.28515625" style="1" customWidth="1"/>
    <col min="3587" max="3587" width="8" style="1" customWidth="1"/>
    <col min="3588" max="3588" width="15" style="1" customWidth="1"/>
    <col min="3589" max="3589" width="12.42578125" style="1" customWidth="1"/>
    <col min="3590" max="3590" width="8.7109375" style="1" customWidth="1"/>
    <col min="3591" max="3591" width="12" style="1" customWidth="1"/>
    <col min="3592" max="3592" width="14.85546875" style="1" customWidth="1"/>
    <col min="3593" max="3593" width="16.28515625" style="1" customWidth="1"/>
    <col min="3594" max="3594" width="8.85546875" style="1"/>
    <col min="3595" max="3595" width="15.42578125" style="1" customWidth="1"/>
    <col min="3596" max="3833" width="8.85546875" style="1"/>
    <col min="3834" max="3834" width="4.5703125" style="1" bestFit="1" customWidth="1"/>
    <col min="3835" max="3835" width="7.28515625" style="1" customWidth="1"/>
    <col min="3836" max="3836" width="33.140625" style="1" customWidth="1"/>
    <col min="3837" max="3837" width="12.85546875" style="1" customWidth="1"/>
    <col min="3838" max="3838" width="9.5703125" style="1" customWidth="1"/>
    <col min="3839" max="3839" width="16.5703125" style="1" customWidth="1"/>
    <col min="3840" max="3840" width="15.140625" style="1" customWidth="1"/>
    <col min="3841" max="3841" width="13" style="1" customWidth="1"/>
    <col min="3842" max="3842" width="12.28515625" style="1" customWidth="1"/>
    <col min="3843" max="3843" width="8" style="1" customWidth="1"/>
    <col min="3844" max="3844" width="15" style="1" customWidth="1"/>
    <col min="3845" max="3845" width="12.42578125" style="1" customWidth="1"/>
    <col min="3846" max="3846" width="8.7109375" style="1" customWidth="1"/>
    <col min="3847" max="3847" width="12" style="1" customWidth="1"/>
    <col min="3848" max="3848" width="14.85546875" style="1" customWidth="1"/>
    <col min="3849" max="3849" width="16.28515625" style="1" customWidth="1"/>
    <col min="3850" max="3850" width="8.85546875" style="1"/>
    <col min="3851" max="3851" width="15.42578125" style="1" customWidth="1"/>
    <col min="3852" max="4089" width="8.85546875" style="1"/>
    <col min="4090" max="4090" width="4.5703125" style="1" bestFit="1" customWidth="1"/>
    <col min="4091" max="4091" width="7.28515625" style="1" customWidth="1"/>
    <col min="4092" max="4092" width="33.140625" style="1" customWidth="1"/>
    <col min="4093" max="4093" width="12.85546875" style="1" customWidth="1"/>
    <col min="4094" max="4094" width="9.5703125" style="1" customWidth="1"/>
    <col min="4095" max="4095" width="16.5703125" style="1" customWidth="1"/>
    <col min="4096" max="4096" width="15.140625" style="1" customWidth="1"/>
    <col min="4097" max="4097" width="13" style="1" customWidth="1"/>
    <col min="4098" max="4098" width="12.28515625" style="1" customWidth="1"/>
    <col min="4099" max="4099" width="8" style="1" customWidth="1"/>
    <col min="4100" max="4100" width="15" style="1" customWidth="1"/>
    <col min="4101" max="4101" width="12.42578125" style="1" customWidth="1"/>
    <col min="4102" max="4102" width="8.7109375" style="1" customWidth="1"/>
    <col min="4103" max="4103" width="12" style="1" customWidth="1"/>
    <col min="4104" max="4104" width="14.85546875" style="1" customWidth="1"/>
    <col min="4105" max="4105" width="16.28515625" style="1" customWidth="1"/>
    <col min="4106" max="4106" width="8.85546875" style="1"/>
    <col min="4107" max="4107" width="15.42578125" style="1" customWidth="1"/>
    <col min="4108" max="4345" width="8.85546875" style="1"/>
    <col min="4346" max="4346" width="4.5703125" style="1" bestFit="1" customWidth="1"/>
    <col min="4347" max="4347" width="7.28515625" style="1" customWidth="1"/>
    <col min="4348" max="4348" width="33.140625" style="1" customWidth="1"/>
    <col min="4349" max="4349" width="12.85546875" style="1" customWidth="1"/>
    <col min="4350" max="4350" width="9.5703125" style="1" customWidth="1"/>
    <col min="4351" max="4351" width="16.5703125" style="1" customWidth="1"/>
    <col min="4352" max="4352" width="15.140625" style="1" customWidth="1"/>
    <col min="4353" max="4353" width="13" style="1" customWidth="1"/>
    <col min="4354" max="4354" width="12.28515625" style="1" customWidth="1"/>
    <col min="4355" max="4355" width="8" style="1" customWidth="1"/>
    <col min="4356" max="4356" width="15" style="1" customWidth="1"/>
    <col min="4357" max="4357" width="12.42578125" style="1" customWidth="1"/>
    <col min="4358" max="4358" width="8.7109375" style="1" customWidth="1"/>
    <col min="4359" max="4359" width="12" style="1" customWidth="1"/>
    <col min="4360" max="4360" width="14.85546875" style="1" customWidth="1"/>
    <col min="4361" max="4361" width="16.28515625" style="1" customWidth="1"/>
    <col min="4362" max="4362" width="8.85546875" style="1"/>
    <col min="4363" max="4363" width="15.42578125" style="1" customWidth="1"/>
    <col min="4364" max="4601" width="8.85546875" style="1"/>
    <col min="4602" max="4602" width="4.5703125" style="1" bestFit="1" customWidth="1"/>
    <col min="4603" max="4603" width="7.28515625" style="1" customWidth="1"/>
    <col min="4604" max="4604" width="33.140625" style="1" customWidth="1"/>
    <col min="4605" max="4605" width="12.85546875" style="1" customWidth="1"/>
    <col min="4606" max="4606" width="9.5703125" style="1" customWidth="1"/>
    <col min="4607" max="4607" width="16.5703125" style="1" customWidth="1"/>
    <col min="4608" max="4608" width="15.140625" style="1" customWidth="1"/>
    <col min="4609" max="4609" width="13" style="1" customWidth="1"/>
    <col min="4610" max="4610" width="12.28515625" style="1" customWidth="1"/>
    <col min="4611" max="4611" width="8" style="1" customWidth="1"/>
    <col min="4612" max="4612" width="15" style="1" customWidth="1"/>
    <col min="4613" max="4613" width="12.42578125" style="1" customWidth="1"/>
    <col min="4614" max="4614" width="8.7109375" style="1" customWidth="1"/>
    <col min="4615" max="4615" width="12" style="1" customWidth="1"/>
    <col min="4616" max="4616" width="14.85546875" style="1" customWidth="1"/>
    <col min="4617" max="4617" width="16.28515625" style="1" customWidth="1"/>
    <col min="4618" max="4618" width="8.85546875" style="1"/>
    <col min="4619" max="4619" width="15.42578125" style="1" customWidth="1"/>
    <col min="4620" max="4857" width="8.85546875" style="1"/>
    <col min="4858" max="4858" width="4.5703125" style="1" bestFit="1" customWidth="1"/>
    <col min="4859" max="4859" width="7.28515625" style="1" customWidth="1"/>
    <col min="4860" max="4860" width="33.140625" style="1" customWidth="1"/>
    <col min="4861" max="4861" width="12.85546875" style="1" customWidth="1"/>
    <col min="4862" max="4862" width="9.5703125" style="1" customWidth="1"/>
    <col min="4863" max="4863" width="16.5703125" style="1" customWidth="1"/>
    <col min="4864" max="4864" width="15.140625" style="1" customWidth="1"/>
    <col min="4865" max="4865" width="13" style="1" customWidth="1"/>
    <col min="4866" max="4866" width="12.28515625" style="1" customWidth="1"/>
    <col min="4867" max="4867" width="8" style="1" customWidth="1"/>
    <col min="4868" max="4868" width="15" style="1" customWidth="1"/>
    <col min="4869" max="4869" width="12.42578125" style="1" customWidth="1"/>
    <col min="4870" max="4870" width="8.7109375" style="1" customWidth="1"/>
    <col min="4871" max="4871" width="12" style="1" customWidth="1"/>
    <col min="4872" max="4872" width="14.85546875" style="1" customWidth="1"/>
    <col min="4873" max="4873" width="16.28515625" style="1" customWidth="1"/>
    <col min="4874" max="4874" width="8.85546875" style="1"/>
    <col min="4875" max="4875" width="15.42578125" style="1" customWidth="1"/>
    <col min="4876" max="5113" width="8.85546875" style="1"/>
    <col min="5114" max="5114" width="4.5703125" style="1" bestFit="1" customWidth="1"/>
    <col min="5115" max="5115" width="7.28515625" style="1" customWidth="1"/>
    <col min="5116" max="5116" width="33.140625" style="1" customWidth="1"/>
    <col min="5117" max="5117" width="12.85546875" style="1" customWidth="1"/>
    <col min="5118" max="5118" width="9.5703125" style="1" customWidth="1"/>
    <col min="5119" max="5119" width="16.5703125" style="1" customWidth="1"/>
    <col min="5120" max="5120" width="15.140625" style="1" customWidth="1"/>
    <col min="5121" max="5121" width="13" style="1" customWidth="1"/>
    <col min="5122" max="5122" width="12.28515625" style="1" customWidth="1"/>
    <col min="5123" max="5123" width="8" style="1" customWidth="1"/>
    <col min="5124" max="5124" width="15" style="1" customWidth="1"/>
    <col min="5125" max="5125" width="12.42578125" style="1" customWidth="1"/>
    <col min="5126" max="5126" width="8.7109375" style="1" customWidth="1"/>
    <col min="5127" max="5127" width="12" style="1" customWidth="1"/>
    <col min="5128" max="5128" width="14.85546875" style="1" customWidth="1"/>
    <col min="5129" max="5129" width="16.28515625" style="1" customWidth="1"/>
    <col min="5130" max="5130" width="8.85546875" style="1"/>
    <col min="5131" max="5131" width="15.42578125" style="1" customWidth="1"/>
    <col min="5132" max="5369" width="8.85546875" style="1"/>
    <col min="5370" max="5370" width="4.5703125" style="1" bestFit="1" customWidth="1"/>
    <col min="5371" max="5371" width="7.28515625" style="1" customWidth="1"/>
    <col min="5372" max="5372" width="33.140625" style="1" customWidth="1"/>
    <col min="5373" max="5373" width="12.85546875" style="1" customWidth="1"/>
    <col min="5374" max="5374" width="9.5703125" style="1" customWidth="1"/>
    <col min="5375" max="5375" width="16.5703125" style="1" customWidth="1"/>
    <col min="5376" max="5376" width="15.140625" style="1" customWidth="1"/>
    <col min="5377" max="5377" width="13" style="1" customWidth="1"/>
    <col min="5378" max="5378" width="12.28515625" style="1" customWidth="1"/>
    <col min="5379" max="5379" width="8" style="1" customWidth="1"/>
    <col min="5380" max="5380" width="15" style="1" customWidth="1"/>
    <col min="5381" max="5381" width="12.42578125" style="1" customWidth="1"/>
    <col min="5382" max="5382" width="8.7109375" style="1" customWidth="1"/>
    <col min="5383" max="5383" width="12" style="1" customWidth="1"/>
    <col min="5384" max="5384" width="14.85546875" style="1" customWidth="1"/>
    <col min="5385" max="5385" width="16.28515625" style="1" customWidth="1"/>
    <col min="5386" max="5386" width="8.85546875" style="1"/>
    <col min="5387" max="5387" width="15.42578125" style="1" customWidth="1"/>
    <col min="5388" max="5625" width="8.85546875" style="1"/>
    <col min="5626" max="5626" width="4.5703125" style="1" bestFit="1" customWidth="1"/>
    <col min="5627" max="5627" width="7.28515625" style="1" customWidth="1"/>
    <col min="5628" max="5628" width="33.140625" style="1" customWidth="1"/>
    <col min="5629" max="5629" width="12.85546875" style="1" customWidth="1"/>
    <col min="5630" max="5630" width="9.5703125" style="1" customWidth="1"/>
    <col min="5631" max="5631" width="16.5703125" style="1" customWidth="1"/>
    <col min="5632" max="5632" width="15.140625" style="1" customWidth="1"/>
    <col min="5633" max="5633" width="13" style="1" customWidth="1"/>
    <col min="5634" max="5634" width="12.28515625" style="1" customWidth="1"/>
    <col min="5635" max="5635" width="8" style="1" customWidth="1"/>
    <col min="5636" max="5636" width="15" style="1" customWidth="1"/>
    <col min="5637" max="5637" width="12.42578125" style="1" customWidth="1"/>
    <col min="5638" max="5638" width="8.7109375" style="1" customWidth="1"/>
    <col min="5639" max="5639" width="12" style="1" customWidth="1"/>
    <col min="5640" max="5640" width="14.85546875" style="1" customWidth="1"/>
    <col min="5641" max="5641" width="16.28515625" style="1" customWidth="1"/>
    <col min="5642" max="5642" width="8.85546875" style="1"/>
    <col min="5643" max="5643" width="15.42578125" style="1" customWidth="1"/>
    <col min="5644" max="5881" width="8.85546875" style="1"/>
    <col min="5882" max="5882" width="4.5703125" style="1" bestFit="1" customWidth="1"/>
    <col min="5883" max="5883" width="7.28515625" style="1" customWidth="1"/>
    <col min="5884" max="5884" width="33.140625" style="1" customWidth="1"/>
    <col min="5885" max="5885" width="12.85546875" style="1" customWidth="1"/>
    <col min="5886" max="5886" width="9.5703125" style="1" customWidth="1"/>
    <col min="5887" max="5887" width="16.5703125" style="1" customWidth="1"/>
    <col min="5888" max="5888" width="15.140625" style="1" customWidth="1"/>
    <col min="5889" max="5889" width="13" style="1" customWidth="1"/>
    <col min="5890" max="5890" width="12.28515625" style="1" customWidth="1"/>
    <col min="5891" max="5891" width="8" style="1" customWidth="1"/>
    <col min="5892" max="5892" width="15" style="1" customWidth="1"/>
    <col min="5893" max="5893" width="12.42578125" style="1" customWidth="1"/>
    <col min="5894" max="5894" width="8.7109375" style="1" customWidth="1"/>
    <col min="5895" max="5895" width="12" style="1" customWidth="1"/>
    <col min="5896" max="5896" width="14.85546875" style="1" customWidth="1"/>
    <col min="5897" max="5897" width="16.28515625" style="1" customWidth="1"/>
    <col min="5898" max="5898" width="8.85546875" style="1"/>
    <col min="5899" max="5899" width="15.42578125" style="1" customWidth="1"/>
    <col min="5900" max="6137" width="8.85546875" style="1"/>
    <col min="6138" max="6138" width="4.5703125" style="1" bestFit="1" customWidth="1"/>
    <col min="6139" max="6139" width="7.28515625" style="1" customWidth="1"/>
    <col min="6140" max="6140" width="33.140625" style="1" customWidth="1"/>
    <col min="6141" max="6141" width="12.85546875" style="1" customWidth="1"/>
    <col min="6142" max="6142" width="9.5703125" style="1" customWidth="1"/>
    <col min="6143" max="6143" width="16.5703125" style="1" customWidth="1"/>
    <col min="6144" max="6144" width="15.140625" style="1" customWidth="1"/>
    <col min="6145" max="6145" width="13" style="1" customWidth="1"/>
    <col min="6146" max="6146" width="12.28515625" style="1" customWidth="1"/>
    <col min="6147" max="6147" width="8" style="1" customWidth="1"/>
    <col min="6148" max="6148" width="15" style="1" customWidth="1"/>
    <col min="6149" max="6149" width="12.42578125" style="1" customWidth="1"/>
    <col min="6150" max="6150" width="8.7109375" style="1" customWidth="1"/>
    <col min="6151" max="6151" width="12" style="1" customWidth="1"/>
    <col min="6152" max="6152" width="14.85546875" style="1" customWidth="1"/>
    <col min="6153" max="6153" width="16.28515625" style="1" customWidth="1"/>
    <col min="6154" max="6154" width="8.85546875" style="1"/>
    <col min="6155" max="6155" width="15.42578125" style="1" customWidth="1"/>
    <col min="6156" max="6393" width="8.85546875" style="1"/>
    <col min="6394" max="6394" width="4.5703125" style="1" bestFit="1" customWidth="1"/>
    <col min="6395" max="6395" width="7.28515625" style="1" customWidth="1"/>
    <col min="6396" max="6396" width="33.140625" style="1" customWidth="1"/>
    <col min="6397" max="6397" width="12.85546875" style="1" customWidth="1"/>
    <col min="6398" max="6398" width="9.5703125" style="1" customWidth="1"/>
    <col min="6399" max="6399" width="16.5703125" style="1" customWidth="1"/>
    <col min="6400" max="6400" width="15.140625" style="1" customWidth="1"/>
    <col min="6401" max="6401" width="13" style="1" customWidth="1"/>
    <col min="6402" max="6402" width="12.28515625" style="1" customWidth="1"/>
    <col min="6403" max="6403" width="8" style="1" customWidth="1"/>
    <col min="6404" max="6404" width="15" style="1" customWidth="1"/>
    <col min="6405" max="6405" width="12.42578125" style="1" customWidth="1"/>
    <col min="6406" max="6406" width="8.7109375" style="1" customWidth="1"/>
    <col min="6407" max="6407" width="12" style="1" customWidth="1"/>
    <col min="6408" max="6408" width="14.85546875" style="1" customWidth="1"/>
    <col min="6409" max="6409" width="16.28515625" style="1" customWidth="1"/>
    <col min="6410" max="6410" width="8.85546875" style="1"/>
    <col min="6411" max="6411" width="15.42578125" style="1" customWidth="1"/>
    <col min="6412" max="6649" width="8.85546875" style="1"/>
    <col min="6650" max="6650" width="4.5703125" style="1" bestFit="1" customWidth="1"/>
    <col min="6651" max="6651" width="7.28515625" style="1" customWidth="1"/>
    <col min="6652" max="6652" width="33.140625" style="1" customWidth="1"/>
    <col min="6653" max="6653" width="12.85546875" style="1" customWidth="1"/>
    <col min="6654" max="6654" width="9.5703125" style="1" customWidth="1"/>
    <col min="6655" max="6655" width="16.5703125" style="1" customWidth="1"/>
    <col min="6656" max="6656" width="15.140625" style="1" customWidth="1"/>
    <col min="6657" max="6657" width="13" style="1" customWidth="1"/>
    <col min="6658" max="6658" width="12.28515625" style="1" customWidth="1"/>
    <col min="6659" max="6659" width="8" style="1" customWidth="1"/>
    <col min="6660" max="6660" width="15" style="1" customWidth="1"/>
    <col min="6661" max="6661" width="12.42578125" style="1" customWidth="1"/>
    <col min="6662" max="6662" width="8.7109375" style="1" customWidth="1"/>
    <col min="6663" max="6663" width="12" style="1" customWidth="1"/>
    <col min="6664" max="6664" width="14.85546875" style="1" customWidth="1"/>
    <col min="6665" max="6665" width="16.28515625" style="1" customWidth="1"/>
    <col min="6666" max="6666" width="8.85546875" style="1"/>
    <col min="6667" max="6667" width="15.42578125" style="1" customWidth="1"/>
    <col min="6668" max="6905" width="8.85546875" style="1"/>
    <col min="6906" max="6906" width="4.5703125" style="1" bestFit="1" customWidth="1"/>
    <col min="6907" max="6907" width="7.28515625" style="1" customWidth="1"/>
    <col min="6908" max="6908" width="33.140625" style="1" customWidth="1"/>
    <col min="6909" max="6909" width="12.85546875" style="1" customWidth="1"/>
    <col min="6910" max="6910" width="9.5703125" style="1" customWidth="1"/>
    <col min="6911" max="6911" width="16.5703125" style="1" customWidth="1"/>
    <col min="6912" max="6912" width="15.140625" style="1" customWidth="1"/>
    <col min="6913" max="6913" width="13" style="1" customWidth="1"/>
    <col min="6914" max="6914" width="12.28515625" style="1" customWidth="1"/>
    <col min="6915" max="6915" width="8" style="1" customWidth="1"/>
    <col min="6916" max="6916" width="15" style="1" customWidth="1"/>
    <col min="6917" max="6917" width="12.42578125" style="1" customWidth="1"/>
    <col min="6918" max="6918" width="8.7109375" style="1" customWidth="1"/>
    <col min="6919" max="6919" width="12" style="1" customWidth="1"/>
    <col min="6920" max="6920" width="14.85546875" style="1" customWidth="1"/>
    <col min="6921" max="6921" width="16.28515625" style="1" customWidth="1"/>
    <col min="6922" max="6922" width="8.85546875" style="1"/>
    <col min="6923" max="6923" width="15.42578125" style="1" customWidth="1"/>
    <col min="6924" max="7161" width="8.85546875" style="1"/>
    <col min="7162" max="7162" width="4.5703125" style="1" bestFit="1" customWidth="1"/>
    <col min="7163" max="7163" width="7.28515625" style="1" customWidth="1"/>
    <col min="7164" max="7164" width="33.140625" style="1" customWidth="1"/>
    <col min="7165" max="7165" width="12.85546875" style="1" customWidth="1"/>
    <col min="7166" max="7166" width="9.5703125" style="1" customWidth="1"/>
    <col min="7167" max="7167" width="16.5703125" style="1" customWidth="1"/>
    <col min="7168" max="7168" width="15.140625" style="1" customWidth="1"/>
    <col min="7169" max="7169" width="13" style="1" customWidth="1"/>
    <col min="7170" max="7170" width="12.28515625" style="1" customWidth="1"/>
    <col min="7171" max="7171" width="8" style="1" customWidth="1"/>
    <col min="7172" max="7172" width="15" style="1" customWidth="1"/>
    <col min="7173" max="7173" width="12.42578125" style="1" customWidth="1"/>
    <col min="7174" max="7174" width="8.7109375" style="1" customWidth="1"/>
    <col min="7175" max="7175" width="12" style="1" customWidth="1"/>
    <col min="7176" max="7176" width="14.85546875" style="1" customWidth="1"/>
    <col min="7177" max="7177" width="16.28515625" style="1" customWidth="1"/>
    <col min="7178" max="7178" width="8.85546875" style="1"/>
    <col min="7179" max="7179" width="15.42578125" style="1" customWidth="1"/>
    <col min="7180" max="7417" width="8.85546875" style="1"/>
    <col min="7418" max="7418" width="4.5703125" style="1" bestFit="1" customWidth="1"/>
    <col min="7419" max="7419" width="7.28515625" style="1" customWidth="1"/>
    <col min="7420" max="7420" width="33.140625" style="1" customWidth="1"/>
    <col min="7421" max="7421" width="12.85546875" style="1" customWidth="1"/>
    <col min="7422" max="7422" width="9.5703125" style="1" customWidth="1"/>
    <col min="7423" max="7423" width="16.5703125" style="1" customWidth="1"/>
    <col min="7424" max="7424" width="15.140625" style="1" customWidth="1"/>
    <col min="7425" max="7425" width="13" style="1" customWidth="1"/>
    <col min="7426" max="7426" width="12.28515625" style="1" customWidth="1"/>
    <col min="7427" max="7427" width="8" style="1" customWidth="1"/>
    <col min="7428" max="7428" width="15" style="1" customWidth="1"/>
    <col min="7429" max="7429" width="12.42578125" style="1" customWidth="1"/>
    <col min="7430" max="7430" width="8.7109375" style="1" customWidth="1"/>
    <col min="7431" max="7431" width="12" style="1" customWidth="1"/>
    <col min="7432" max="7432" width="14.85546875" style="1" customWidth="1"/>
    <col min="7433" max="7433" width="16.28515625" style="1" customWidth="1"/>
    <col min="7434" max="7434" width="8.85546875" style="1"/>
    <col min="7435" max="7435" width="15.42578125" style="1" customWidth="1"/>
    <col min="7436" max="7673" width="8.85546875" style="1"/>
    <col min="7674" max="7674" width="4.5703125" style="1" bestFit="1" customWidth="1"/>
    <col min="7675" max="7675" width="7.28515625" style="1" customWidth="1"/>
    <col min="7676" max="7676" width="33.140625" style="1" customWidth="1"/>
    <col min="7677" max="7677" width="12.85546875" style="1" customWidth="1"/>
    <col min="7678" max="7678" width="9.5703125" style="1" customWidth="1"/>
    <col min="7679" max="7679" width="16.5703125" style="1" customWidth="1"/>
    <col min="7680" max="7680" width="15.140625" style="1" customWidth="1"/>
    <col min="7681" max="7681" width="13" style="1" customWidth="1"/>
    <col min="7682" max="7682" width="12.28515625" style="1" customWidth="1"/>
    <col min="7683" max="7683" width="8" style="1" customWidth="1"/>
    <col min="7684" max="7684" width="15" style="1" customWidth="1"/>
    <col min="7685" max="7685" width="12.42578125" style="1" customWidth="1"/>
    <col min="7686" max="7686" width="8.7109375" style="1" customWidth="1"/>
    <col min="7687" max="7687" width="12" style="1" customWidth="1"/>
    <col min="7688" max="7688" width="14.85546875" style="1" customWidth="1"/>
    <col min="7689" max="7689" width="16.28515625" style="1" customWidth="1"/>
    <col min="7690" max="7690" width="8.85546875" style="1"/>
    <col min="7691" max="7691" width="15.42578125" style="1" customWidth="1"/>
    <col min="7692" max="7929" width="8.85546875" style="1"/>
    <col min="7930" max="7930" width="4.5703125" style="1" bestFit="1" customWidth="1"/>
    <col min="7931" max="7931" width="7.28515625" style="1" customWidth="1"/>
    <col min="7932" max="7932" width="33.140625" style="1" customWidth="1"/>
    <col min="7933" max="7933" width="12.85546875" style="1" customWidth="1"/>
    <col min="7934" max="7934" width="9.5703125" style="1" customWidth="1"/>
    <col min="7935" max="7935" width="16.5703125" style="1" customWidth="1"/>
    <col min="7936" max="7936" width="15.140625" style="1" customWidth="1"/>
    <col min="7937" max="7937" width="13" style="1" customWidth="1"/>
    <col min="7938" max="7938" width="12.28515625" style="1" customWidth="1"/>
    <col min="7939" max="7939" width="8" style="1" customWidth="1"/>
    <col min="7940" max="7940" width="15" style="1" customWidth="1"/>
    <col min="7941" max="7941" width="12.42578125" style="1" customWidth="1"/>
    <col min="7942" max="7942" width="8.7109375" style="1" customWidth="1"/>
    <col min="7943" max="7943" width="12" style="1" customWidth="1"/>
    <col min="7944" max="7944" width="14.85546875" style="1" customWidth="1"/>
    <col min="7945" max="7945" width="16.28515625" style="1" customWidth="1"/>
    <col min="7946" max="7946" width="8.85546875" style="1"/>
    <col min="7947" max="7947" width="15.42578125" style="1" customWidth="1"/>
    <col min="7948" max="8185" width="8.85546875" style="1"/>
    <col min="8186" max="8186" width="4.5703125" style="1" bestFit="1" customWidth="1"/>
    <col min="8187" max="8187" width="7.28515625" style="1" customWidth="1"/>
    <col min="8188" max="8188" width="33.140625" style="1" customWidth="1"/>
    <col min="8189" max="8189" width="12.85546875" style="1" customWidth="1"/>
    <col min="8190" max="8190" width="9.5703125" style="1" customWidth="1"/>
    <col min="8191" max="8191" width="16.5703125" style="1" customWidth="1"/>
    <col min="8192" max="8192" width="15.140625" style="1" customWidth="1"/>
    <col min="8193" max="8193" width="13" style="1" customWidth="1"/>
    <col min="8194" max="8194" width="12.28515625" style="1" customWidth="1"/>
    <col min="8195" max="8195" width="8" style="1" customWidth="1"/>
    <col min="8196" max="8196" width="15" style="1" customWidth="1"/>
    <col min="8197" max="8197" width="12.42578125" style="1" customWidth="1"/>
    <col min="8198" max="8198" width="8.7109375" style="1" customWidth="1"/>
    <col min="8199" max="8199" width="12" style="1" customWidth="1"/>
    <col min="8200" max="8200" width="14.85546875" style="1" customWidth="1"/>
    <col min="8201" max="8201" width="16.28515625" style="1" customWidth="1"/>
    <col min="8202" max="8202" width="8.85546875" style="1"/>
    <col min="8203" max="8203" width="15.42578125" style="1" customWidth="1"/>
    <col min="8204" max="8441" width="8.85546875" style="1"/>
    <col min="8442" max="8442" width="4.5703125" style="1" bestFit="1" customWidth="1"/>
    <col min="8443" max="8443" width="7.28515625" style="1" customWidth="1"/>
    <col min="8444" max="8444" width="33.140625" style="1" customWidth="1"/>
    <col min="8445" max="8445" width="12.85546875" style="1" customWidth="1"/>
    <col min="8446" max="8446" width="9.5703125" style="1" customWidth="1"/>
    <col min="8447" max="8447" width="16.5703125" style="1" customWidth="1"/>
    <col min="8448" max="8448" width="15.140625" style="1" customWidth="1"/>
    <col min="8449" max="8449" width="13" style="1" customWidth="1"/>
    <col min="8450" max="8450" width="12.28515625" style="1" customWidth="1"/>
    <col min="8451" max="8451" width="8" style="1" customWidth="1"/>
    <col min="8452" max="8452" width="15" style="1" customWidth="1"/>
    <col min="8453" max="8453" width="12.42578125" style="1" customWidth="1"/>
    <col min="8454" max="8454" width="8.7109375" style="1" customWidth="1"/>
    <col min="8455" max="8455" width="12" style="1" customWidth="1"/>
    <col min="8456" max="8456" width="14.85546875" style="1" customWidth="1"/>
    <col min="8457" max="8457" width="16.28515625" style="1" customWidth="1"/>
    <col min="8458" max="8458" width="8.85546875" style="1"/>
    <col min="8459" max="8459" width="15.42578125" style="1" customWidth="1"/>
    <col min="8460" max="8697" width="8.85546875" style="1"/>
    <col min="8698" max="8698" width="4.5703125" style="1" bestFit="1" customWidth="1"/>
    <col min="8699" max="8699" width="7.28515625" style="1" customWidth="1"/>
    <col min="8700" max="8700" width="33.140625" style="1" customWidth="1"/>
    <col min="8701" max="8701" width="12.85546875" style="1" customWidth="1"/>
    <col min="8702" max="8702" width="9.5703125" style="1" customWidth="1"/>
    <col min="8703" max="8703" width="16.5703125" style="1" customWidth="1"/>
    <col min="8704" max="8704" width="15.140625" style="1" customWidth="1"/>
    <col min="8705" max="8705" width="13" style="1" customWidth="1"/>
    <col min="8706" max="8706" width="12.28515625" style="1" customWidth="1"/>
    <col min="8707" max="8707" width="8" style="1" customWidth="1"/>
    <col min="8708" max="8708" width="15" style="1" customWidth="1"/>
    <col min="8709" max="8709" width="12.42578125" style="1" customWidth="1"/>
    <col min="8710" max="8710" width="8.7109375" style="1" customWidth="1"/>
    <col min="8711" max="8711" width="12" style="1" customWidth="1"/>
    <col min="8712" max="8712" width="14.85546875" style="1" customWidth="1"/>
    <col min="8713" max="8713" width="16.28515625" style="1" customWidth="1"/>
    <col min="8714" max="8714" width="8.85546875" style="1"/>
    <col min="8715" max="8715" width="15.42578125" style="1" customWidth="1"/>
    <col min="8716" max="8953" width="8.85546875" style="1"/>
    <col min="8954" max="8954" width="4.5703125" style="1" bestFit="1" customWidth="1"/>
    <col min="8955" max="8955" width="7.28515625" style="1" customWidth="1"/>
    <col min="8956" max="8956" width="33.140625" style="1" customWidth="1"/>
    <col min="8957" max="8957" width="12.85546875" style="1" customWidth="1"/>
    <col min="8958" max="8958" width="9.5703125" style="1" customWidth="1"/>
    <col min="8959" max="8959" width="16.5703125" style="1" customWidth="1"/>
    <col min="8960" max="8960" width="15.140625" style="1" customWidth="1"/>
    <col min="8961" max="8961" width="13" style="1" customWidth="1"/>
    <col min="8962" max="8962" width="12.28515625" style="1" customWidth="1"/>
    <col min="8963" max="8963" width="8" style="1" customWidth="1"/>
    <col min="8964" max="8964" width="15" style="1" customWidth="1"/>
    <col min="8965" max="8965" width="12.42578125" style="1" customWidth="1"/>
    <col min="8966" max="8966" width="8.7109375" style="1" customWidth="1"/>
    <col min="8967" max="8967" width="12" style="1" customWidth="1"/>
    <col min="8968" max="8968" width="14.85546875" style="1" customWidth="1"/>
    <col min="8969" max="8969" width="16.28515625" style="1" customWidth="1"/>
    <col min="8970" max="8970" width="8.85546875" style="1"/>
    <col min="8971" max="8971" width="15.42578125" style="1" customWidth="1"/>
    <col min="8972" max="9209" width="8.85546875" style="1"/>
    <col min="9210" max="9210" width="4.5703125" style="1" bestFit="1" customWidth="1"/>
    <col min="9211" max="9211" width="7.28515625" style="1" customWidth="1"/>
    <col min="9212" max="9212" width="33.140625" style="1" customWidth="1"/>
    <col min="9213" max="9213" width="12.85546875" style="1" customWidth="1"/>
    <col min="9214" max="9214" width="9.5703125" style="1" customWidth="1"/>
    <col min="9215" max="9215" width="16.5703125" style="1" customWidth="1"/>
    <col min="9216" max="9216" width="15.140625" style="1" customWidth="1"/>
    <col min="9217" max="9217" width="13" style="1" customWidth="1"/>
    <col min="9218" max="9218" width="12.28515625" style="1" customWidth="1"/>
    <col min="9219" max="9219" width="8" style="1" customWidth="1"/>
    <col min="9220" max="9220" width="15" style="1" customWidth="1"/>
    <col min="9221" max="9221" width="12.42578125" style="1" customWidth="1"/>
    <col min="9222" max="9222" width="8.7109375" style="1" customWidth="1"/>
    <col min="9223" max="9223" width="12" style="1" customWidth="1"/>
    <col min="9224" max="9224" width="14.85546875" style="1" customWidth="1"/>
    <col min="9225" max="9225" width="16.28515625" style="1" customWidth="1"/>
    <col min="9226" max="9226" width="8.85546875" style="1"/>
    <col min="9227" max="9227" width="15.42578125" style="1" customWidth="1"/>
    <col min="9228" max="9465" width="8.85546875" style="1"/>
    <col min="9466" max="9466" width="4.5703125" style="1" bestFit="1" customWidth="1"/>
    <col min="9467" max="9467" width="7.28515625" style="1" customWidth="1"/>
    <col min="9468" max="9468" width="33.140625" style="1" customWidth="1"/>
    <col min="9469" max="9469" width="12.85546875" style="1" customWidth="1"/>
    <col min="9470" max="9470" width="9.5703125" style="1" customWidth="1"/>
    <col min="9471" max="9471" width="16.5703125" style="1" customWidth="1"/>
    <col min="9472" max="9472" width="15.140625" style="1" customWidth="1"/>
    <col min="9473" max="9473" width="13" style="1" customWidth="1"/>
    <col min="9474" max="9474" width="12.28515625" style="1" customWidth="1"/>
    <col min="9475" max="9475" width="8" style="1" customWidth="1"/>
    <col min="9476" max="9476" width="15" style="1" customWidth="1"/>
    <col min="9477" max="9477" width="12.42578125" style="1" customWidth="1"/>
    <col min="9478" max="9478" width="8.7109375" style="1" customWidth="1"/>
    <col min="9479" max="9479" width="12" style="1" customWidth="1"/>
    <col min="9480" max="9480" width="14.85546875" style="1" customWidth="1"/>
    <col min="9481" max="9481" width="16.28515625" style="1" customWidth="1"/>
    <col min="9482" max="9482" width="8.85546875" style="1"/>
    <col min="9483" max="9483" width="15.42578125" style="1" customWidth="1"/>
    <col min="9484" max="9721" width="8.85546875" style="1"/>
    <col min="9722" max="9722" width="4.5703125" style="1" bestFit="1" customWidth="1"/>
    <col min="9723" max="9723" width="7.28515625" style="1" customWidth="1"/>
    <col min="9724" max="9724" width="33.140625" style="1" customWidth="1"/>
    <col min="9725" max="9725" width="12.85546875" style="1" customWidth="1"/>
    <col min="9726" max="9726" width="9.5703125" style="1" customWidth="1"/>
    <col min="9727" max="9727" width="16.5703125" style="1" customWidth="1"/>
    <col min="9728" max="9728" width="15.140625" style="1" customWidth="1"/>
    <col min="9729" max="9729" width="13" style="1" customWidth="1"/>
    <col min="9730" max="9730" width="12.28515625" style="1" customWidth="1"/>
    <col min="9731" max="9731" width="8" style="1" customWidth="1"/>
    <col min="9732" max="9732" width="15" style="1" customWidth="1"/>
    <col min="9733" max="9733" width="12.42578125" style="1" customWidth="1"/>
    <col min="9734" max="9734" width="8.7109375" style="1" customWidth="1"/>
    <col min="9735" max="9735" width="12" style="1" customWidth="1"/>
    <col min="9736" max="9736" width="14.85546875" style="1" customWidth="1"/>
    <col min="9737" max="9737" width="16.28515625" style="1" customWidth="1"/>
    <col min="9738" max="9738" width="8.85546875" style="1"/>
    <col min="9739" max="9739" width="15.42578125" style="1" customWidth="1"/>
    <col min="9740" max="9977" width="8.85546875" style="1"/>
    <col min="9978" max="9978" width="4.5703125" style="1" bestFit="1" customWidth="1"/>
    <col min="9979" max="9979" width="7.28515625" style="1" customWidth="1"/>
    <col min="9980" max="9980" width="33.140625" style="1" customWidth="1"/>
    <col min="9981" max="9981" width="12.85546875" style="1" customWidth="1"/>
    <col min="9982" max="9982" width="9.5703125" style="1" customWidth="1"/>
    <col min="9983" max="9983" width="16.5703125" style="1" customWidth="1"/>
    <col min="9984" max="9984" width="15.140625" style="1" customWidth="1"/>
    <col min="9985" max="9985" width="13" style="1" customWidth="1"/>
    <col min="9986" max="9986" width="12.28515625" style="1" customWidth="1"/>
    <col min="9987" max="9987" width="8" style="1" customWidth="1"/>
    <col min="9988" max="9988" width="15" style="1" customWidth="1"/>
    <col min="9989" max="9989" width="12.42578125" style="1" customWidth="1"/>
    <col min="9990" max="9990" width="8.7109375" style="1" customWidth="1"/>
    <col min="9991" max="9991" width="12" style="1" customWidth="1"/>
    <col min="9992" max="9992" width="14.85546875" style="1" customWidth="1"/>
    <col min="9993" max="9993" width="16.28515625" style="1" customWidth="1"/>
    <col min="9994" max="9994" width="8.85546875" style="1"/>
    <col min="9995" max="9995" width="15.42578125" style="1" customWidth="1"/>
    <col min="9996" max="10233" width="8.85546875" style="1"/>
    <col min="10234" max="10234" width="4.5703125" style="1" bestFit="1" customWidth="1"/>
    <col min="10235" max="10235" width="7.28515625" style="1" customWidth="1"/>
    <col min="10236" max="10236" width="33.140625" style="1" customWidth="1"/>
    <col min="10237" max="10237" width="12.85546875" style="1" customWidth="1"/>
    <col min="10238" max="10238" width="9.5703125" style="1" customWidth="1"/>
    <col min="10239" max="10239" width="16.5703125" style="1" customWidth="1"/>
    <col min="10240" max="10240" width="15.140625" style="1" customWidth="1"/>
    <col min="10241" max="10241" width="13" style="1" customWidth="1"/>
    <col min="10242" max="10242" width="12.28515625" style="1" customWidth="1"/>
    <col min="10243" max="10243" width="8" style="1" customWidth="1"/>
    <col min="10244" max="10244" width="15" style="1" customWidth="1"/>
    <col min="10245" max="10245" width="12.42578125" style="1" customWidth="1"/>
    <col min="10246" max="10246" width="8.7109375" style="1" customWidth="1"/>
    <col min="10247" max="10247" width="12" style="1" customWidth="1"/>
    <col min="10248" max="10248" width="14.85546875" style="1" customWidth="1"/>
    <col min="10249" max="10249" width="16.28515625" style="1" customWidth="1"/>
    <col min="10250" max="10250" width="8.85546875" style="1"/>
    <col min="10251" max="10251" width="15.42578125" style="1" customWidth="1"/>
    <col min="10252" max="10489" width="8.85546875" style="1"/>
    <col min="10490" max="10490" width="4.5703125" style="1" bestFit="1" customWidth="1"/>
    <col min="10491" max="10491" width="7.28515625" style="1" customWidth="1"/>
    <col min="10492" max="10492" width="33.140625" style="1" customWidth="1"/>
    <col min="10493" max="10493" width="12.85546875" style="1" customWidth="1"/>
    <col min="10494" max="10494" width="9.5703125" style="1" customWidth="1"/>
    <col min="10495" max="10495" width="16.5703125" style="1" customWidth="1"/>
    <col min="10496" max="10496" width="15.140625" style="1" customWidth="1"/>
    <col min="10497" max="10497" width="13" style="1" customWidth="1"/>
    <col min="10498" max="10498" width="12.28515625" style="1" customWidth="1"/>
    <col min="10499" max="10499" width="8" style="1" customWidth="1"/>
    <col min="10500" max="10500" width="15" style="1" customWidth="1"/>
    <col min="10501" max="10501" width="12.42578125" style="1" customWidth="1"/>
    <col min="10502" max="10502" width="8.7109375" style="1" customWidth="1"/>
    <col min="10503" max="10503" width="12" style="1" customWidth="1"/>
    <col min="10504" max="10504" width="14.85546875" style="1" customWidth="1"/>
    <col min="10505" max="10505" width="16.28515625" style="1" customWidth="1"/>
    <col min="10506" max="10506" width="8.85546875" style="1"/>
    <col min="10507" max="10507" width="15.42578125" style="1" customWidth="1"/>
    <col min="10508" max="10745" width="8.85546875" style="1"/>
    <col min="10746" max="10746" width="4.5703125" style="1" bestFit="1" customWidth="1"/>
    <col min="10747" max="10747" width="7.28515625" style="1" customWidth="1"/>
    <col min="10748" max="10748" width="33.140625" style="1" customWidth="1"/>
    <col min="10749" max="10749" width="12.85546875" style="1" customWidth="1"/>
    <col min="10750" max="10750" width="9.5703125" style="1" customWidth="1"/>
    <col min="10751" max="10751" width="16.5703125" style="1" customWidth="1"/>
    <col min="10752" max="10752" width="15.140625" style="1" customWidth="1"/>
    <col min="10753" max="10753" width="13" style="1" customWidth="1"/>
    <col min="10754" max="10754" width="12.28515625" style="1" customWidth="1"/>
    <col min="10755" max="10755" width="8" style="1" customWidth="1"/>
    <col min="10756" max="10756" width="15" style="1" customWidth="1"/>
    <col min="10757" max="10757" width="12.42578125" style="1" customWidth="1"/>
    <col min="10758" max="10758" width="8.7109375" style="1" customWidth="1"/>
    <col min="10759" max="10759" width="12" style="1" customWidth="1"/>
    <col min="10760" max="10760" width="14.85546875" style="1" customWidth="1"/>
    <col min="10761" max="10761" width="16.28515625" style="1" customWidth="1"/>
    <col min="10762" max="10762" width="8.85546875" style="1"/>
    <col min="10763" max="10763" width="15.42578125" style="1" customWidth="1"/>
    <col min="10764" max="11001" width="8.85546875" style="1"/>
    <col min="11002" max="11002" width="4.5703125" style="1" bestFit="1" customWidth="1"/>
    <col min="11003" max="11003" width="7.28515625" style="1" customWidth="1"/>
    <col min="11004" max="11004" width="33.140625" style="1" customWidth="1"/>
    <col min="11005" max="11005" width="12.85546875" style="1" customWidth="1"/>
    <col min="11006" max="11006" width="9.5703125" style="1" customWidth="1"/>
    <col min="11007" max="11007" width="16.5703125" style="1" customWidth="1"/>
    <col min="11008" max="11008" width="15.140625" style="1" customWidth="1"/>
    <col min="11009" max="11009" width="13" style="1" customWidth="1"/>
    <col min="11010" max="11010" width="12.28515625" style="1" customWidth="1"/>
    <col min="11011" max="11011" width="8" style="1" customWidth="1"/>
    <col min="11012" max="11012" width="15" style="1" customWidth="1"/>
    <col min="11013" max="11013" width="12.42578125" style="1" customWidth="1"/>
    <col min="11014" max="11014" width="8.7109375" style="1" customWidth="1"/>
    <col min="11015" max="11015" width="12" style="1" customWidth="1"/>
    <col min="11016" max="11016" width="14.85546875" style="1" customWidth="1"/>
    <col min="11017" max="11017" width="16.28515625" style="1" customWidth="1"/>
    <col min="11018" max="11018" width="8.85546875" style="1"/>
    <col min="11019" max="11019" width="15.42578125" style="1" customWidth="1"/>
    <col min="11020" max="11257" width="8.85546875" style="1"/>
    <col min="11258" max="11258" width="4.5703125" style="1" bestFit="1" customWidth="1"/>
    <col min="11259" max="11259" width="7.28515625" style="1" customWidth="1"/>
    <col min="11260" max="11260" width="33.140625" style="1" customWidth="1"/>
    <col min="11261" max="11261" width="12.85546875" style="1" customWidth="1"/>
    <col min="11262" max="11262" width="9.5703125" style="1" customWidth="1"/>
    <col min="11263" max="11263" width="16.5703125" style="1" customWidth="1"/>
    <col min="11264" max="11264" width="15.140625" style="1" customWidth="1"/>
    <col min="11265" max="11265" width="13" style="1" customWidth="1"/>
    <col min="11266" max="11266" width="12.28515625" style="1" customWidth="1"/>
    <col min="11267" max="11267" width="8" style="1" customWidth="1"/>
    <col min="11268" max="11268" width="15" style="1" customWidth="1"/>
    <col min="11269" max="11269" width="12.42578125" style="1" customWidth="1"/>
    <col min="11270" max="11270" width="8.7109375" style="1" customWidth="1"/>
    <col min="11271" max="11271" width="12" style="1" customWidth="1"/>
    <col min="11272" max="11272" width="14.85546875" style="1" customWidth="1"/>
    <col min="11273" max="11273" width="16.28515625" style="1" customWidth="1"/>
    <col min="11274" max="11274" width="8.85546875" style="1"/>
    <col min="11275" max="11275" width="15.42578125" style="1" customWidth="1"/>
    <col min="11276" max="11513" width="8.85546875" style="1"/>
    <col min="11514" max="11514" width="4.5703125" style="1" bestFit="1" customWidth="1"/>
    <col min="11515" max="11515" width="7.28515625" style="1" customWidth="1"/>
    <col min="11516" max="11516" width="33.140625" style="1" customWidth="1"/>
    <col min="11517" max="11517" width="12.85546875" style="1" customWidth="1"/>
    <col min="11518" max="11518" width="9.5703125" style="1" customWidth="1"/>
    <col min="11519" max="11519" width="16.5703125" style="1" customWidth="1"/>
    <col min="11520" max="11520" width="15.140625" style="1" customWidth="1"/>
    <col min="11521" max="11521" width="13" style="1" customWidth="1"/>
    <col min="11522" max="11522" width="12.28515625" style="1" customWidth="1"/>
    <col min="11523" max="11523" width="8" style="1" customWidth="1"/>
    <col min="11524" max="11524" width="15" style="1" customWidth="1"/>
    <col min="11525" max="11525" width="12.42578125" style="1" customWidth="1"/>
    <col min="11526" max="11526" width="8.7109375" style="1" customWidth="1"/>
    <col min="11527" max="11527" width="12" style="1" customWidth="1"/>
    <col min="11528" max="11528" width="14.85546875" style="1" customWidth="1"/>
    <col min="11529" max="11529" width="16.28515625" style="1" customWidth="1"/>
    <col min="11530" max="11530" width="8.85546875" style="1"/>
    <col min="11531" max="11531" width="15.42578125" style="1" customWidth="1"/>
    <col min="11532" max="11769" width="8.85546875" style="1"/>
    <col min="11770" max="11770" width="4.5703125" style="1" bestFit="1" customWidth="1"/>
    <col min="11771" max="11771" width="7.28515625" style="1" customWidth="1"/>
    <col min="11772" max="11772" width="33.140625" style="1" customWidth="1"/>
    <col min="11773" max="11773" width="12.85546875" style="1" customWidth="1"/>
    <col min="11774" max="11774" width="9.5703125" style="1" customWidth="1"/>
    <col min="11775" max="11775" width="16.5703125" style="1" customWidth="1"/>
    <col min="11776" max="11776" width="15.140625" style="1" customWidth="1"/>
    <col min="11777" max="11777" width="13" style="1" customWidth="1"/>
    <col min="11778" max="11778" width="12.28515625" style="1" customWidth="1"/>
    <col min="11779" max="11779" width="8" style="1" customWidth="1"/>
    <col min="11780" max="11780" width="15" style="1" customWidth="1"/>
    <col min="11781" max="11781" width="12.42578125" style="1" customWidth="1"/>
    <col min="11782" max="11782" width="8.7109375" style="1" customWidth="1"/>
    <col min="11783" max="11783" width="12" style="1" customWidth="1"/>
    <col min="11784" max="11784" width="14.85546875" style="1" customWidth="1"/>
    <col min="11785" max="11785" width="16.28515625" style="1" customWidth="1"/>
    <col min="11786" max="11786" width="8.85546875" style="1"/>
    <col min="11787" max="11787" width="15.42578125" style="1" customWidth="1"/>
    <col min="11788" max="12025" width="8.85546875" style="1"/>
    <col min="12026" max="12026" width="4.5703125" style="1" bestFit="1" customWidth="1"/>
    <col min="12027" max="12027" width="7.28515625" style="1" customWidth="1"/>
    <col min="12028" max="12028" width="33.140625" style="1" customWidth="1"/>
    <col min="12029" max="12029" width="12.85546875" style="1" customWidth="1"/>
    <col min="12030" max="12030" width="9.5703125" style="1" customWidth="1"/>
    <col min="12031" max="12031" width="16.5703125" style="1" customWidth="1"/>
    <col min="12032" max="12032" width="15.140625" style="1" customWidth="1"/>
    <col min="12033" max="12033" width="13" style="1" customWidth="1"/>
    <col min="12034" max="12034" width="12.28515625" style="1" customWidth="1"/>
    <col min="12035" max="12035" width="8" style="1" customWidth="1"/>
    <col min="12036" max="12036" width="15" style="1" customWidth="1"/>
    <col min="12037" max="12037" width="12.42578125" style="1" customWidth="1"/>
    <col min="12038" max="12038" width="8.7109375" style="1" customWidth="1"/>
    <col min="12039" max="12039" width="12" style="1" customWidth="1"/>
    <col min="12040" max="12040" width="14.85546875" style="1" customWidth="1"/>
    <col min="12041" max="12041" width="16.28515625" style="1" customWidth="1"/>
    <col min="12042" max="12042" width="8.85546875" style="1"/>
    <col min="12043" max="12043" width="15.42578125" style="1" customWidth="1"/>
    <col min="12044" max="12281" width="8.85546875" style="1"/>
    <col min="12282" max="12282" width="4.5703125" style="1" bestFit="1" customWidth="1"/>
    <col min="12283" max="12283" width="7.28515625" style="1" customWidth="1"/>
    <col min="12284" max="12284" width="33.140625" style="1" customWidth="1"/>
    <col min="12285" max="12285" width="12.85546875" style="1" customWidth="1"/>
    <col min="12286" max="12286" width="9.5703125" style="1" customWidth="1"/>
    <col min="12287" max="12287" width="16.5703125" style="1" customWidth="1"/>
    <col min="12288" max="12288" width="15.140625" style="1" customWidth="1"/>
    <col min="12289" max="12289" width="13" style="1" customWidth="1"/>
    <col min="12290" max="12290" width="12.28515625" style="1" customWidth="1"/>
    <col min="12291" max="12291" width="8" style="1" customWidth="1"/>
    <col min="12292" max="12292" width="15" style="1" customWidth="1"/>
    <col min="12293" max="12293" width="12.42578125" style="1" customWidth="1"/>
    <col min="12294" max="12294" width="8.7109375" style="1" customWidth="1"/>
    <col min="12295" max="12295" width="12" style="1" customWidth="1"/>
    <col min="12296" max="12296" width="14.85546875" style="1" customWidth="1"/>
    <col min="12297" max="12297" width="16.28515625" style="1" customWidth="1"/>
    <col min="12298" max="12298" width="8.85546875" style="1"/>
    <col min="12299" max="12299" width="15.42578125" style="1" customWidth="1"/>
    <col min="12300" max="12537" width="8.85546875" style="1"/>
    <col min="12538" max="12538" width="4.5703125" style="1" bestFit="1" customWidth="1"/>
    <col min="12539" max="12539" width="7.28515625" style="1" customWidth="1"/>
    <col min="12540" max="12540" width="33.140625" style="1" customWidth="1"/>
    <col min="12541" max="12541" width="12.85546875" style="1" customWidth="1"/>
    <col min="12542" max="12542" width="9.5703125" style="1" customWidth="1"/>
    <col min="12543" max="12543" width="16.5703125" style="1" customWidth="1"/>
    <col min="12544" max="12544" width="15.140625" style="1" customWidth="1"/>
    <col min="12545" max="12545" width="13" style="1" customWidth="1"/>
    <col min="12546" max="12546" width="12.28515625" style="1" customWidth="1"/>
    <col min="12547" max="12547" width="8" style="1" customWidth="1"/>
    <col min="12548" max="12548" width="15" style="1" customWidth="1"/>
    <col min="12549" max="12549" width="12.42578125" style="1" customWidth="1"/>
    <col min="12550" max="12550" width="8.7109375" style="1" customWidth="1"/>
    <col min="12551" max="12551" width="12" style="1" customWidth="1"/>
    <col min="12552" max="12552" width="14.85546875" style="1" customWidth="1"/>
    <col min="12553" max="12553" width="16.28515625" style="1" customWidth="1"/>
    <col min="12554" max="12554" width="8.85546875" style="1"/>
    <col min="12555" max="12555" width="15.42578125" style="1" customWidth="1"/>
    <col min="12556" max="12793" width="8.85546875" style="1"/>
    <col min="12794" max="12794" width="4.5703125" style="1" bestFit="1" customWidth="1"/>
    <col min="12795" max="12795" width="7.28515625" style="1" customWidth="1"/>
    <col min="12796" max="12796" width="33.140625" style="1" customWidth="1"/>
    <col min="12797" max="12797" width="12.85546875" style="1" customWidth="1"/>
    <col min="12798" max="12798" width="9.5703125" style="1" customWidth="1"/>
    <col min="12799" max="12799" width="16.5703125" style="1" customWidth="1"/>
    <col min="12800" max="12800" width="15.140625" style="1" customWidth="1"/>
    <col min="12801" max="12801" width="13" style="1" customWidth="1"/>
    <col min="12802" max="12802" width="12.28515625" style="1" customWidth="1"/>
    <col min="12803" max="12803" width="8" style="1" customWidth="1"/>
    <col min="12804" max="12804" width="15" style="1" customWidth="1"/>
    <col min="12805" max="12805" width="12.42578125" style="1" customWidth="1"/>
    <col min="12806" max="12806" width="8.7109375" style="1" customWidth="1"/>
    <col min="12807" max="12807" width="12" style="1" customWidth="1"/>
    <col min="12808" max="12808" width="14.85546875" style="1" customWidth="1"/>
    <col min="12809" max="12809" width="16.28515625" style="1" customWidth="1"/>
    <col min="12810" max="12810" width="8.85546875" style="1"/>
    <col min="12811" max="12811" width="15.42578125" style="1" customWidth="1"/>
    <col min="12812" max="13049" width="8.85546875" style="1"/>
    <col min="13050" max="13050" width="4.5703125" style="1" bestFit="1" customWidth="1"/>
    <col min="13051" max="13051" width="7.28515625" style="1" customWidth="1"/>
    <col min="13052" max="13052" width="33.140625" style="1" customWidth="1"/>
    <col min="13053" max="13053" width="12.85546875" style="1" customWidth="1"/>
    <col min="13054" max="13054" width="9.5703125" style="1" customWidth="1"/>
    <col min="13055" max="13055" width="16.5703125" style="1" customWidth="1"/>
    <col min="13056" max="13056" width="15.140625" style="1" customWidth="1"/>
    <col min="13057" max="13057" width="13" style="1" customWidth="1"/>
    <col min="13058" max="13058" width="12.28515625" style="1" customWidth="1"/>
    <col min="13059" max="13059" width="8" style="1" customWidth="1"/>
    <col min="13060" max="13060" width="15" style="1" customWidth="1"/>
    <col min="13061" max="13061" width="12.42578125" style="1" customWidth="1"/>
    <col min="13062" max="13062" width="8.7109375" style="1" customWidth="1"/>
    <col min="13063" max="13063" width="12" style="1" customWidth="1"/>
    <col min="13064" max="13064" width="14.85546875" style="1" customWidth="1"/>
    <col min="13065" max="13065" width="16.28515625" style="1" customWidth="1"/>
    <col min="13066" max="13066" width="8.85546875" style="1"/>
    <col min="13067" max="13067" width="15.42578125" style="1" customWidth="1"/>
    <col min="13068" max="13305" width="8.85546875" style="1"/>
    <col min="13306" max="13306" width="4.5703125" style="1" bestFit="1" customWidth="1"/>
    <col min="13307" max="13307" width="7.28515625" style="1" customWidth="1"/>
    <col min="13308" max="13308" width="33.140625" style="1" customWidth="1"/>
    <col min="13309" max="13309" width="12.85546875" style="1" customWidth="1"/>
    <col min="13310" max="13310" width="9.5703125" style="1" customWidth="1"/>
    <col min="13311" max="13311" width="16.5703125" style="1" customWidth="1"/>
    <col min="13312" max="13312" width="15.140625" style="1" customWidth="1"/>
    <col min="13313" max="13313" width="13" style="1" customWidth="1"/>
    <col min="13314" max="13314" width="12.28515625" style="1" customWidth="1"/>
    <col min="13315" max="13315" width="8" style="1" customWidth="1"/>
    <col min="13316" max="13316" width="15" style="1" customWidth="1"/>
    <col min="13317" max="13317" width="12.42578125" style="1" customWidth="1"/>
    <col min="13318" max="13318" width="8.7109375" style="1" customWidth="1"/>
    <col min="13319" max="13319" width="12" style="1" customWidth="1"/>
    <col min="13320" max="13320" width="14.85546875" style="1" customWidth="1"/>
    <col min="13321" max="13321" width="16.28515625" style="1" customWidth="1"/>
    <col min="13322" max="13322" width="8.85546875" style="1"/>
    <col min="13323" max="13323" width="15.42578125" style="1" customWidth="1"/>
    <col min="13324" max="13561" width="8.85546875" style="1"/>
    <col min="13562" max="13562" width="4.5703125" style="1" bestFit="1" customWidth="1"/>
    <col min="13563" max="13563" width="7.28515625" style="1" customWidth="1"/>
    <col min="13564" max="13564" width="33.140625" style="1" customWidth="1"/>
    <col min="13565" max="13565" width="12.85546875" style="1" customWidth="1"/>
    <col min="13566" max="13566" width="9.5703125" style="1" customWidth="1"/>
    <col min="13567" max="13567" width="16.5703125" style="1" customWidth="1"/>
    <col min="13568" max="13568" width="15.140625" style="1" customWidth="1"/>
    <col min="13569" max="13569" width="13" style="1" customWidth="1"/>
    <col min="13570" max="13570" width="12.28515625" style="1" customWidth="1"/>
    <col min="13571" max="13571" width="8" style="1" customWidth="1"/>
    <col min="13572" max="13572" width="15" style="1" customWidth="1"/>
    <col min="13573" max="13573" width="12.42578125" style="1" customWidth="1"/>
    <col min="13574" max="13574" width="8.7109375" style="1" customWidth="1"/>
    <col min="13575" max="13575" width="12" style="1" customWidth="1"/>
    <col min="13576" max="13576" width="14.85546875" style="1" customWidth="1"/>
    <col min="13577" max="13577" width="16.28515625" style="1" customWidth="1"/>
    <col min="13578" max="13578" width="8.85546875" style="1"/>
    <col min="13579" max="13579" width="15.42578125" style="1" customWidth="1"/>
    <col min="13580" max="13817" width="8.85546875" style="1"/>
    <col min="13818" max="13818" width="4.5703125" style="1" bestFit="1" customWidth="1"/>
    <col min="13819" max="13819" width="7.28515625" style="1" customWidth="1"/>
    <col min="13820" max="13820" width="33.140625" style="1" customWidth="1"/>
    <col min="13821" max="13821" width="12.85546875" style="1" customWidth="1"/>
    <col min="13822" max="13822" width="9.5703125" style="1" customWidth="1"/>
    <col min="13823" max="13823" width="16.5703125" style="1" customWidth="1"/>
    <col min="13824" max="13824" width="15.140625" style="1" customWidth="1"/>
    <col min="13825" max="13825" width="13" style="1" customWidth="1"/>
    <col min="13826" max="13826" width="12.28515625" style="1" customWidth="1"/>
    <col min="13827" max="13827" width="8" style="1" customWidth="1"/>
    <col min="13828" max="13828" width="15" style="1" customWidth="1"/>
    <col min="13829" max="13829" width="12.42578125" style="1" customWidth="1"/>
    <col min="13830" max="13830" width="8.7109375" style="1" customWidth="1"/>
    <col min="13831" max="13831" width="12" style="1" customWidth="1"/>
    <col min="13832" max="13832" width="14.85546875" style="1" customWidth="1"/>
    <col min="13833" max="13833" width="16.28515625" style="1" customWidth="1"/>
    <col min="13834" max="13834" width="8.85546875" style="1"/>
    <col min="13835" max="13835" width="15.42578125" style="1" customWidth="1"/>
    <col min="13836" max="14073" width="8.85546875" style="1"/>
    <col min="14074" max="14074" width="4.5703125" style="1" bestFit="1" customWidth="1"/>
    <col min="14075" max="14075" width="7.28515625" style="1" customWidth="1"/>
    <col min="14076" max="14076" width="33.140625" style="1" customWidth="1"/>
    <col min="14077" max="14077" width="12.85546875" style="1" customWidth="1"/>
    <col min="14078" max="14078" width="9.5703125" style="1" customWidth="1"/>
    <col min="14079" max="14079" width="16.5703125" style="1" customWidth="1"/>
    <col min="14080" max="14080" width="15.140625" style="1" customWidth="1"/>
    <col min="14081" max="14081" width="13" style="1" customWidth="1"/>
    <col min="14082" max="14082" width="12.28515625" style="1" customWidth="1"/>
    <col min="14083" max="14083" width="8" style="1" customWidth="1"/>
    <col min="14084" max="14084" width="15" style="1" customWidth="1"/>
    <col min="14085" max="14085" width="12.42578125" style="1" customWidth="1"/>
    <col min="14086" max="14086" width="8.7109375" style="1" customWidth="1"/>
    <col min="14087" max="14087" width="12" style="1" customWidth="1"/>
    <col min="14088" max="14088" width="14.85546875" style="1" customWidth="1"/>
    <col min="14089" max="14089" width="16.28515625" style="1" customWidth="1"/>
    <col min="14090" max="14090" width="8.85546875" style="1"/>
    <col min="14091" max="14091" width="15.42578125" style="1" customWidth="1"/>
    <col min="14092" max="14329" width="8.85546875" style="1"/>
    <col min="14330" max="14330" width="4.5703125" style="1" bestFit="1" customWidth="1"/>
    <col min="14331" max="14331" width="7.28515625" style="1" customWidth="1"/>
    <col min="14332" max="14332" width="33.140625" style="1" customWidth="1"/>
    <col min="14333" max="14333" width="12.85546875" style="1" customWidth="1"/>
    <col min="14334" max="14334" width="9.5703125" style="1" customWidth="1"/>
    <col min="14335" max="14335" width="16.5703125" style="1" customWidth="1"/>
    <col min="14336" max="14336" width="15.140625" style="1" customWidth="1"/>
    <col min="14337" max="14337" width="13" style="1" customWidth="1"/>
    <col min="14338" max="14338" width="12.28515625" style="1" customWidth="1"/>
    <col min="14339" max="14339" width="8" style="1" customWidth="1"/>
    <col min="14340" max="14340" width="15" style="1" customWidth="1"/>
    <col min="14341" max="14341" width="12.42578125" style="1" customWidth="1"/>
    <col min="14342" max="14342" width="8.7109375" style="1" customWidth="1"/>
    <col min="14343" max="14343" width="12" style="1" customWidth="1"/>
    <col min="14344" max="14344" width="14.85546875" style="1" customWidth="1"/>
    <col min="14345" max="14345" width="16.28515625" style="1" customWidth="1"/>
    <col min="14346" max="14346" width="8.85546875" style="1"/>
    <col min="14347" max="14347" width="15.42578125" style="1" customWidth="1"/>
    <col min="14348" max="14585" width="8.85546875" style="1"/>
    <col min="14586" max="14586" width="4.5703125" style="1" bestFit="1" customWidth="1"/>
    <col min="14587" max="14587" width="7.28515625" style="1" customWidth="1"/>
    <col min="14588" max="14588" width="33.140625" style="1" customWidth="1"/>
    <col min="14589" max="14589" width="12.85546875" style="1" customWidth="1"/>
    <col min="14590" max="14590" width="9.5703125" style="1" customWidth="1"/>
    <col min="14591" max="14591" width="16.5703125" style="1" customWidth="1"/>
    <col min="14592" max="14592" width="15.140625" style="1" customWidth="1"/>
    <col min="14593" max="14593" width="13" style="1" customWidth="1"/>
    <col min="14594" max="14594" width="12.28515625" style="1" customWidth="1"/>
    <col min="14595" max="14595" width="8" style="1" customWidth="1"/>
    <col min="14596" max="14596" width="15" style="1" customWidth="1"/>
    <col min="14597" max="14597" width="12.42578125" style="1" customWidth="1"/>
    <col min="14598" max="14598" width="8.7109375" style="1" customWidth="1"/>
    <col min="14599" max="14599" width="12" style="1" customWidth="1"/>
    <col min="14600" max="14600" width="14.85546875" style="1" customWidth="1"/>
    <col min="14601" max="14601" width="16.28515625" style="1" customWidth="1"/>
    <col min="14602" max="14602" width="8.85546875" style="1"/>
    <col min="14603" max="14603" width="15.42578125" style="1" customWidth="1"/>
    <col min="14604" max="14841" width="8.85546875" style="1"/>
    <col min="14842" max="14842" width="4.5703125" style="1" bestFit="1" customWidth="1"/>
    <col min="14843" max="14843" width="7.28515625" style="1" customWidth="1"/>
    <col min="14844" max="14844" width="33.140625" style="1" customWidth="1"/>
    <col min="14845" max="14845" width="12.85546875" style="1" customWidth="1"/>
    <col min="14846" max="14846" width="9.5703125" style="1" customWidth="1"/>
    <col min="14847" max="14847" width="16.5703125" style="1" customWidth="1"/>
    <col min="14848" max="14848" width="15.140625" style="1" customWidth="1"/>
    <col min="14849" max="14849" width="13" style="1" customWidth="1"/>
    <col min="14850" max="14850" width="12.28515625" style="1" customWidth="1"/>
    <col min="14851" max="14851" width="8" style="1" customWidth="1"/>
    <col min="14852" max="14852" width="15" style="1" customWidth="1"/>
    <col min="14853" max="14853" width="12.42578125" style="1" customWidth="1"/>
    <col min="14854" max="14854" width="8.7109375" style="1" customWidth="1"/>
    <col min="14855" max="14855" width="12" style="1" customWidth="1"/>
    <col min="14856" max="14856" width="14.85546875" style="1" customWidth="1"/>
    <col min="14857" max="14857" width="16.28515625" style="1" customWidth="1"/>
    <col min="14858" max="14858" width="8.85546875" style="1"/>
    <col min="14859" max="14859" width="15.42578125" style="1" customWidth="1"/>
    <col min="14860" max="15097" width="8.85546875" style="1"/>
    <col min="15098" max="15098" width="4.5703125" style="1" bestFit="1" customWidth="1"/>
    <col min="15099" max="15099" width="7.28515625" style="1" customWidth="1"/>
    <col min="15100" max="15100" width="33.140625" style="1" customWidth="1"/>
    <col min="15101" max="15101" width="12.85546875" style="1" customWidth="1"/>
    <col min="15102" max="15102" width="9.5703125" style="1" customWidth="1"/>
    <col min="15103" max="15103" width="16.5703125" style="1" customWidth="1"/>
    <col min="15104" max="15104" width="15.140625" style="1" customWidth="1"/>
    <col min="15105" max="15105" width="13" style="1" customWidth="1"/>
    <col min="15106" max="15106" width="12.28515625" style="1" customWidth="1"/>
    <col min="15107" max="15107" width="8" style="1" customWidth="1"/>
    <col min="15108" max="15108" width="15" style="1" customWidth="1"/>
    <col min="15109" max="15109" width="12.42578125" style="1" customWidth="1"/>
    <col min="15110" max="15110" width="8.7109375" style="1" customWidth="1"/>
    <col min="15111" max="15111" width="12" style="1" customWidth="1"/>
    <col min="15112" max="15112" width="14.85546875" style="1" customWidth="1"/>
    <col min="15113" max="15113" width="16.28515625" style="1" customWidth="1"/>
    <col min="15114" max="15114" width="8.85546875" style="1"/>
    <col min="15115" max="15115" width="15.42578125" style="1" customWidth="1"/>
    <col min="15116" max="15353" width="8.85546875" style="1"/>
    <col min="15354" max="15354" width="4.5703125" style="1" bestFit="1" customWidth="1"/>
    <col min="15355" max="15355" width="7.28515625" style="1" customWidth="1"/>
    <col min="15356" max="15356" width="33.140625" style="1" customWidth="1"/>
    <col min="15357" max="15357" width="12.85546875" style="1" customWidth="1"/>
    <col min="15358" max="15358" width="9.5703125" style="1" customWidth="1"/>
    <col min="15359" max="15359" width="16.5703125" style="1" customWidth="1"/>
    <col min="15360" max="15360" width="15.140625" style="1" customWidth="1"/>
    <col min="15361" max="15361" width="13" style="1" customWidth="1"/>
    <col min="15362" max="15362" width="12.28515625" style="1" customWidth="1"/>
    <col min="15363" max="15363" width="8" style="1" customWidth="1"/>
    <col min="15364" max="15364" width="15" style="1" customWidth="1"/>
    <col min="15365" max="15365" width="12.42578125" style="1" customWidth="1"/>
    <col min="15366" max="15366" width="8.7109375" style="1" customWidth="1"/>
    <col min="15367" max="15367" width="12" style="1" customWidth="1"/>
    <col min="15368" max="15368" width="14.85546875" style="1" customWidth="1"/>
    <col min="15369" max="15369" width="16.28515625" style="1" customWidth="1"/>
    <col min="15370" max="15370" width="8.85546875" style="1"/>
    <col min="15371" max="15371" width="15.42578125" style="1" customWidth="1"/>
    <col min="15372" max="15609" width="8.85546875" style="1"/>
    <col min="15610" max="15610" width="4.5703125" style="1" bestFit="1" customWidth="1"/>
    <col min="15611" max="15611" width="7.28515625" style="1" customWidth="1"/>
    <col min="15612" max="15612" width="33.140625" style="1" customWidth="1"/>
    <col min="15613" max="15613" width="12.85546875" style="1" customWidth="1"/>
    <col min="15614" max="15614" width="9.5703125" style="1" customWidth="1"/>
    <col min="15615" max="15615" width="16.5703125" style="1" customWidth="1"/>
    <col min="15616" max="15616" width="15.140625" style="1" customWidth="1"/>
    <col min="15617" max="15617" width="13" style="1" customWidth="1"/>
    <col min="15618" max="15618" width="12.28515625" style="1" customWidth="1"/>
    <col min="15619" max="15619" width="8" style="1" customWidth="1"/>
    <col min="15620" max="15620" width="15" style="1" customWidth="1"/>
    <col min="15621" max="15621" width="12.42578125" style="1" customWidth="1"/>
    <col min="15622" max="15622" width="8.7109375" style="1" customWidth="1"/>
    <col min="15623" max="15623" width="12" style="1" customWidth="1"/>
    <col min="15624" max="15624" width="14.85546875" style="1" customWidth="1"/>
    <col min="15625" max="15625" width="16.28515625" style="1" customWidth="1"/>
    <col min="15626" max="15626" width="8.85546875" style="1"/>
    <col min="15627" max="15627" width="15.42578125" style="1" customWidth="1"/>
    <col min="15628" max="15865" width="8.85546875" style="1"/>
    <col min="15866" max="15866" width="4.5703125" style="1" bestFit="1" customWidth="1"/>
    <col min="15867" max="15867" width="7.28515625" style="1" customWidth="1"/>
    <col min="15868" max="15868" width="33.140625" style="1" customWidth="1"/>
    <col min="15869" max="15869" width="12.85546875" style="1" customWidth="1"/>
    <col min="15870" max="15870" width="9.5703125" style="1" customWidth="1"/>
    <col min="15871" max="15871" width="16.5703125" style="1" customWidth="1"/>
    <col min="15872" max="15872" width="15.140625" style="1" customWidth="1"/>
    <col min="15873" max="15873" width="13" style="1" customWidth="1"/>
    <col min="15874" max="15874" width="12.28515625" style="1" customWidth="1"/>
    <col min="15875" max="15875" width="8" style="1" customWidth="1"/>
    <col min="15876" max="15876" width="15" style="1" customWidth="1"/>
    <col min="15877" max="15877" width="12.42578125" style="1" customWidth="1"/>
    <col min="15878" max="15878" width="8.7109375" style="1" customWidth="1"/>
    <col min="15879" max="15879" width="12" style="1" customWidth="1"/>
    <col min="15880" max="15880" width="14.85546875" style="1" customWidth="1"/>
    <col min="15881" max="15881" width="16.28515625" style="1" customWidth="1"/>
    <col min="15882" max="15882" width="8.85546875" style="1"/>
    <col min="15883" max="15883" width="15.42578125" style="1" customWidth="1"/>
    <col min="15884" max="16121" width="8.85546875" style="1"/>
    <col min="16122" max="16122" width="4.5703125" style="1" bestFit="1" customWidth="1"/>
    <col min="16123" max="16123" width="7.28515625" style="1" customWidth="1"/>
    <col min="16124" max="16124" width="33.140625" style="1" customWidth="1"/>
    <col min="16125" max="16125" width="12.85546875" style="1" customWidth="1"/>
    <col min="16126" max="16126" width="9.5703125" style="1" customWidth="1"/>
    <col min="16127" max="16127" width="16.5703125" style="1" customWidth="1"/>
    <col min="16128" max="16128" width="15.140625" style="1" customWidth="1"/>
    <col min="16129" max="16129" width="13" style="1" customWidth="1"/>
    <col min="16130" max="16130" width="12.28515625" style="1" customWidth="1"/>
    <col min="16131" max="16131" width="8" style="1" customWidth="1"/>
    <col min="16132" max="16132" width="15" style="1" customWidth="1"/>
    <col min="16133" max="16133" width="12.42578125" style="1" customWidth="1"/>
    <col min="16134" max="16134" width="8.7109375" style="1" customWidth="1"/>
    <col min="16135" max="16135" width="12" style="1" customWidth="1"/>
    <col min="16136" max="16136" width="14.85546875" style="1" customWidth="1"/>
    <col min="16137" max="16137" width="16.28515625" style="1" customWidth="1"/>
    <col min="16138" max="16138" width="8.85546875" style="1"/>
    <col min="16139" max="16139" width="15.42578125" style="1" customWidth="1"/>
    <col min="16140" max="16384" width="8.85546875" style="1"/>
  </cols>
  <sheetData>
    <row r="1" spans="1:15">
      <c r="A1" s="605" t="s">
        <v>68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</row>
    <row r="2" spans="1:15">
      <c r="A2" s="606" t="s">
        <v>403</v>
      </c>
      <c r="B2" s="606"/>
      <c r="C2" s="606"/>
      <c r="D2" s="606"/>
      <c r="E2" s="606"/>
      <c r="F2" s="606"/>
      <c r="G2" s="606"/>
      <c r="H2" s="606"/>
      <c r="I2" s="606"/>
      <c r="J2" s="606"/>
      <c r="K2" s="606"/>
      <c r="L2" s="606"/>
      <c r="M2" s="9"/>
    </row>
    <row r="3" spans="1:15" s="32" customFormat="1" ht="76.5" customHeight="1">
      <c r="A3" s="30" t="s">
        <v>9</v>
      </c>
      <c r="B3" s="30" t="s">
        <v>6</v>
      </c>
      <c r="C3" s="30" t="s">
        <v>69</v>
      </c>
      <c r="D3" s="423" t="s">
        <v>7</v>
      </c>
      <c r="E3" s="31" t="s">
        <v>70</v>
      </c>
      <c r="F3" s="432" t="s">
        <v>14</v>
      </c>
      <c r="G3" s="432" t="s">
        <v>15</v>
      </c>
      <c r="H3" s="432" t="s">
        <v>16</v>
      </c>
      <c r="I3" s="31" t="s">
        <v>0</v>
      </c>
      <c r="J3" s="31" t="s">
        <v>3</v>
      </c>
      <c r="K3" s="31" t="s">
        <v>10</v>
      </c>
      <c r="L3" s="31" t="s">
        <v>1</v>
      </c>
      <c r="M3" s="31" t="s">
        <v>71</v>
      </c>
      <c r="N3" s="31" t="s">
        <v>72</v>
      </c>
      <c r="O3" s="31" t="s">
        <v>8</v>
      </c>
    </row>
    <row r="4" spans="1:15" s="33" customFormat="1" ht="34.5" customHeight="1">
      <c r="A4" s="440"/>
      <c r="B4" s="440"/>
      <c r="C4" s="440" t="s">
        <v>292</v>
      </c>
      <c r="D4" s="441"/>
      <c r="E4" s="442"/>
      <c r="F4" s="443">
        <f>SUM(F5:F58)</f>
        <v>26756400</v>
      </c>
      <c r="G4" s="443">
        <f>SUM(G59:G72)</f>
        <v>14077000</v>
      </c>
      <c r="H4" s="443">
        <f>SUM(H73:H76)</f>
        <v>4792000</v>
      </c>
      <c r="I4" s="444">
        <f>SUM(F4:H4)</f>
        <v>45625400</v>
      </c>
      <c r="J4" s="444"/>
      <c r="K4" s="444"/>
      <c r="L4" s="445"/>
      <c r="M4" s="442"/>
      <c r="N4" s="445"/>
      <c r="O4" s="445"/>
    </row>
    <row r="5" spans="1:15" s="554" customFormat="1" ht="94.5" customHeight="1">
      <c r="A5" s="405">
        <v>11</v>
      </c>
      <c r="B5" s="119">
        <v>1</v>
      </c>
      <c r="C5" s="406" t="s">
        <v>95</v>
      </c>
      <c r="D5" s="388">
        <v>1000000</v>
      </c>
      <c r="E5" s="387">
        <v>1</v>
      </c>
      <c r="F5" s="433">
        <v>1000000</v>
      </c>
      <c r="G5" s="433"/>
      <c r="H5" s="433"/>
      <c r="I5" s="407" t="s">
        <v>74</v>
      </c>
      <c r="J5" s="407" t="s">
        <v>75</v>
      </c>
      <c r="K5" s="407" t="s">
        <v>76</v>
      </c>
      <c r="L5" s="407" t="s">
        <v>25</v>
      </c>
      <c r="M5" s="387" t="s">
        <v>77</v>
      </c>
      <c r="N5" s="387" t="s">
        <v>96</v>
      </c>
      <c r="O5" s="408" t="s">
        <v>97</v>
      </c>
    </row>
    <row r="6" spans="1:15" s="555" customFormat="1" ht="59.25" customHeight="1">
      <c r="A6" s="405">
        <v>11</v>
      </c>
      <c r="B6" s="119">
        <v>2</v>
      </c>
      <c r="C6" s="406" t="s">
        <v>114</v>
      </c>
      <c r="D6" s="388">
        <v>160000</v>
      </c>
      <c r="E6" s="387">
        <v>1</v>
      </c>
      <c r="F6" s="433">
        <f>+D6</f>
        <v>160000</v>
      </c>
      <c r="G6" s="433"/>
      <c r="H6" s="433"/>
      <c r="I6" s="407" t="s">
        <v>74</v>
      </c>
      <c r="J6" s="407" t="s">
        <v>75</v>
      </c>
      <c r="K6" s="407" t="s">
        <v>76</v>
      </c>
      <c r="L6" s="407" t="s">
        <v>25</v>
      </c>
      <c r="M6" s="378" t="s">
        <v>77</v>
      </c>
      <c r="N6" s="387" t="s">
        <v>96</v>
      </c>
      <c r="O6" s="408" t="s">
        <v>115</v>
      </c>
    </row>
    <row r="7" spans="1:15" s="555" customFormat="1" ht="51" customHeight="1">
      <c r="A7" s="405">
        <v>11</v>
      </c>
      <c r="B7" s="119">
        <v>3</v>
      </c>
      <c r="C7" s="406" t="s">
        <v>110</v>
      </c>
      <c r="D7" s="388">
        <v>250000</v>
      </c>
      <c r="E7" s="387">
        <v>1</v>
      </c>
      <c r="F7" s="433">
        <f>+D7</f>
        <v>250000</v>
      </c>
      <c r="G7" s="433"/>
      <c r="H7" s="433"/>
      <c r="I7" s="407" t="s">
        <v>74</v>
      </c>
      <c r="J7" s="407" t="s">
        <v>75</v>
      </c>
      <c r="K7" s="407" t="s">
        <v>76</v>
      </c>
      <c r="L7" s="407" t="s">
        <v>25</v>
      </c>
      <c r="M7" s="378" t="s">
        <v>77</v>
      </c>
      <c r="N7" s="387" t="s">
        <v>96</v>
      </c>
      <c r="O7" s="408" t="s">
        <v>111</v>
      </c>
    </row>
    <row r="8" spans="1:15" ht="87" customHeight="1">
      <c r="A8" s="405">
        <v>11</v>
      </c>
      <c r="B8" s="119">
        <v>4</v>
      </c>
      <c r="C8" s="160" t="s">
        <v>247</v>
      </c>
      <c r="D8" s="566">
        <v>900000</v>
      </c>
      <c r="E8" s="153">
        <v>1</v>
      </c>
      <c r="F8" s="427">
        <v>900000</v>
      </c>
      <c r="G8" s="427"/>
      <c r="H8" s="427"/>
      <c r="I8" s="146" t="s">
        <v>236</v>
      </c>
      <c r="J8" s="147" t="s">
        <v>162</v>
      </c>
      <c r="K8" s="147" t="s">
        <v>162</v>
      </c>
      <c r="L8" s="148" t="s">
        <v>25</v>
      </c>
      <c r="M8" s="149" t="s">
        <v>77</v>
      </c>
      <c r="N8" s="154" t="s">
        <v>245</v>
      </c>
      <c r="O8" s="160" t="s">
        <v>248</v>
      </c>
    </row>
    <row r="9" spans="1:15" s="554" customFormat="1" ht="46.5" customHeight="1">
      <c r="A9" s="405">
        <v>11</v>
      </c>
      <c r="B9" s="119">
        <v>5</v>
      </c>
      <c r="C9" s="406" t="s">
        <v>83</v>
      </c>
      <c r="D9" s="388">
        <v>1288000</v>
      </c>
      <c r="E9" s="387">
        <v>1</v>
      </c>
      <c r="F9" s="433">
        <v>1288000</v>
      </c>
      <c r="G9" s="553"/>
      <c r="H9" s="433"/>
      <c r="I9" s="407" t="s">
        <v>74</v>
      </c>
      <c r="J9" s="407" t="s">
        <v>75</v>
      </c>
      <c r="K9" s="407" t="s">
        <v>76</v>
      </c>
      <c r="L9" s="407" t="s">
        <v>25</v>
      </c>
      <c r="M9" s="387" t="s">
        <v>77</v>
      </c>
      <c r="N9" s="387" t="s">
        <v>84</v>
      </c>
      <c r="O9" s="408" t="s">
        <v>85</v>
      </c>
    </row>
    <row r="10" spans="1:15" ht="84" customHeight="1">
      <c r="A10" s="405">
        <v>11</v>
      </c>
      <c r="B10" s="119">
        <v>6</v>
      </c>
      <c r="C10" s="160" t="s">
        <v>253</v>
      </c>
      <c r="D10" s="414">
        <v>868000</v>
      </c>
      <c r="E10" s="158">
        <v>1</v>
      </c>
      <c r="F10" s="426">
        <f>D10</f>
        <v>868000</v>
      </c>
      <c r="G10" s="426"/>
      <c r="H10" s="439" t="s">
        <v>250</v>
      </c>
      <c r="I10" s="161" t="s">
        <v>251</v>
      </c>
      <c r="J10" s="161" t="s">
        <v>186</v>
      </c>
      <c r="K10" s="161" t="s">
        <v>186</v>
      </c>
      <c r="L10" s="161" t="s">
        <v>25</v>
      </c>
      <c r="M10" s="161" t="s">
        <v>77</v>
      </c>
      <c r="N10" s="161" t="s">
        <v>254</v>
      </c>
      <c r="O10" s="160" t="s">
        <v>294</v>
      </c>
    </row>
    <row r="11" spans="1:15" ht="99" customHeight="1">
      <c r="A11" s="405">
        <v>11</v>
      </c>
      <c r="B11" s="119">
        <v>7</v>
      </c>
      <c r="C11" s="160" t="s">
        <v>255</v>
      </c>
      <c r="D11" s="414">
        <v>1288000</v>
      </c>
      <c r="E11" s="158">
        <v>1</v>
      </c>
      <c r="F11" s="426">
        <f>D11</f>
        <v>1288000</v>
      </c>
      <c r="G11" s="426"/>
      <c r="H11" s="439"/>
      <c r="I11" s="161" t="s">
        <v>251</v>
      </c>
      <c r="J11" s="161" t="s">
        <v>186</v>
      </c>
      <c r="K11" s="161" t="s">
        <v>186</v>
      </c>
      <c r="L11" s="161" t="s">
        <v>25</v>
      </c>
      <c r="M11" s="161" t="s">
        <v>77</v>
      </c>
      <c r="N11" s="161" t="s">
        <v>254</v>
      </c>
      <c r="O11" s="161" t="s">
        <v>295</v>
      </c>
    </row>
    <row r="12" spans="1:15" ht="93">
      <c r="A12" s="405">
        <v>11</v>
      </c>
      <c r="B12" s="119">
        <v>8</v>
      </c>
      <c r="C12" s="118" t="s">
        <v>276</v>
      </c>
      <c r="D12" s="82">
        <v>930000</v>
      </c>
      <c r="E12" s="38">
        <v>1</v>
      </c>
      <c r="F12" s="115">
        <v>930000</v>
      </c>
      <c r="G12" s="115"/>
      <c r="H12" s="115"/>
      <c r="I12" s="55" t="s">
        <v>274</v>
      </c>
      <c r="J12" s="56" t="s">
        <v>23</v>
      </c>
      <c r="K12" s="56" t="s">
        <v>275</v>
      </c>
      <c r="L12" s="56" t="s">
        <v>25</v>
      </c>
      <c r="M12" s="127" t="s">
        <v>163</v>
      </c>
      <c r="N12" s="52"/>
      <c r="O12" s="47"/>
    </row>
    <row r="13" spans="1:15" ht="116.25">
      <c r="A13" s="405">
        <v>11</v>
      </c>
      <c r="B13" s="119">
        <v>9</v>
      </c>
      <c r="C13" s="173" t="s">
        <v>345</v>
      </c>
      <c r="D13" s="446">
        <v>848000</v>
      </c>
      <c r="E13" s="471">
        <v>1</v>
      </c>
      <c r="F13" s="456">
        <v>848000</v>
      </c>
      <c r="G13" s="447"/>
      <c r="H13" s="447"/>
      <c r="I13" s="448" t="s">
        <v>310</v>
      </c>
      <c r="J13" s="449" t="s">
        <v>75</v>
      </c>
      <c r="K13" s="449" t="s">
        <v>311</v>
      </c>
      <c r="L13" s="449" t="s">
        <v>25</v>
      </c>
      <c r="M13" s="127" t="s">
        <v>163</v>
      </c>
      <c r="N13" s="52" t="s">
        <v>346</v>
      </c>
      <c r="O13" s="47" t="s">
        <v>347</v>
      </c>
    </row>
    <row r="14" spans="1:15" ht="116.25">
      <c r="A14" s="405">
        <v>11</v>
      </c>
      <c r="B14" s="119">
        <v>10</v>
      </c>
      <c r="C14" s="173" t="s">
        <v>345</v>
      </c>
      <c r="D14" s="446">
        <v>848000</v>
      </c>
      <c r="E14" s="471">
        <v>1</v>
      </c>
      <c r="F14" s="456">
        <v>848000</v>
      </c>
      <c r="G14" s="447"/>
      <c r="H14" s="447"/>
      <c r="I14" s="448" t="s">
        <v>333</v>
      </c>
      <c r="J14" s="449" t="s">
        <v>75</v>
      </c>
      <c r="K14" s="449" t="s">
        <v>334</v>
      </c>
      <c r="L14" s="449" t="s">
        <v>25</v>
      </c>
      <c r="M14" s="127" t="s">
        <v>163</v>
      </c>
      <c r="N14" s="52" t="s">
        <v>346</v>
      </c>
      <c r="O14" s="47" t="s">
        <v>347</v>
      </c>
    </row>
    <row r="15" spans="1:15" ht="116.25">
      <c r="A15" s="405">
        <v>11</v>
      </c>
      <c r="B15" s="119">
        <v>11</v>
      </c>
      <c r="C15" s="173" t="s">
        <v>345</v>
      </c>
      <c r="D15" s="446">
        <v>848000</v>
      </c>
      <c r="E15" s="471">
        <v>1</v>
      </c>
      <c r="F15" s="456">
        <v>848000</v>
      </c>
      <c r="G15" s="447"/>
      <c r="H15" s="447"/>
      <c r="I15" s="448" t="s">
        <v>300</v>
      </c>
      <c r="J15" s="449" t="s">
        <v>75</v>
      </c>
      <c r="K15" s="449" t="s">
        <v>301</v>
      </c>
      <c r="L15" s="449" t="s">
        <v>25</v>
      </c>
      <c r="M15" s="127" t="s">
        <v>163</v>
      </c>
      <c r="N15" s="52" t="s">
        <v>346</v>
      </c>
      <c r="O15" s="47" t="s">
        <v>347</v>
      </c>
    </row>
    <row r="16" spans="1:15" ht="116.25">
      <c r="A16" s="405">
        <v>11</v>
      </c>
      <c r="B16" s="119">
        <v>12</v>
      </c>
      <c r="C16" s="173" t="s">
        <v>348</v>
      </c>
      <c r="D16" s="446">
        <v>991000</v>
      </c>
      <c r="E16" s="471">
        <v>1</v>
      </c>
      <c r="F16" s="456">
        <v>991000</v>
      </c>
      <c r="G16" s="447"/>
      <c r="H16" s="447"/>
      <c r="I16" s="448" t="s">
        <v>349</v>
      </c>
      <c r="J16" s="449" t="s">
        <v>75</v>
      </c>
      <c r="K16" s="449" t="s">
        <v>325</v>
      </c>
      <c r="L16" s="449" t="s">
        <v>25</v>
      </c>
      <c r="M16" s="127" t="s">
        <v>163</v>
      </c>
      <c r="N16" s="52" t="s">
        <v>346</v>
      </c>
      <c r="O16" s="47" t="s">
        <v>347</v>
      </c>
    </row>
    <row r="17" spans="1:15" s="554" customFormat="1" ht="43.5" customHeight="1">
      <c r="A17" s="405">
        <v>11</v>
      </c>
      <c r="B17" s="119">
        <v>13</v>
      </c>
      <c r="C17" s="406" t="s">
        <v>88</v>
      </c>
      <c r="D17" s="388">
        <v>1500000</v>
      </c>
      <c r="E17" s="387">
        <v>1</v>
      </c>
      <c r="F17" s="433">
        <v>1500000</v>
      </c>
      <c r="G17" s="433"/>
      <c r="H17" s="433"/>
      <c r="I17" s="407" t="s">
        <v>74</v>
      </c>
      <c r="J17" s="407" t="s">
        <v>75</v>
      </c>
      <c r="K17" s="407" t="s">
        <v>76</v>
      </c>
      <c r="L17" s="407" t="s">
        <v>25</v>
      </c>
      <c r="M17" s="387" t="s">
        <v>77</v>
      </c>
      <c r="N17" s="387">
        <v>0</v>
      </c>
      <c r="O17" s="408" t="s">
        <v>89</v>
      </c>
    </row>
    <row r="18" spans="1:15" s="555" customFormat="1" ht="48" customHeight="1">
      <c r="A18" s="405">
        <v>11</v>
      </c>
      <c r="B18" s="119">
        <v>14</v>
      </c>
      <c r="C18" s="406" t="s">
        <v>108</v>
      </c>
      <c r="D18" s="567">
        <v>260000</v>
      </c>
      <c r="E18" s="378">
        <v>1</v>
      </c>
      <c r="F18" s="434">
        <f>+D18</f>
        <v>260000</v>
      </c>
      <c r="G18" s="434"/>
      <c r="H18" s="434"/>
      <c r="I18" s="412" t="s">
        <v>74</v>
      </c>
      <c r="J18" s="412" t="s">
        <v>75</v>
      </c>
      <c r="K18" s="412" t="s">
        <v>76</v>
      </c>
      <c r="L18" s="412" t="s">
        <v>25</v>
      </c>
      <c r="M18" s="378" t="s">
        <v>77</v>
      </c>
      <c r="N18" s="378" t="s">
        <v>93</v>
      </c>
      <c r="O18" s="413" t="s">
        <v>109</v>
      </c>
    </row>
    <row r="19" spans="1:15">
      <c r="A19" s="405">
        <v>11</v>
      </c>
      <c r="B19" s="119">
        <v>15</v>
      </c>
      <c r="C19" s="183" t="s">
        <v>366</v>
      </c>
      <c r="D19" s="568">
        <v>1500000</v>
      </c>
      <c r="E19" s="179">
        <v>1</v>
      </c>
      <c r="F19" s="182">
        <v>1500000</v>
      </c>
      <c r="G19" s="179"/>
      <c r="H19" s="179"/>
      <c r="I19" s="183" t="s">
        <v>358</v>
      </c>
      <c r="J19" s="183" t="s">
        <v>261</v>
      </c>
      <c r="K19" s="183" t="s">
        <v>359</v>
      </c>
      <c r="L19" s="183" t="s">
        <v>25</v>
      </c>
      <c r="M19" s="179" t="s">
        <v>77</v>
      </c>
      <c r="N19" s="183"/>
      <c r="O19" s="183" t="s">
        <v>367</v>
      </c>
    </row>
    <row r="20" spans="1:15">
      <c r="A20" s="405">
        <v>11</v>
      </c>
      <c r="B20" s="119">
        <v>16</v>
      </c>
      <c r="C20" s="183" t="s">
        <v>368</v>
      </c>
      <c r="D20" s="569">
        <v>50000</v>
      </c>
      <c r="E20" s="179">
        <v>2</v>
      </c>
      <c r="F20" s="182">
        <v>100000</v>
      </c>
      <c r="G20" s="179"/>
      <c r="H20" s="486"/>
      <c r="I20" s="183" t="s">
        <v>358</v>
      </c>
      <c r="J20" s="183" t="s">
        <v>261</v>
      </c>
      <c r="K20" s="183" t="s">
        <v>359</v>
      </c>
      <c r="L20" s="183" t="s">
        <v>25</v>
      </c>
      <c r="M20" s="179" t="s">
        <v>77</v>
      </c>
      <c r="N20" s="183"/>
      <c r="O20" s="183" t="s">
        <v>367</v>
      </c>
    </row>
    <row r="21" spans="1:15" s="555" customFormat="1" ht="95.25" customHeight="1">
      <c r="A21" s="405">
        <v>11</v>
      </c>
      <c r="B21" s="119">
        <v>17</v>
      </c>
      <c r="C21" s="406" t="s">
        <v>98</v>
      </c>
      <c r="D21" s="388">
        <v>550000</v>
      </c>
      <c r="E21" s="387">
        <v>1</v>
      </c>
      <c r="F21" s="433">
        <f>+D21*E21</f>
        <v>550000</v>
      </c>
      <c r="G21" s="433"/>
      <c r="H21" s="433"/>
      <c r="I21" s="407" t="s">
        <v>74</v>
      </c>
      <c r="J21" s="407" t="s">
        <v>75</v>
      </c>
      <c r="K21" s="407" t="s">
        <v>76</v>
      </c>
      <c r="L21" s="407" t="s">
        <v>25</v>
      </c>
      <c r="M21" s="378" t="s">
        <v>77</v>
      </c>
      <c r="N21" s="387" t="s">
        <v>93</v>
      </c>
      <c r="O21" s="408" t="s">
        <v>99</v>
      </c>
    </row>
    <row r="22" spans="1:15" s="555" customFormat="1" ht="39.75" customHeight="1">
      <c r="A22" s="405">
        <v>11</v>
      </c>
      <c r="B22" s="119">
        <v>18</v>
      </c>
      <c r="C22" s="406" t="s">
        <v>102</v>
      </c>
      <c r="D22" s="388">
        <v>430000</v>
      </c>
      <c r="E22" s="387">
        <v>1</v>
      </c>
      <c r="F22" s="433">
        <v>430000</v>
      </c>
      <c r="G22" s="553"/>
      <c r="H22" s="433"/>
      <c r="I22" s="407" t="s">
        <v>74</v>
      </c>
      <c r="J22" s="407" t="s">
        <v>75</v>
      </c>
      <c r="K22" s="407" t="s">
        <v>76</v>
      </c>
      <c r="L22" s="407" t="s">
        <v>25</v>
      </c>
      <c r="M22" s="387" t="s">
        <v>77</v>
      </c>
      <c r="N22" s="387" t="s">
        <v>27</v>
      </c>
      <c r="O22" s="408" t="s">
        <v>103</v>
      </c>
    </row>
    <row r="23" spans="1:15" s="554" customFormat="1" ht="67.5" customHeight="1">
      <c r="A23" s="405">
        <v>11</v>
      </c>
      <c r="B23" s="119">
        <v>19</v>
      </c>
      <c r="C23" s="406" t="s">
        <v>90</v>
      </c>
      <c r="D23" s="388">
        <v>1350000</v>
      </c>
      <c r="E23" s="387">
        <v>1</v>
      </c>
      <c r="F23" s="433">
        <f>+D23</f>
        <v>1350000</v>
      </c>
      <c r="G23" s="433"/>
      <c r="H23" s="433"/>
      <c r="I23" s="407" t="s">
        <v>74</v>
      </c>
      <c r="J23" s="407" t="s">
        <v>76</v>
      </c>
      <c r="K23" s="407" t="s">
        <v>25</v>
      </c>
      <c r="L23" s="407" t="s">
        <v>25</v>
      </c>
      <c r="M23" s="378" t="s">
        <v>77</v>
      </c>
      <c r="N23" s="387" t="s">
        <v>33</v>
      </c>
      <c r="O23" s="408" t="s">
        <v>91</v>
      </c>
    </row>
    <row r="24" spans="1:15" s="554" customFormat="1" ht="61.5" customHeight="1">
      <c r="A24" s="405">
        <v>11</v>
      </c>
      <c r="B24" s="119">
        <v>20</v>
      </c>
      <c r="C24" s="409" t="s">
        <v>92</v>
      </c>
      <c r="D24" s="570">
        <v>1200000</v>
      </c>
      <c r="E24" s="410">
        <v>1</v>
      </c>
      <c r="F24" s="424">
        <v>1200000</v>
      </c>
      <c r="G24" s="424"/>
      <c r="H24" s="424"/>
      <c r="I24" s="407" t="s">
        <v>74</v>
      </c>
      <c r="J24" s="407" t="s">
        <v>75</v>
      </c>
      <c r="K24" s="407" t="s">
        <v>76</v>
      </c>
      <c r="L24" s="407" t="s">
        <v>25</v>
      </c>
      <c r="M24" s="387" t="s">
        <v>77</v>
      </c>
      <c r="N24" s="378" t="s">
        <v>93</v>
      </c>
      <c r="O24" s="411" t="s">
        <v>94</v>
      </c>
    </row>
    <row r="25" spans="1:15" s="555" customFormat="1" ht="59.25" customHeight="1">
      <c r="A25" s="405">
        <v>11</v>
      </c>
      <c r="B25" s="119">
        <v>21</v>
      </c>
      <c r="C25" s="406" t="s">
        <v>106</v>
      </c>
      <c r="D25" s="388">
        <v>270000</v>
      </c>
      <c r="E25" s="387">
        <v>1</v>
      </c>
      <c r="F25" s="433">
        <f>+D25</f>
        <v>270000</v>
      </c>
      <c r="G25" s="433"/>
      <c r="H25" s="433"/>
      <c r="I25" s="407" t="s">
        <v>74</v>
      </c>
      <c r="J25" s="407" t="s">
        <v>75</v>
      </c>
      <c r="K25" s="407" t="s">
        <v>76</v>
      </c>
      <c r="L25" s="407" t="s">
        <v>25</v>
      </c>
      <c r="M25" s="378" t="s">
        <v>77</v>
      </c>
      <c r="N25" s="387" t="s">
        <v>93</v>
      </c>
      <c r="O25" s="408" t="s">
        <v>107</v>
      </c>
    </row>
    <row r="26" spans="1:15" s="555" customFormat="1" ht="67.5" customHeight="1">
      <c r="A26" s="405">
        <v>11</v>
      </c>
      <c r="B26" s="119">
        <v>22</v>
      </c>
      <c r="C26" s="406" t="s">
        <v>116</v>
      </c>
      <c r="D26" s="388">
        <v>150000</v>
      </c>
      <c r="E26" s="387">
        <v>1</v>
      </c>
      <c r="F26" s="433">
        <v>150000</v>
      </c>
      <c r="G26" s="433"/>
      <c r="H26" s="433"/>
      <c r="I26" s="407" t="s">
        <v>74</v>
      </c>
      <c r="J26" s="407" t="s">
        <v>75</v>
      </c>
      <c r="K26" s="407" t="s">
        <v>76</v>
      </c>
      <c r="L26" s="407" t="s">
        <v>25</v>
      </c>
      <c r="M26" s="378" t="s">
        <v>77</v>
      </c>
      <c r="N26" s="387" t="s">
        <v>81</v>
      </c>
      <c r="O26" s="408" t="s">
        <v>117</v>
      </c>
    </row>
    <row r="27" spans="1:15" ht="42">
      <c r="A27" s="405">
        <v>11</v>
      </c>
      <c r="B27" s="119">
        <v>23</v>
      </c>
      <c r="C27" s="160" t="s">
        <v>256</v>
      </c>
      <c r="D27" s="414">
        <v>750000</v>
      </c>
      <c r="E27" s="158">
        <v>1</v>
      </c>
      <c r="F27" s="426">
        <f>D27</f>
        <v>750000</v>
      </c>
      <c r="G27" s="426"/>
      <c r="H27" s="439" t="s">
        <v>250</v>
      </c>
      <c r="I27" s="161" t="s">
        <v>251</v>
      </c>
      <c r="J27" s="161" t="s">
        <v>186</v>
      </c>
      <c r="K27" s="161" t="s">
        <v>186</v>
      </c>
      <c r="L27" s="161" t="s">
        <v>25</v>
      </c>
      <c r="M27" s="161" t="s">
        <v>77</v>
      </c>
      <c r="N27" s="161" t="s">
        <v>252</v>
      </c>
      <c r="O27" s="161" t="s">
        <v>296</v>
      </c>
    </row>
    <row r="28" spans="1:15" s="555" customFormat="1" ht="44.25" customHeight="1">
      <c r="A28" s="405">
        <v>11</v>
      </c>
      <c r="B28" s="119">
        <v>24</v>
      </c>
      <c r="C28" s="406" t="s">
        <v>118</v>
      </c>
      <c r="D28" s="388">
        <v>100000</v>
      </c>
      <c r="E28" s="387">
        <v>1</v>
      </c>
      <c r="F28" s="433">
        <f>+D28</f>
        <v>100000</v>
      </c>
      <c r="G28" s="433"/>
      <c r="H28" s="433"/>
      <c r="I28" s="407" t="s">
        <v>74</v>
      </c>
      <c r="J28" s="407" t="s">
        <v>75</v>
      </c>
      <c r="K28" s="407" t="s">
        <v>76</v>
      </c>
      <c r="L28" s="407" t="s">
        <v>25</v>
      </c>
      <c r="M28" s="378" t="s">
        <v>77</v>
      </c>
      <c r="N28" s="387" t="s">
        <v>93</v>
      </c>
      <c r="O28" s="408" t="s">
        <v>119</v>
      </c>
    </row>
    <row r="29" spans="1:15" ht="90.75" customHeight="1">
      <c r="A29" s="405">
        <v>11</v>
      </c>
      <c r="B29" s="119">
        <v>25</v>
      </c>
      <c r="C29" s="157" t="s">
        <v>249</v>
      </c>
      <c r="D29" s="571">
        <v>270000</v>
      </c>
      <c r="E29" s="158">
        <v>1</v>
      </c>
      <c r="F29" s="425">
        <f t="shared" ref="F29:F31" si="0">D29</f>
        <v>270000</v>
      </c>
      <c r="G29" s="425"/>
      <c r="H29" s="439" t="s">
        <v>250</v>
      </c>
      <c r="I29" s="146" t="s">
        <v>251</v>
      </c>
      <c r="J29" s="159" t="s">
        <v>186</v>
      </c>
      <c r="K29" s="159" t="s">
        <v>186</v>
      </c>
      <c r="L29" s="159" t="s">
        <v>25</v>
      </c>
      <c r="M29" s="161" t="s">
        <v>77</v>
      </c>
      <c r="N29" s="161" t="s">
        <v>252</v>
      </c>
      <c r="O29" s="160" t="s">
        <v>293</v>
      </c>
    </row>
    <row r="30" spans="1:15" ht="42">
      <c r="A30" s="405">
        <v>11</v>
      </c>
      <c r="B30" s="119">
        <v>26</v>
      </c>
      <c r="C30" s="160" t="s">
        <v>257</v>
      </c>
      <c r="D30" s="414">
        <v>400000</v>
      </c>
      <c r="E30" s="158">
        <v>1</v>
      </c>
      <c r="F30" s="426">
        <f t="shared" si="0"/>
        <v>400000</v>
      </c>
      <c r="G30" s="426"/>
      <c r="H30" s="439"/>
      <c r="I30" s="161" t="s">
        <v>251</v>
      </c>
      <c r="J30" s="161" t="s">
        <v>186</v>
      </c>
      <c r="K30" s="161" t="s">
        <v>186</v>
      </c>
      <c r="L30" s="161" t="s">
        <v>25</v>
      </c>
      <c r="M30" s="161" t="s">
        <v>77</v>
      </c>
      <c r="N30" s="161" t="s">
        <v>252</v>
      </c>
      <c r="O30" s="160" t="s">
        <v>297</v>
      </c>
    </row>
    <row r="31" spans="1:15" ht="69" customHeight="1">
      <c r="A31" s="405">
        <v>11</v>
      </c>
      <c r="B31" s="119">
        <v>27</v>
      </c>
      <c r="C31" s="160" t="s">
        <v>258</v>
      </c>
      <c r="D31" s="414">
        <v>350000</v>
      </c>
      <c r="E31" s="158">
        <v>1</v>
      </c>
      <c r="F31" s="426">
        <f t="shared" si="0"/>
        <v>350000</v>
      </c>
      <c r="G31" s="426"/>
      <c r="H31" s="439"/>
      <c r="I31" s="161" t="s">
        <v>251</v>
      </c>
      <c r="J31" s="161" t="s">
        <v>186</v>
      </c>
      <c r="K31" s="161" t="s">
        <v>186</v>
      </c>
      <c r="L31" s="161" t="s">
        <v>25</v>
      </c>
      <c r="M31" s="161" t="s">
        <v>77</v>
      </c>
      <c r="N31" s="161" t="s">
        <v>259</v>
      </c>
      <c r="O31" s="160" t="s">
        <v>298</v>
      </c>
    </row>
    <row r="32" spans="1:15" s="555" customFormat="1" ht="72" customHeight="1">
      <c r="A32" s="405">
        <v>11</v>
      </c>
      <c r="B32" s="119">
        <v>28</v>
      </c>
      <c r="C32" s="406" t="s">
        <v>121</v>
      </c>
      <c r="D32" s="388">
        <v>85000</v>
      </c>
      <c r="E32" s="387">
        <v>1</v>
      </c>
      <c r="F32" s="433">
        <f>+D32</f>
        <v>85000</v>
      </c>
      <c r="G32" s="433"/>
      <c r="H32" s="433"/>
      <c r="I32" s="407" t="s">
        <v>74</v>
      </c>
      <c r="J32" s="407" t="s">
        <v>75</v>
      </c>
      <c r="K32" s="407" t="s">
        <v>76</v>
      </c>
      <c r="L32" s="407" t="s">
        <v>25</v>
      </c>
      <c r="M32" s="378" t="s">
        <v>77</v>
      </c>
      <c r="N32" s="387" t="s">
        <v>93</v>
      </c>
      <c r="O32" s="408" t="s">
        <v>122</v>
      </c>
    </row>
    <row r="33" spans="1:15" s="555" customFormat="1" ht="77.25" customHeight="1">
      <c r="A33" s="405">
        <v>11</v>
      </c>
      <c r="B33" s="119">
        <v>29</v>
      </c>
      <c r="C33" s="406" t="s">
        <v>123</v>
      </c>
      <c r="D33" s="388">
        <v>64000</v>
      </c>
      <c r="E33" s="387">
        <v>3</v>
      </c>
      <c r="F33" s="433">
        <f>D33*3</f>
        <v>192000</v>
      </c>
      <c r="G33" s="433"/>
      <c r="H33" s="433">
        <v>0</v>
      </c>
      <c r="I33" s="407" t="s">
        <v>74</v>
      </c>
      <c r="J33" s="407" t="s">
        <v>75</v>
      </c>
      <c r="K33" s="407" t="s">
        <v>25</v>
      </c>
      <c r="L33" s="407" t="s">
        <v>77</v>
      </c>
      <c r="M33" s="378" t="s">
        <v>26</v>
      </c>
      <c r="N33" s="387" t="s">
        <v>93</v>
      </c>
      <c r="O33" s="408"/>
    </row>
    <row r="34" spans="1:15" s="555" customFormat="1" ht="61.5" customHeight="1">
      <c r="A34" s="405">
        <v>11</v>
      </c>
      <c r="B34" s="119">
        <v>30</v>
      </c>
      <c r="C34" s="406" t="s">
        <v>124</v>
      </c>
      <c r="D34" s="388">
        <v>55000</v>
      </c>
      <c r="E34" s="387">
        <v>10</v>
      </c>
      <c r="F34" s="433">
        <f>+D34*E34</f>
        <v>550000</v>
      </c>
      <c r="G34" s="433"/>
      <c r="H34" s="433"/>
      <c r="I34" s="407" t="s">
        <v>74</v>
      </c>
      <c r="J34" s="407" t="s">
        <v>75</v>
      </c>
      <c r="K34" s="407" t="s">
        <v>76</v>
      </c>
      <c r="L34" s="407" t="s">
        <v>25</v>
      </c>
      <c r="M34" s="378" t="s">
        <v>77</v>
      </c>
      <c r="N34" s="387" t="s">
        <v>93</v>
      </c>
      <c r="O34" s="408" t="s">
        <v>125</v>
      </c>
    </row>
    <row r="35" spans="1:15" s="555" customFormat="1" ht="63" customHeight="1">
      <c r="A35" s="405">
        <v>11</v>
      </c>
      <c r="B35" s="119">
        <v>31</v>
      </c>
      <c r="C35" s="406" t="s">
        <v>126</v>
      </c>
      <c r="D35" s="388">
        <v>34500</v>
      </c>
      <c r="E35" s="387">
        <v>6</v>
      </c>
      <c r="F35" s="433">
        <v>207000</v>
      </c>
      <c r="G35" s="433">
        <v>0</v>
      </c>
      <c r="H35" s="433">
        <v>0</v>
      </c>
      <c r="I35" s="407" t="s">
        <v>74</v>
      </c>
      <c r="J35" s="407" t="s">
        <v>75</v>
      </c>
      <c r="K35" s="407" t="s">
        <v>76</v>
      </c>
      <c r="L35" s="407" t="s">
        <v>25</v>
      </c>
      <c r="M35" s="378" t="s">
        <v>77</v>
      </c>
      <c r="N35" s="387" t="s">
        <v>81</v>
      </c>
      <c r="O35" s="408"/>
    </row>
    <row r="36" spans="1:15" ht="89.25" customHeight="1">
      <c r="A36" s="405">
        <v>11</v>
      </c>
      <c r="B36" s="119">
        <v>32</v>
      </c>
      <c r="C36" s="160" t="s">
        <v>238</v>
      </c>
      <c r="D36" s="566">
        <v>900000</v>
      </c>
      <c r="E36" s="153">
        <v>1</v>
      </c>
      <c r="F36" s="427">
        <v>900000</v>
      </c>
      <c r="G36" s="427"/>
      <c r="H36" s="427"/>
      <c r="I36" s="146" t="s">
        <v>236</v>
      </c>
      <c r="J36" s="147" t="s">
        <v>162</v>
      </c>
      <c r="K36" s="147" t="s">
        <v>162</v>
      </c>
      <c r="L36" s="148" t="s">
        <v>25</v>
      </c>
      <c r="M36" s="149" t="s">
        <v>77</v>
      </c>
      <c r="N36" s="156" t="s">
        <v>239</v>
      </c>
      <c r="O36" s="160" t="s">
        <v>240</v>
      </c>
    </row>
    <row r="37" spans="1:15" ht="84">
      <c r="A37" s="405">
        <v>11</v>
      </c>
      <c r="B37" s="119">
        <v>33</v>
      </c>
      <c r="C37" s="150" t="s">
        <v>241</v>
      </c>
      <c r="D37" s="572">
        <v>430000</v>
      </c>
      <c r="E37" s="151">
        <v>1</v>
      </c>
      <c r="F37" s="428">
        <v>430000</v>
      </c>
      <c r="G37" s="428"/>
      <c r="H37" s="428"/>
      <c r="I37" s="146" t="s">
        <v>236</v>
      </c>
      <c r="J37" s="147" t="s">
        <v>162</v>
      </c>
      <c r="K37" s="147" t="s">
        <v>162</v>
      </c>
      <c r="L37" s="148" t="s">
        <v>25</v>
      </c>
      <c r="M37" s="149" t="s">
        <v>77</v>
      </c>
      <c r="N37" s="150" t="s">
        <v>242</v>
      </c>
      <c r="O37" s="160" t="s">
        <v>243</v>
      </c>
    </row>
    <row r="38" spans="1:15" s="555" customFormat="1" ht="78.75" customHeight="1">
      <c r="A38" s="405">
        <v>11</v>
      </c>
      <c r="B38" s="119">
        <v>34</v>
      </c>
      <c r="C38" s="406" t="s">
        <v>112</v>
      </c>
      <c r="D38" s="388">
        <v>207000</v>
      </c>
      <c r="E38" s="387">
        <v>1</v>
      </c>
      <c r="F38" s="433">
        <f>D38</f>
        <v>207000</v>
      </c>
      <c r="G38" s="433"/>
      <c r="H38" s="433"/>
      <c r="I38" s="412" t="s">
        <v>74</v>
      </c>
      <c r="J38" s="412" t="s">
        <v>75</v>
      </c>
      <c r="K38" s="412" t="s">
        <v>76</v>
      </c>
      <c r="L38" s="412" t="s">
        <v>25</v>
      </c>
      <c r="M38" s="378" t="s">
        <v>77</v>
      </c>
      <c r="N38" s="387" t="s">
        <v>93</v>
      </c>
      <c r="O38" s="408" t="s">
        <v>113</v>
      </c>
    </row>
    <row r="39" spans="1:15" ht="126">
      <c r="A39" s="405">
        <v>11</v>
      </c>
      <c r="B39" s="119">
        <v>35</v>
      </c>
      <c r="C39" s="152" t="s">
        <v>244</v>
      </c>
      <c r="D39" s="573">
        <v>1000000</v>
      </c>
      <c r="E39" s="161">
        <v>1</v>
      </c>
      <c r="F39" s="429">
        <v>1000000</v>
      </c>
      <c r="G39" s="435"/>
      <c r="H39" s="435"/>
      <c r="I39" s="146" t="s">
        <v>236</v>
      </c>
      <c r="J39" s="147" t="s">
        <v>162</v>
      </c>
      <c r="K39" s="147" t="s">
        <v>162</v>
      </c>
      <c r="L39" s="148" t="s">
        <v>25</v>
      </c>
      <c r="M39" s="149" t="s">
        <v>77</v>
      </c>
      <c r="N39" s="150" t="s">
        <v>245</v>
      </c>
      <c r="O39" s="160" t="s">
        <v>246</v>
      </c>
    </row>
    <row r="40" spans="1:15" ht="46.5">
      <c r="A40" s="405">
        <v>11</v>
      </c>
      <c r="B40" s="119">
        <v>36</v>
      </c>
      <c r="C40" s="47" t="s">
        <v>225</v>
      </c>
      <c r="D40" s="82">
        <v>75000</v>
      </c>
      <c r="E40" s="387">
        <v>1</v>
      </c>
      <c r="F40" s="115">
        <v>75000</v>
      </c>
      <c r="G40" s="115"/>
      <c r="H40" s="115"/>
      <c r="I40" s="83" t="s">
        <v>219</v>
      </c>
      <c r="J40" s="77" t="s">
        <v>212</v>
      </c>
      <c r="K40" s="77" t="s">
        <v>220</v>
      </c>
      <c r="L40" s="407" t="s">
        <v>25</v>
      </c>
      <c r="M40" s="127" t="s">
        <v>163</v>
      </c>
      <c r="N40" s="155"/>
      <c r="O40" s="155"/>
    </row>
    <row r="41" spans="1:15" ht="69.75">
      <c r="A41" s="405">
        <v>11</v>
      </c>
      <c r="B41" s="119">
        <v>37</v>
      </c>
      <c r="C41" s="47" t="s">
        <v>226</v>
      </c>
      <c r="D41" s="82">
        <v>65000</v>
      </c>
      <c r="E41" s="387">
        <v>1</v>
      </c>
      <c r="F41" s="115">
        <v>65000</v>
      </c>
      <c r="G41" s="115"/>
      <c r="H41" s="115"/>
      <c r="I41" s="83" t="s">
        <v>211</v>
      </c>
      <c r="J41" s="77" t="s">
        <v>212</v>
      </c>
      <c r="K41" s="83" t="s">
        <v>212</v>
      </c>
      <c r="L41" s="407" t="s">
        <v>25</v>
      </c>
      <c r="M41" s="127" t="s">
        <v>163</v>
      </c>
      <c r="N41" s="155"/>
      <c r="O41" s="155"/>
    </row>
    <row r="42" spans="1:15" ht="69.75">
      <c r="A42" s="405">
        <v>11</v>
      </c>
      <c r="B42" s="119">
        <v>38</v>
      </c>
      <c r="C42" s="472" t="s">
        <v>350</v>
      </c>
      <c r="D42" s="574">
        <v>28600</v>
      </c>
      <c r="E42" s="471">
        <v>1</v>
      </c>
      <c r="F42" s="473">
        <v>28600</v>
      </c>
      <c r="G42" s="447"/>
      <c r="H42" s="447"/>
      <c r="I42" s="472" t="s">
        <v>300</v>
      </c>
      <c r="J42" s="472" t="s">
        <v>75</v>
      </c>
      <c r="K42" s="472" t="s">
        <v>301</v>
      </c>
      <c r="L42" s="449" t="s">
        <v>25</v>
      </c>
      <c r="M42" s="127" t="s">
        <v>163</v>
      </c>
      <c r="N42" s="52" t="s">
        <v>356</v>
      </c>
      <c r="O42" s="47" t="s">
        <v>351</v>
      </c>
    </row>
    <row r="43" spans="1:15" ht="69.75">
      <c r="A43" s="405">
        <v>11</v>
      </c>
      <c r="B43" s="119">
        <v>39</v>
      </c>
      <c r="C43" s="472" t="s">
        <v>350</v>
      </c>
      <c r="D43" s="574">
        <v>28600</v>
      </c>
      <c r="E43" s="471">
        <v>1</v>
      </c>
      <c r="F43" s="473">
        <v>28600</v>
      </c>
      <c r="G43" s="447"/>
      <c r="H43" s="447"/>
      <c r="I43" s="472" t="s">
        <v>340</v>
      </c>
      <c r="J43" s="472" t="s">
        <v>75</v>
      </c>
      <c r="K43" s="472" t="s">
        <v>334</v>
      </c>
      <c r="L43" s="449" t="s">
        <v>25</v>
      </c>
      <c r="M43" s="127" t="s">
        <v>163</v>
      </c>
      <c r="N43" s="52"/>
      <c r="O43" s="47" t="s">
        <v>351</v>
      </c>
    </row>
    <row r="44" spans="1:15" ht="69.75">
      <c r="A44" s="405">
        <v>11</v>
      </c>
      <c r="B44" s="119">
        <v>40</v>
      </c>
      <c r="C44" s="472" t="s">
        <v>350</v>
      </c>
      <c r="D44" s="574">
        <v>28600</v>
      </c>
      <c r="E44" s="471">
        <v>1</v>
      </c>
      <c r="F44" s="473">
        <v>28600</v>
      </c>
      <c r="G44" s="447"/>
      <c r="H44" s="447"/>
      <c r="I44" s="472" t="s">
        <v>352</v>
      </c>
      <c r="J44" s="472" t="s">
        <v>75</v>
      </c>
      <c r="K44" s="472" t="s">
        <v>76</v>
      </c>
      <c r="L44" s="449" t="s">
        <v>25</v>
      </c>
      <c r="M44" s="77" t="s">
        <v>262</v>
      </c>
      <c r="N44" s="52"/>
      <c r="O44" s="47" t="s">
        <v>351</v>
      </c>
    </row>
    <row r="45" spans="1:15" ht="69.75">
      <c r="A45" s="405">
        <v>11</v>
      </c>
      <c r="B45" s="119">
        <v>41</v>
      </c>
      <c r="C45" s="472" t="s">
        <v>353</v>
      </c>
      <c r="D45" s="574">
        <v>17000</v>
      </c>
      <c r="E45" s="471">
        <v>1</v>
      </c>
      <c r="F45" s="473">
        <v>17000</v>
      </c>
      <c r="G45" s="447"/>
      <c r="H45" s="447"/>
      <c r="I45" s="472" t="s">
        <v>352</v>
      </c>
      <c r="J45" s="472" t="s">
        <v>75</v>
      </c>
      <c r="K45" s="472" t="s">
        <v>76</v>
      </c>
      <c r="L45" s="449" t="s">
        <v>25</v>
      </c>
      <c r="M45" s="77" t="s">
        <v>262</v>
      </c>
      <c r="N45" s="52"/>
      <c r="O45" s="47" t="s">
        <v>351</v>
      </c>
    </row>
    <row r="46" spans="1:15" ht="69.75">
      <c r="A46" s="405">
        <v>11</v>
      </c>
      <c r="B46" s="119">
        <v>42</v>
      </c>
      <c r="C46" s="472" t="s">
        <v>350</v>
      </c>
      <c r="D46" s="574">
        <v>28600</v>
      </c>
      <c r="E46" s="471">
        <v>1</v>
      </c>
      <c r="F46" s="473">
        <v>28600</v>
      </c>
      <c r="G46" s="447"/>
      <c r="H46" s="447"/>
      <c r="I46" s="472" t="s">
        <v>341</v>
      </c>
      <c r="J46" s="472" t="s">
        <v>75</v>
      </c>
      <c r="K46" s="472" t="s">
        <v>301</v>
      </c>
      <c r="L46" s="449" t="s">
        <v>25</v>
      </c>
      <c r="M46" s="386" t="s">
        <v>163</v>
      </c>
      <c r="N46" s="136"/>
      <c r="O46" s="47" t="s">
        <v>351</v>
      </c>
    </row>
    <row r="47" spans="1:15" s="555" customFormat="1" ht="39.75" customHeight="1">
      <c r="A47" s="405">
        <v>11</v>
      </c>
      <c r="B47" s="119">
        <v>43</v>
      </c>
      <c r="C47" s="406" t="s">
        <v>120</v>
      </c>
      <c r="D47" s="388">
        <v>91500</v>
      </c>
      <c r="E47" s="387">
        <v>3</v>
      </c>
      <c r="F47" s="433">
        <v>2745000</v>
      </c>
      <c r="G47" s="433"/>
      <c r="H47" s="433"/>
      <c r="I47" s="407" t="s">
        <v>74</v>
      </c>
      <c r="J47" s="407" t="s">
        <v>75</v>
      </c>
      <c r="K47" s="407" t="s">
        <v>25</v>
      </c>
      <c r="L47" s="407" t="s">
        <v>25</v>
      </c>
      <c r="M47" s="378" t="s">
        <v>77</v>
      </c>
      <c r="N47" s="387" t="s">
        <v>81</v>
      </c>
      <c r="O47" s="408"/>
    </row>
    <row r="48" spans="1:15" ht="46.5">
      <c r="A48" s="405">
        <v>11</v>
      </c>
      <c r="B48" s="119">
        <v>44</v>
      </c>
      <c r="C48" s="118" t="s">
        <v>216</v>
      </c>
      <c r="D48" s="82">
        <v>70000</v>
      </c>
      <c r="E48" s="38">
        <v>1</v>
      </c>
      <c r="F48" s="115">
        <v>70000</v>
      </c>
      <c r="G48" s="115"/>
      <c r="H48" s="115"/>
      <c r="I48" s="55" t="s">
        <v>274</v>
      </c>
      <c r="J48" s="56" t="s">
        <v>23</v>
      </c>
      <c r="K48" s="56" t="s">
        <v>275</v>
      </c>
      <c r="L48" s="56" t="s">
        <v>25</v>
      </c>
      <c r="M48" s="127" t="s">
        <v>163</v>
      </c>
      <c r="N48" s="52"/>
      <c r="O48" s="46"/>
    </row>
    <row r="49" spans="1:15" ht="72">
      <c r="A49" s="405">
        <v>11</v>
      </c>
      <c r="B49" s="119">
        <v>45</v>
      </c>
      <c r="C49" s="556" t="s">
        <v>216</v>
      </c>
      <c r="D49" s="533">
        <v>70000</v>
      </c>
      <c r="E49" s="532">
        <v>1</v>
      </c>
      <c r="F49" s="533">
        <v>70000</v>
      </c>
      <c r="G49" s="534"/>
      <c r="H49" s="534"/>
      <c r="I49" s="535" t="s">
        <v>393</v>
      </c>
      <c r="J49" s="536" t="s">
        <v>261</v>
      </c>
      <c r="K49" s="536" t="s">
        <v>394</v>
      </c>
      <c r="L49" s="536" t="s">
        <v>25</v>
      </c>
      <c r="M49" s="537" t="s">
        <v>163</v>
      </c>
      <c r="N49" s="538"/>
      <c r="O49" s="539" t="s">
        <v>395</v>
      </c>
    </row>
    <row r="50" spans="1:15" s="554" customFormat="1" ht="68.25" customHeight="1">
      <c r="A50" s="405">
        <v>11</v>
      </c>
      <c r="B50" s="119">
        <v>46</v>
      </c>
      <c r="C50" s="556" t="s">
        <v>216</v>
      </c>
      <c r="D50" s="533">
        <v>70000</v>
      </c>
      <c r="E50" s="532">
        <v>1</v>
      </c>
      <c r="F50" s="533">
        <v>70000</v>
      </c>
      <c r="G50" s="540"/>
      <c r="H50" s="540"/>
      <c r="I50" s="541" t="s">
        <v>396</v>
      </c>
      <c r="J50" s="536" t="s">
        <v>261</v>
      </c>
      <c r="K50" s="536" t="s">
        <v>397</v>
      </c>
      <c r="L50" s="536" t="s">
        <v>25</v>
      </c>
      <c r="M50" s="542" t="s">
        <v>163</v>
      </c>
      <c r="N50" s="538"/>
      <c r="O50" s="539" t="s">
        <v>395</v>
      </c>
    </row>
    <row r="51" spans="1:15" s="554" customFormat="1" ht="86.25" customHeight="1">
      <c r="A51" s="405">
        <v>11</v>
      </c>
      <c r="B51" s="119">
        <v>47</v>
      </c>
      <c r="C51" s="556" t="s">
        <v>216</v>
      </c>
      <c r="D51" s="533">
        <v>70000</v>
      </c>
      <c r="E51" s="532">
        <v>1</v>
      </c>
      <c r="F51" s="533">
        <v>70000</v>
      </c>
      <c r="G51" s="540"/>
      <c r="H51" s="540"/>
      <c r="I51" s="541" t="s">
        <v>398</v>
      </c>
      <c r="J51" s="536" t="s">
        <v>261</v>
      </c>
      <c r="K51" s="543" t="s">
        <v>399</v>
      </c>
      <c r="L51" s="543" t="s">
        <v>25</v>
      </c>
      <c r="M51" s="542" t="s">
        <v>163</v>
      </c>
      <c r="N51" s="538"/>
      <c r="O51" s="539" t="s">
        <v>395</v>
      </c>
    </row>
    <row r="52" spans="1:15" ht="46.5">
      <c r="A52" s="405">
        <v>11</v>
      </c>
      <c r="B52" s="119">
        <v>48</v>
      </c>
      <c r="C52" s="118" t="s">
        <v>216</v>
      </c>
      <c r="D52" s="82">
        <v>70000</v>
      </c>
      <c r="E52" s="38">
        <v>1</v>
      </c>
      <c r="F52" s="115">
        <v>70000</v>
      </c>
      <c r="G52" s="115"/>
      <c r="H52" s="115"/>
      <c r="I52" s="55" t="s">
        <v>217</v>
      </c>
      <c r="J52" s="56" t="s">
        <v>212</v>
      </c>
      <c r="K52" s="56" t="s">
        <v>218</v>
      </c>
      <c r="L52" s="407" t="s">
        <v>25</v>
      </c>
      <c r="M52" s="127" t="s">
        <v>163</v>
      </c>
      <c r="N52" s="155"/>
      <c r="O52" s="155"/>
    </row>
    <row r="53" spans="1:15" ht="46.5">
      <c r="A53" s="405">
        <v>11</v>
      </c>
      <c r="B53" s="119">
        <v>49</v>
      </c>
      <c r="C53" s="118" t="s">
        <v>216</v>
      </c>
      <c r="D53" s="82">
        <v>70000</v>
      </c>
      <c r="E53" s="38">
        <v>1</v>
      </c>
      <c r="F53" s="115">
        <v>70000</v>
      </c>
      <c r="G53" s="115"/>
      <c r="H53" s="115"/>
      <c r="I53" s="83" t="s">
        <v>219</v>
      </c>
      <c r="J53" s="83" t="s">
        <v>212</v>
      </c>
      <c r="K53" s="83" t="s">
        <v>220</v>
      </c>
      <c r="L53" s="407" t="s">
        <v>25</v>
      </c>
      <c r="M53" s="127" t="s">
        <v>163</v>
      </c>
      <c r="N53" s="155"/>
      <c r="O53" s="155"/>
    </row>
    <row r="54" spans="1:15" ht="46.5">
      <c r="A54" s="405">
        <v>11</v>
      </c>
      <c r="B54" s="119">
        <v>50</v>
      </c>
      <c r="C54" s="118" t="s">
        <v>216</v>
      </c>
      <c r="D54" s="82">
        <v>70000</v>
      </c>
      <c r="E54" s="38">
        <v>1</v>
      </c>
      <c r="F54" s="115">
        <v>70000</v>
      </c>
      <c r="G54" s="115"/>
      <c r="H54" s="115"/>
      <c r="I54" s="83" t="s">
        <v>221</v>
      </c>
      <c r="J54" s="83" t="s">
        <v>212</v>
      </c>
      <c r="K54" s="83" t="s">
        <v>222</v>
      </c>
      <c r="L54" s="407" t="s">
        <v>25</v>
      </c>
      <c r="M54" s="127" t="s">
        <v>163</v>
      </c>
      <c r="N54" s="155"/>
      <c r="O54" s="155"/>
    </row>
    <row r="55" spans="1:15" ht="46.5">
      <c r="A55" s="405">
        <v>11</v>
      </c>
      <c r="B55" s="119">
        <v>51</v>
      </c>
      <c r="C55" s="118" t="s">
        <v>216</v>
      </c>
      <c r="D55" s="575">
        <v>70000</v>
      </c>
      <c r="E55" s="38">
        <v>1</v>
      </c>
      <c r="F55" s="430">
        <v>70000</v>
      </c>
      <c r="G55" s="115"/>
      <c r="H55" s="115"/>
      <c r="I55" s="83" t="s">
        <v>223</v>
      </c>
      <c r="J55" s="83" t="s">
        <v>212</v>
      </c>
      <c r="K55" s="83" t="s">
        <v>224</v>
      </c>
      <c r="L55" s="407" t="s">
        <v>25</v>
      </c>
      <c r="M55" s="127" t="s">
        <v>163</v>
      </c>
      <c r="N55" s="155"/>
      <c r="O55" s="155"/>
    </row>
    <row r="56" spans="1:15" s="554" customFormat="1" ht="61.5" customHeight="1">
      <c r="A56" s="405">
        <v>11</v>
      </c>
      <c r="B56" s="119">
        <v>52</v>
      </c>
      <c r="C56" s="557" t="s">
        <v>216</v>
      </c>
      <c r="D56" s="576">
        <v>70000</v>
      </c>
      <c r="E56" s="532">
        <v>1</v>
      </c>
      <c r="F56" s="544">
        <v>70000</v>
      </c>
      <c r="G56" s="540"/>
      <c r="H56" s="540"/>
      <c r="I56" s="541" t="s">
        <v>400</v>
      </c>
      <c r="J56" s="536" t="s">
        <v>261</v>
      </c>
      <c r="K56" s="543" t="s">
        <v>401</v>
      </c>
      <c r="L56" s="543" t="s">
        <v>25</v>
      </c>
      <c r="M56" s="542" t="s">
        <v>163</v>
      </c>
      <c r="N56" s="538"/>
      <c r="O56" s="539" t="s">
        <v>395</v>
      </c>
    </row>
    <row r="57" spans="1:15" s="555" customFormat="1" ht="39.75" customHeight="1">
      <c r="A57" s="405">
        <v>11</v>
      </c>
      <c r="B57" s="119">
        <v>53</v>
      </c>
      <c r="C57" s="556" t="s">
        <v>216</v>
      </c>
      <c r="D57" s="577">
        <v>70000</v>
      </c>
      <c r="E57" s="545">
        <v>1</v>
      </c>
      <c r="F57" s="162">
        <v>70000</v>
      </c>
      <c r="G57" s="546"/>
      <c r="H57" s="546"/>
      <c r="I57" s="541" t="s">
        <v>391</v>
      </c>
      <c r="J57" s="536" t="s">
        <v>261</v>
      </c>
      <c r="K57" s="536" t="s">
        <v>381</v>
      </c>
      <c r="L57" s="536" t="s">
        <v>25</v>
      </c>
      <c r="M57" s="532" t="s">
        <v>163</v>
      </c>
      <c r="N57" s="538"/>
      <c r="O57" s="539" t="s">
        <v>395</v>
      </c>
    </row>
    <row r="58" spans="1:15" s="555" customFormat="1" ht="80.25" customHeight="1">
      <c r="A58" s="405">
        <v>11</v>
      </c>
      <c r="B58" s="119">
        <v>54</v>
      </c>
      <c r="C58" s="557" t="s">
        <v>216</v>
      </c>
      <c r="D58" s="576">
        <v>70000</v>
      </c>
      <c r="E58" s="547">
        <v>1</v>
      </c>
      <c r="F58" s="544">
        <v>70000</v>
      </c>
      <c r="G58" s="546"/>
      <c r="H58" s="546"/>
      <c r="I58" s="541" t="s">
        <v>387</v>
      </c>
      <c r="J58" s="536" t="s">
        <v>261</v>
      </c>
      <c r="K58" s="536" t="s">
        <v>388</v>
      </c>
      <c r="L58" s="536" t="s">
        <v>25</v>
      </c>
      <c r="M58" s="542" t="s">
        <v>163</v>
      </c>
      <c r="N58" s="538"/>
      <c r="O58" s="539" t="s">
        <v>395</v>
      </c>
    </row>
    <row r="59" spans="1:15" ht="46.5">
      <c r="A59" s="405">
        <v>11</v>
      </c>
      <c r="B59" s="58">
        <v>1</v>
      </c>
      <c r="C59" s="415" t="s">
        <v>73</v>
      </c>
      <c r="D59" s="302">
        <v>2100000</v>
      </c>
      <c r="E59" s="303">
        <v>1</v>
      </c>
      <c r="F59" s="436"/>
      <c r="G59" s="436">
        <v>2100000</v>
      </c>
      <c r="H59" s="436"/>
      <c r="I59" s="416" t="s">
        <v>74</v>
      </c>
      <c r="J59" s="416" t="s">
        <v>75</v>
      </c>
      <c r="K59" s="416" t="s">
        <v>76</v>
      </c>
      <c r="L59" s="416" t="s">
        <v>25</v>
      </c>
      <c r="M59" s="279" t="s">
        <v>77</v>
      </c>
      <c r="N59" s="303" t="s">
        <v>78</v>
      </c>
      <c r="O59" s="417" t="s">
        <v>79</v>
      </c>
    </row>
    <row r="60" spans="1:15" ht="69.75">
      <c r="A60" s="405">
        <v>11</v>
      </c>
      <c r="B60" s="58">
        <v>2</v>
      </c>
      <c r="C60" s="415" t="s">
        <v>80</v>
      </c>
      <c r="D60" s="302">
        <v>2000000</v>
      </c>
      <c r="E60" s="303">
        <v>1</v>
      </c>
      <c r="F60" s="436"/>
      <c r="G60" s="436">
        <v>2000000</v>
      </c>
      <c r="H60" s="436"/>
      <c r="I60" s="416" t="s">
        <v>74</v>
      </c>
      <c r="J60" s="416" t="s">
        <v>75</v>
      </c>
      <c r="K60" s="416" t="s">
        <v>76</v>
      </c>
      <c r="L60" s="416" t="s">
        <v>25</v>
      </c>
      <c r="M60" s="279" t="s">
        <v>77</v>
      </c>
      <c r="N60" s="303" t="s">
        <v>81</v>
      </c>
      <c r="O60" s="417" t="s">
        <v>82</v>
      </c>
    </row>
    <row r="61" spans="1:15" ht="46.5">
      <c r="A61" s="405">
        <v>11</v>
      </c>
      <c r="B61" s="58">
        <v>3</v>
      </c>
      <c r="C61" s="415" t="s">
        <v>86</v>
      </c>
      <c r="D61" s="302">
        <v>2000000</v>
      </c>
      <c r="E61" s="303">
        <v>1</v>
      </c>
      <c r="F61" s="436"/>
      <c r="G61" s="436">
        <v>2000000</v>
      </c>
      <c r="H61" s="436"/>
      <c r="I61" s="416" t="s">
        <v>74</v>
      </c>
      <c r="J61" s="416" t="s">
        <v>75</v>
      </c>
      <c r="K61" s="416" t="s">
        <v>76</v>
      </c>
      <c r="L61" s="416" t="s">
        <v>25</v>
      </c>
      <c r="M61" s="279" t="s">
        <v>77</v>
      </c>
      <c r="N61" s="303" t="s">
        <v>27</v>
      </c>
      <c r="O61" s="417" t="s">
        <v>87</v>
      </c>
    </row>
    <row r="62" spans="1:15" ht="46.5">
      <c r="A62" s="405">
        <v>11</v>
      </c>
      <c r="B62" s="58">
        <v>4</v>
      </c>
      <c r="C62" s="415" t="s">
        <v>100</v>
      </c>
      <c r="D62" s="302">
        <v>460000</v>
      </c>
      <c r="E62" s="303">
        <v>1</v>
      </c>
      <c r="F62" s="436">
        <v>0</v>
      </c>
      <c r="G62" s="436">
        <v>460000</v>
      </c>
      <c r="H62" s="436"/>
      <c r="I62" s="416" t="s">
        <v>74</v>
      </c>
      <c r="J62" s="416" t="s">
        <v>75</v>
      </c>
      <c r="K62" s="416" t="s">
        <v>76</v>
      </c>
      <c r="L62" s="416" t="s">
        <v>25</v>
      </c>
      <c r="M62" s="279" t="s">
        <v>77</v>
      </c>
      <c r="N62" s="303" t="s">
        <v>93</v>
      </c>
      <c r="O62" s="417" t="s">
        <v>101</v>
      </c>
    </row>
    <row r="63" spans="1:15" ht="93">
      <c r="A63" s="405">
        <v>11</v>
      </c>
      <c r="B63" s="58">
        <v>5</v>
      </c>
      <c r="C63" s="415" t="s">
        <v>104</v>
      </c>
      <c r="D63" s="302">
        <v>375000</v>
      </c>
      <c r="E63" s="303">
        <v>1</v>
      </c>
      <c r="F63" s="436"/>
      <c r="G63" s="436">
        <f>+D63</f>
        <v>375000</v>
      </c>
      <c r="H63" s="436"/>
      <c r="I63" s="416" t="s">
        <v>74</v>
      </c>
      <c r="J63" s="416" t="s">
        <v>75</v>
      </c>
      <c r="K63" s="416" t="s">
        <v>76</v>
      </c>
      <c r="L63" s="416" t="s">
        <v>25</v>
      </c>
      <c r="M63" s="279" t="s">
        <v>77</v>
      </c>
      <c r="N63" s="303" t="s">
        <v>93</v>
      </c>
      <c r="O63" s="417" t="s">
        <v>105</v>
      </c>
    </row>
    <row r="64" spans="1:15" ht="46.5">
      <c r="A64" s="405">
        <v>11</v>
      </c>
      <c r="B64" s="58">
        <v>6</v>
      </c>
      <c r="C64" s="415" t="s">
        <v>127</v>
      </c>
      <c r="D64" s="302">
        <v>33000</v>
      </c>
      <c r="E64" s="303">
        <v>18</v>
      </c>
      <c r="F64" s="436"/>
      <c r="G64" s="436">
        <f>+D64*E64</f>
        <v>594000</v>
      </c>
      <c r="H64" s="436"/>
      <c r="I64" s="416" t="s">
        <v>74</v>
      </c>
      <c r="J64" s="416" t="s">
        <v>75</v>
      </c>
      <c r="K64" s="416" t="s">
        <v>76</v>
      </c>
      <c r="L64" s="416" t="s">
        <v>25</v>
      </c>
      <c r="M64" s="279" t="s">
        <v>77</v>
      </c>
      <c r="N64" s="303" t="s">
        <v>93</v>
      </c>
      <c r="O64" s="417" t="s">
        <v>125</v>
      </c>
    </row>
    <row r="65" spans="1:15" ht="46.5">
      <c r="A65" s="405">
        <v>11</v>
      </c>
      <c r="B65" s="58">
        <v>7</v>
      </c>
      <c r="C65" s="288" t="s">
        <v>277</v>
      </c>
      <c r="D65" s="297">
        <v>75000</v>
      </c>
      <c r="E65" s="58">
        <v>1</v>
      </c>
      <c r="F65" s="431"/>
      <c r="G65" s="134">
        <v>75000</v>
      </c>
      <c r="H65" s="134"/>
      <c r="I65" s="290" t="s">
        <v>274</v>
      </c>
      <c r="J65" s="291" t="s">
        <v>23</v>
      </c>
      <c r="K65" s="291" t="s">
        <v>275</v>
      </c>
      <c r="L65" s="291" t="s">
        <v>25</v>
      </c>
      <c r="M65" s="85" t="s">
        <v>163</v>
      </c>
      <c r="N65" s="65"/>
      <c r="O65" s="59"/>
    </row>
    <row r="66" spans="1:15" ht="46.5">
      <c r="A66" s="405">
        <v>11</v>
      </c>
      <c r="B66" s="58">
        <v>8</v>
      </c>
      <c r="C66" s="288" t="s">
        <v>278</v>
      </c>
      <c r="D66" s="474">
        <v>100000</v>
      </c>
      <c r="E66" s="58">
        <v>1</v>
      </c>
      <c r="F66" s="431"/>
      <c r="G66" s="431">
        <v>100000</v>
      </c>
      <c r="H66" s="134"/>
      <c r="I66" s="290" t="s">
        <v>274</v>
      </c>
      <c r="J66" s="291" t="s">
        <v>23</v>
      </c>
      <c r="K66" s="291" t="s">
        <v>275</v>
      </c>
      <c r="L66" s="291" t="s">
        <v>25</v>
      </c>
      <c r="M66" s="85" t="s">
        <v>163</v>
      </c>
      <c r="N66" s="65"/>
      <c r="O66" s="59"/>
    </row>
    <row r="67" spans="1:15" ht="46.5">
      <c r="A67" s="405">
        <v>11</v>
      </c>
      <c r="B67" s="58">
        <v>9</v>
      </c>
      <c r="C67" s="59" t="s">
        <v>279</v>
      </c>
      <c r="D67" s="297">
        <v>75000</v>
      </c>
      <c r="E67" s="303">
        <v>1</v>
      </c>
      <c r="F67" s="431"/>
      <c r="G67" s="134">
        <v>75000</v>
      </c>
      <c r="H67" s="134"/>
      <c r="I67" s="290" t="s">
        <v>274</v>
      </c>
      <c r="J67" s="291" t="s">
        <v>23</v>
      </c>
      <c r="K67" s="291" t="s">
        <v>275</v>
      </c>
      <c r="L67" s="291" t="s">
        <v>25</v>
      </c>
      <c r="M67" s="58" t="s">
        <v>163</v>
      </c>
      <c r="N67" s="65"/>
      <c r="O67" s="59"/>
    </row>
    <row r="68" spans="1:15" ht="46.5">
      <c r="A68" s="405">
        <v>11</v>
      </c>
      <c r="B68" s="58">
        <v>10</v>
      </c>
      <c r="C68" s="59" t="s">
        <v>354</v>
      </c>
      <c r="D68" s="463">
        <v>1000000</v>
      </c>
      <c r="E68" s="303">
        <v>1</v>
      </c>
      <c r="F68" s="487"/>
      <c r="G68" s="463">
        <v>1000000</v>
      </c>
      <c r="H68" s="464"/>
      <c r="I68" s="465" t="s">
        <v>306</v>
      </c>
      <c r="J68" s="466" t="s">
        <v>75</v>
      </c>
      <c r="K68" s="466" t="s">
        <v>307</v>
      </c>
      <c r="L68" s="466" t="s">
        <v>25</v>
      </c>
      <c r="M68" s="58" t="s">
        <v>163</v>
      </c>
      <c r="N68" s="65"/>
      <c r="O68" s="59" t="s">
        <v>347</v>
      </c>
    </row>
    <row r="69" spans="1:15" s="555" customFormat="1" ht="62.25" customHeight="1">
      <c r="A69" s="405">
        <v>11</v>
      </c>
      <c r="B69" s="58">
        <v>11</v>
      </c>
      <c r="C69" s="59" t="s">
        <v>345</v>
      </c>
      <c r="D69" s="463">
        <v>848000</v>
      </c>
      <c r="E69" s="303">
        <v>1</v>
      </c>
      <c r="F69" s="488"/>
      <c r="G69" s="463">
        <v>848000</v>
      </c>
      <c r="H69" s="464"/>
      <c r="I69" s="465" t="s">
        <v>355</v>
      </c>
      <c r="J69" s="466" t="s">
        <v>75</v>
      </c>
      <c r="K69" s="466" t="s">
        <v>311</v>
      </c>
      <c r="L69" s="466" t="s">
        <v>25</v>
      </c>
      <c r="M69" s="58" t="s">
        <v>163</v>
      </c>
      <c r="N69" s="65"/>
      <c r="O69" s="59" t="s">
        <v>347</v>
      </c>
    </row>
    <row r="70" spans="1:15" ht="46.5">
      <c r="A70" s="405">
        <v>11</v>
      </c>
      <c r="B70" s="58">
        <v>12</v>
      </c>
      <c r="C70" s="59" t="s">
        <v>354</v>
      </c>
      <c r="D70" s="463">
        <v>1000000</v>
      </c>
      <c r="E70" s="303">
        <v>1</v>
      </c>
      <c r="F70" s="489"/>
      <c r="G70" s="463">
        <v>1000000</v>
      </c>
      <c r="H70" s="464"/>
      <c r="I70" s="475" t="s">
        <v>340</v>
      </c>
      <c r="J70" s="475" t="s">
        <v>75</v>
      </c>
      <c r="K70" s="475" t="s">
        <v>334</v>
      </c>
      <c r="L70" s="466" t="s">
        <v>25</v>
      </c>
      <c r="M70" s="58" t="s">
        <v>163</v>
      </c>
      <c r="N70" s="65"/>
      <c r="O70" s="59" t="s">
        <v>347</v>
      </c>
    </row>
    <row r="71" spans="1:15" ht="69.75">
      <c r="A71" s="405">
        <v>11</v>
      </c>
      <c r="B71" s="245">
        <v>13</v>
      </c>
      <c r="C71" s="475" t="s">
        <v>369</v>
      </c>
      <c r="D71" s="578">
        <v>2800000</v>
      </c>
      <c r="E71" s="245">
        <v>1</v>
      </c>
      <c r="F71" s="245"/>
      <c r="G71" s="326">
        <v>2800000</v>
      </c>
      <c r="H71" s="245"/>
      <c r="I71" s="491" t="s">
        <v>402</v>
      </c>
      <c r="J71" s="491" t="s">
        <v>261</v>
      </c>
      <c r="K71" s="491" t="s">
        <v>359</v>
      </c>
      <c r="L71" s="491" t="s">
        <v>25</v>
      </c>
      <c r="M71" s="245" t="s">
        <v>77</v>
      </c>
      <c r="N71" s="491"/>
      <c r="O71" s="491" t="s">
        <v>367</v>
      </c>
    </row>
    <row r="72" spans="1:15">
      <c r="A72" s="405">
        <v>11</v>
      </c>
      <c r="B72" s="245">
        <v>14</v>
      </c>
      <c r="C72" s="491" t="s">
        <v>370</v>
      </c>
      <c r="D72" s="579">
        <v>650000</v>
      </c>
      <c r="E72" s="245">
        <v>1</v>
      </c>
      <c r="F72" s="491"/>
      <c r="G72" s="326">
        <v>650000</v>
      </c>
      <c r="H72" s="491"/>
      <c r="I72" s="491" t="s">
        <v>260</v>
      </c>
      <c r="J72" s="491" t="s">
        <v>261</v>
      </c>
      <c r="K72" s="491" t="s">
        <v>359</v>
      </c>
      <c r="L72" s="491" t="s">
        <v>25</v>
      </c>
      <c r="M72" s="245" t="s">
        <v>77</v>
      </c>
      <c r="N72" s="491"/>
      <c r="O72" s="491" t="s">
        <v>367</v>
      </c>
    </row>
    <row r="73" spans="1:15" ht="46.5">
      <c r="A73" s="405">
        <v>11</v>
      </c>
      <c r="B73" s="73">
        <v>1</v>
      </c>
      <c r="C73" s="418" t="s">
        <v>123</v>
      </c>
      <c r="D73" s="580">
        <v>64000</v>
      </c>
      <c r="E73" s="419">
        <v>3</v>
      </c>
      <c r="F73" s="437">
        <v>0</v>
      </c>
      <c r="G73" s="437">
        <v>192000</v>
      </c>
      <c r="H73" s="437">
        <f>D73*3</f>
        <v>192000</v>
      </c>
      <c r="I73" s="420" t="s">
        <v>74</v>
      </c>
      <c r="J73" s="420" t="s">
        <v>75</v>
      </c>
      <c r="K73" s="420" t="s">
        <v>75</v>
      </c>
      <c r="L73" s="420" t="s">
        <v>25</v>
      </c>
      <c r="M73" s="421" t="s">
        <v>77</v>
      </c>
      <c r="N73" s="419" t="s">
        <v>93</v>
      </c>
      <c r="O73" s="422"/>
    </row>
    <row r="74" spans="1:15" ht="46.5">
      <c r="A74" s="405">
        <v>11</v>
      </c>
      <c r="B74" s="73">
        <v>2</v>
      </c>
      <c r="C74" s="75" t="s">
        <v>354</v>
      </c>
      <c r="D74" s="478">
        <v>1000000</v>
      </c>
      <c r="E74" s="419">
        <v>1</v>
      </c>
      <c r="F74" s="132"/>
      <c r="G74" s="479">
        <v>1000000</v>
      </c>
      <c r="H74" s="479">
        <v>1000000</v>
      </c>
      <c r="I74" s="480" t="s">
        <v>340</v>
      </c>
      <c r="J74" s="480" t="s">
        <v>75</v>
      </c>
      <c r="K74" s="480" t="s">
        <v>334</v>
      </c>
      <c r="L74" s="481" t="s">
        <v>25</v>
      </c>
      <c r="M74" s="107" t="s">
        <v>163</v>
      </c>
      <c r="N74" s="74" t="s">
        <v>356</v>
      </c>
      <c r="O74" s="75" t="s">
        <v>347</v>
      </c>
    </row>
    <row r="75" spans="1:15">
      <c r="A75" s="405">
        <v>11</v>
      </c>
      <c r="B75" s="581">
        <v>3</v>
      </c>
      <c r="C75" s="582" t="s">
        <v>371</v>
      </c>
      <c r="D75" s="583">
        <v>50000</v>
      </c>
      <c r="E75" s="581">
        <v>2</v>
      </c>
      <c r="F75" s="581"/>
      <c r="G75" s="584">
        <v>100000</v>
      </c>
      <c r="H75" s="584">
        <v>100000</v>
      </c>
      <c r="I75" s="582" t="s">
        <v>260</v>
      </c>
      <c r="J75" s="582" t="s">
        <v>261</v>
      </c>
      <c r="K75" s="582" t="s">
        <v>359</v>
      </c>
      <c r="L75" s="582" t="s">
        <v>25</v>
      </c>
      <c r="M75" s="581" t="s">
        <v>77</v>
      </c>
      <c r="N75" s="582"/>
      <c r="O75" s="582" t="s">
        <v>367</v>
      </c>
    </row>
    <row r="76" spans="1:15" ht="46.5">
      <c r="A76" s="405">
        <v>11</v>
      </c>
      <c r="B76" s="581">
        <v>4</v>
      </c>
      <c r="C76" s="480" t="s">
        <v>372</v>
      </c>
      <c r="D76" s="585">
        <v>3500000</v>
      </c>
      <c r="E76" s="581">
        <v>1</v>
      </c>
      <c r="F76" s="581"/>
      <c r="G76" s="584">
        <v>3500000</v>
      </c>
      <c r="H76" s="584">
        <v>3500000</v>
      </c>
      <c r="I76" s="582" t="s">
        <v>260</v>
      </c>
      <c r="J76" s="582" t="s">
        <v>261</v>
      </c>
      <c r="K76" s="582" t="s">
        <v>359</v>
      </c>
      <c r="L76" s="582" t="s">
        <v>25</v>
      </c>
      <c r="M76" s="581" t="s">
        <v>77</v>
      </c>
      <c r="N76" s="582"/>
      <c r="O76" s="582" t="s">
        <v>367</v>
      </c>
    </row>
  </sheetData>
  <mergeCells count="2">
    <mergeCell ref="A1:M1"/>
    <mergeCell ref="A2:L2"/>
  </mergeCells>
  <pageMargins left="0.25" right="0.25" top="0.75" bottom="0.75" header="0.3" footer="0.3"/>
  <pageSetup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สรุป</vt:lpstr>
      <vt:lpstr>ก่อสร้างรวม</vt:lpstr>
      <vt:lpstr>ครุภัณฑ์</vt:lpstr>
      <vt:lpstr>ครุภัณฑ์!Print_Titles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</dc:creator>
  <cp:lastModifiedBy>secretary</cp:lastModifiedBy>
  <cp:lastPrinted>2019-04-17T16:48:03Z</cp:lastPrinted>
  <dcterms:created xsi:type="dcterms:W3CDTF">2012-03-22T10:15:17Z</dcterms:created>
  <dcterms:modified xsi:type="dcterms:W3CDTF">2019-04-17T16:48:21Z</dcterms:modified>
</cp:coreProperties>
</file>