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935" tabRatio="824"/>
  </bookViews>
  <sheets>
    <sheet name="JHCIS" sheetId="8" r:id="rId1"/>
    <sheet name="HosXP" sheetId="9" r:id="rId2"/>
    <sheet name="INtermed" sheetId="10" r:id="rId3"/>
    <sheet name="Takis" sheetId="11" r:id="rId4"/>
    <sheet name="TakisAdmin" sheetId="12" r:id="rId5"/>
    <sheet name="WebApp" sheetId="13" r:id="rId6"/>
    <sheet name="DataCenter" sheetId="14" r:id="rId7"/>
    <sheet name="HardWare" sheetId="15" r:id="rId8"/>
    <sheet name="Software" sheetId="16" r:id="rId9"/>
    <sheet name="Linux" sheetId="17" r:id="rId10"/>
    <sheet name="Network" sheetId="19" r:id="rId11"/>
    <sheet name="พี่ต่อ" sheetId="18" r:id="rId12"/>
    <sheet name="CIA" sheetId="2" r:id="rId13"/>
    <sheet name="ราคาepson" sheetId="20" r:id="rId14"/>
  </sheets>
  <definedNames>
    <definedName name="_xlnm._FilterDatabase" localSheetId="13" hidden="1">ราคาepson!$C$1:$C$53</definedName>
  </definedNames>
  <calcPr calcId="144525"/>
</workbook>
</file>

<file path=xl/calcChain.xml><?xml version="1.0" encoding="utf-8"?>
<calcChain xmlns="http://schemas.openxmlformats.org/spreadsheetml/2006/main">
  <c r="E27" i="8" l="1"/>
  <c r="E29" i="19" l="1"/>
  <c r="E28" i="19"/>
  <c r="E27" i="19"/>
  <c r="E26" i="19"/>
  <c r="E25" i="19"/>
  <c r="E24" i="19"/>
  <c r="E23" i="19"/>
  <c r="E22" i="19"/>
  <c r="E21" i="19"/>
  <c r="E20" i="19"/>
  <c r="E19" i="19"/>
  <c r="E18" i="19"/>
  <c r="E17" i="19"/>
  <c r="E3" i="19"/>
  <c r="E30" i="19" s="1"/>
  <c r="G1" i="19" s="1"/>
  <c r="E11" i="16"/>
  <c r="E10" i="16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9" i="15"/>
  <c r="E8" i="15"/>
  <c r="E7" i="15"/>
  <c r="K2" i="8" l="1"/>
  <c r="E1" i="18" l="1"/>
  <c r="E5" i="17"/>
  <c r="E13" i="17"/>
  <c r="E11" i="17"/>
  <c r="E9" i="17"/>
  <c r="E7" i="17"/>
  <c r="E3" i="17"/>
  <c r="E14" i="17" l="1"/>
  <c r="E9" i="16"/>
  <c r="E7" i="16"/>
  <c r="E6" i="16"/>
  <c r="E5" i="16"/>
  <c r="E6" i="15"/>
  <c r="H11" i="8" l="1"/>
  <c r="B10" i="18"/>
  <c r="E33" i="16"/>
  <c r="E5" i="15"/>
  <c r="E4" i="15"/>
  <c r="E3" i="15"/>
  <c r="E30" i="15" s="1"/>
  <c r="E12" i="14"/>
  <c r="E10" i="14"/>
  <c r="E8" i="14"/>
  <c r="E6" i="14"/>
  <c r="E4" i="14"/>
  <c r="E12" i="13"/>
  <c r="E10" i="13"/>
  <c r="E8" i="13"/>
  <c r="E6" i="13"/>
  <c r="E4" i="13"/>
  <c r="E12" i="12"/>
  <c r="E10" i="12"/>
  <c r="E8" i="12"/>
  <c r="E6" i="12"/>
  <c r="E4" i="12"/>
  <c r="E12" i="11"/>
  <c r="E10" i="11"/>
  <c r="E8" i="11"/>
  <c r="E6" i="11"/>
  <c r="E4" i="11"/>
  <c r="E13" i="11" s="1"/>
  <c r="B5" i="18" s="1"/>
  <c r="E12" i="10"/>
  <c r="E10" i="10"/>
  <c r="E8" i="10"/>
  <c r="E6" i="10"/>
  <c r="E4" i="10"/>
  <c r="E12" i="9"/>
  <c r="E10" i="9"/>
  <c r="E8" i="9"/>
  <c r="E6" i="9"/>
  <c r="E4" i="9"/>
  <c r="E24" i="8"/>
  <c r="E12" i="8"/>
  <c r="E23" i="8"/>
  <c r="E10" i="8"/>
  <c r="E21" i="8"/>
  <c r="E19" i="8"/>
  <c r="E17" i="8"/>
  <c r="E4" i="8"/>
  <c r="D2" i="16" l="1"/>
  <c r="H10" i="8" s="1"/>
  <c r="B9" i="18"/>
  <c r="H6" i="8"/>
  <c r="E1" i="15"/>
  <c r="H9" i="8" s="1"/>
  <c r="B8" i="18"/>
  <c r="E25" i="8"/>
  <c r="E13" i="14"/>
  <c r="D13" i="14" s="1"/>
  <c r="E13" i="13"/>
  <c r="E13" i="12"/>
  <c r="E13" i="10"/>
  <c r="E13" i="9"/>
  <c r="E13" i="8"/>
  <c r="B28" i="8" l="1"/>
  <c r="B27" i="8" s="1"/>
  <c r="E14" i="8"/>
  <c r="H7" i="8"/>
  <c r="B6" i="18"/>
  <c r="H8" i="8"/>
  <c r="B7" i="18"/>
  <c r="H5" i="8"/>
  <c r="B4" i="18"/>
  <c r="H4" i="8"/>
  <c r="B3" i="18"/>
  <c r="H3" i="8"/>
  <c r="B2" i="18" s="1"/>
  <c r="H25" i="8" l="1"/>
  <c r="G2" i="8" s="1"/>
  <c r="A1" i="18" l="1"/>
</calcChain>
</file>

<file path=xl/comments1.xml><?xml version="1.0" encoding="utf-8"?>
<comments xmlns="http://schemas.openxmlformats.org/spreadsheetml/2006/main">
  <authors>
    <author>John Doe</author>
  </authors>
  <commentList>
    <comment ref="A2" authorId="0">
      <text>
        <r>
          <rPr>
            <b/>
            <sz val="9"/>
            <color indexed="81"/>
            <rFont val="Tahoma"/>
            <charset val="222"/>
          </rPr>
          <t>John Doe:</t>
        </r>
        <r>
          <rPr>
            <sz val="9"/>
            <color indexed="81"/>
            <rFont val="Tahoma"/>
            <charset val="222"/>
          </rPr>
          <t xml:space="preserve">
โครงการที่พี่ต่อ ทำกิจกรรมขออนุมัติแล้วทำใบปะหน้า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John Doe:</t>
        </r>
        <r>
          <rPr>
            <sz val="9"/>
            <color indexed="81"/>
            <rFont val="Tahoma"/>
            <family val="2"/>
          </rPr>
          <t xml:space="preserve">
น้ำมันรถอาจารย์จิ๋ว 3200
</t>
        </r>
      </text>
    </comment>
  </commentList>
</comments>
</file>

<file path=xl/comments2.xml><?xml version="1.0" encoding="utf-8"?>
<comments xmlns="http://schemas.openxmlformats.org/spreadsheetml/2006/main">
  <authors>
    <author>John Doe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John Doe:</t>
        </r>
        <r>
          <rPr>
            <sz val="9"/>
            <color indexed="81"/>
            <rFont val="Tahoma"/>
            <family val="2"/>
          </rPr>
          <t xml:space="preserve">
คนที่สอนให้ 1200 ต่อชม
คนที่เป็นstaff 600 ต่อชม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John Doe:</t>
        </r>
        <r>
          <rPr>
            <sz val="9"/>
            <color indexed="81"/>
            <rFont val="Tahoma"/>
            <family val="2"/>
          </rPr>
          <t xml:space="preserve">
คนละ 1200 ต่อชั่วโมง</t>
        </r>
      </text>
    </comment>
    <comment ref="D8" authorId="0">
      <text>
        <r>
          <rPr>
            <b/>
            <sz val="9"/>
            <color indexed="81"/>
            <rFont val="Tahoma"/>
            <charset val="222"/>
          </rPr>
          <t>John Doe:</t>
        </r>
        <r>
          <rPr>
            <sz val="9"/>
            <color indexed="81"/>
            <rFont val="Tahoma"/>
            <charset val="222"/>
          </rPr>
          <t xml:space="preserve">
กระดาษ A4 สองรีม</t>
        </r>
      </text>
    </comment>
  </commentList>
</comments>
</file>

<file path=xl/comments3.xml><?xml version="1.0" encoding="utf-8"?>
<comments xmlns="http://schemas.openxmlformats.org/spreadsheetml/2006/main">
  <authors>
    <author>John Doe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John Doe:</t>
        </r>
        <r>
          <rPr>
            <sz val="9"/>
            <color indexed="81"/>
            <rFont val="Tahoma"/>
            <family val="2"/>
          </rPr>
          <t xml:space="preserve">
คนที่สอนให้ 1200 ต่อชม
คนที่เป็นstaff 600 ต่อชม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John Doe:</t>
        </r>
        <r>
          <rPr>
            <sz val="9"/>
            <color indexed="81"/>
            <rFont val="Tahoma"/>
            <family val="2"/>
          </rPr>
          <t xml:space="preserve">
คนละ 1200 ต่อชั่วโมง</t>
        </r>
      </text>
    </comment>
  </commentList>
</comments>
</file>

<file path=xl/comments4.xml><?xml version="1.0" encoding="utf-8"?>
<comments xmlns="http://schemas.openxmlformats.org/spreadsheetml/2006/main">
  <authors>
    <author>John Doe</author>
  </authors>
  <commentList>
    <comment ref="G5" authorId="0">
      <text>
        <r>
          <rPr>
            <b/>
            <sz val="9"/>
            <color indexed="81"/>
            <rFont val="Tahoma"/>
            <charset val="222"/>
          </rPr>
          <t>John Doe:</t>
        </r>
        <r>
          <rPr>
            <sz val="9"/>
            <color indexed="81"/>
            <rFont val="Tahoma"/>
            <charset val="222"/>
          </rPr>
          <t xml:space="preserve">
เกิดเหตุการไฟดับกรณีวันหยุดยาว 3 วันห้องร้อนจัดมากหากเกิดไฟไหม้ server พังมูลค่าความเสียหายประเมินค่าไม่ได้(ข้อมูลในHDDจำนวนมหาศาล)</t>
        </r>
      </text>
    </comment>
    <comment ref="B8" authorId="0">
      <text>
        <r>
          <rPr>
            <b/>
            <sz val="9"/>
            <color indexed="81"/>
            <rFont val="Tahoma"/>
            <charset val="222"/>
          </rPr>
          <t>John Doe:</t>
        </r>
        <r>
          <rPr>
            <sz val="9"/>
            <color indexed="81"/>
            <rFont val="Tahoma"/>
            <charset val="222"/>
          </rPr>
          <t xml:space="preserve">
ทำพิกัด GIS สำหรับ JHCIS
Note 8 มีเทคโนโลยีที่สูงกว่าดีกว่า
</t>
        </r>
      </text>
    </comment>
    <comment ref="C8" authorId="0">
      <text>
        <r>
          <rPr>
            <b/>
            <sz val="9"/>
            <color indexed="81"/>
            <rFont val="Tahoma"/>
            <charset val="222"/>
          </rPr>
          <t>John Doe:</t>
        </r>
        <r>
          <rPr>
            <sz val="9"/>
            <color indexed="81"/>
            <rFont val="Tahoma"/>
            <charset val="222"/>
          </rPr>
          <t xml:space="preserve">
ceo 4+2=6
admin 4 =4</t>
        </r>
      </text>
    </comment>
    <comment ref="B9" authorId="0">
      <text>
        <r>
          <rPr>
            <b/>
            <sz val="9"/>
            <color indexed="81"/>
            <rFont val="Tahoma"/>
            <charset val="222"/>
          </rPr>
          <t>John Doe:</t>
        </r>
        <r>
          <rPr>
            <sz val="9"/>
            <color indexed="81"/>
            <rFont val="Tahoma"/>
            <charset val="222"/>
          </rPr>
          <t xml:space="preserve">
ใช้สำหรับ Tablet samsung
note2 รุ่น 10.1</t>
        </r>
      </text>
    </comment>
    <comment ref="B12" authorId="0">
      <text>
        <r>
          <rPr>
            <b/>
            <sz val="9"/>
            <color indexed="81"/>
            <rFont val="Tahoma"/>
            <charset val="222"/>
          </rPr>
          <t>John Doe:</t>
        </r>
        <r>
          <rPr>
            <sz val="9"/>
            <color indexed="81"/>
            <rFont val="Tahoma"/>
            <charset val="222"/>
          </rPr>
          <t xml:space="preserve">
อุปกรณ์สวิทช์ควบคุมการเปิดปิดแอร์ อัตโนมัติ(ตั้งชื่อใหม่สั้น ๆ ให้พอดีเนื้อที่)</t>
        </r>
      </text>
    </comment>
  </commentList>
</comments>
</file>

<file path=xl/comments5.xml><?xml version="1.0" encoding="utf-8"?>
<comments xmlns="http://schemas.openxmlformats.org/spreadsheetml/2006/main">
  <authors>
    <author>John Doe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John Doe:</t>
        </r>
        <r>
          <rPr>
            <sz val="9"/>
            <color indexed="81"/>
            <rFont val="Tahoma"/>
            <family val="2"/>
          </rPr>
          <t xml:space="preserve">
คนที่สอนให้ 1200 ต่อชม
คนที่เป็นstaff 600 ต่อชม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John Doe:</t>
        </r>
        <r>
          <rPr>
            <sz val="9"/>
            <color indexed="81"/>
            <rFont val="Tahoma"/>
            <family val="2"/>
          </rPr>
          <t xml:space="preserve">
คนละ 1200 ต่อชั่วโมง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John Doe:</t>
        </r>
        <r>
          <rPr>
            <sz val="9"/>
            <color indexed="81"/>
            <rFont val="Tahoma"/>
            <family val="2"/>
          </rPr>
          <t xml:space="preserve">
กระดาษ ฯลฯ</t>
        </r>
      </text>
    </comment>
  </commentList>
</comments>
</file>

<file path=xl/comments6.xml><?xml version="1.0" encoding="utf-8"?>
<comments xmlns="http://schemas.openxmlformats.org/spreadsheetml/2006/main">
  <authors>
    <author>John Doe</author>
  </authors>
  <commentList>
    <comment ref="B8" authorId="0">
      <text>
        <r>
          <rPr>
            <b/>
            <sz val="9"/>
            <color indexed="81"/>
            <rFont val="Tahoma"/>
            <charset val="222"/>
          </rPr>
          <t>John Doe:</t>
        </r>
        <r>
          <rPr>
            <sz val="9"/>
            <color indexed="81"/>
            <rFont val="Tahoma"/>
            <charset val="222"/>
          </rPr>
          <t xml:space="preserve">
ทำพิกัด GIS สำหรับ JHCIS
</t>
        </r>
      </text>
    </comment>
    <comment ref="C8" authorId="0">
      <text>
        <r>
          <rPr>
            <b/>
            <sz val="9"/>
            <color indexed="81"/>
            <rFont val="Tahoma"/>
            <charset val="222"/>
          </rPr>
          <t>John Doe:</t>
        </r>
        <r>
          <rPr>
            <sz val="9"/>
            <color indexed="81"/>
            <rFont val="Tahoma"/>
            <charset val="222"/>
          </rPr>
          <t xml:space="preserve">
ceo 4+2=6
admin 4 =4</t>
        </r>
      </text>
    </comment>
    <comment ref="B9" authorId="0">
      <text>
        <r>
          <rPr>
            <b/>
            <sz val="9"/>
            <color indexed="81"/>
            <rFont val="Tahoma"/>
            <charset val="222"/>
          </rPr>
          <t>John Doe:</t>
        </r>
        <r>
          <rPr>
            <sz val="9"/>
            <color indexed="81"/>
            <rFont val="Tahoma"/>
            <charset val="222"/>
          </rPr>
          <t xml:space="preserve">
ใช้สำหรับ Tablet samsung
note2 รุ่น 10.1</t>
        </r>
      </text>
    </comment>
    <comment ref="B12" authorId="0">
      <text>
        <r>
          <rPr>
            <b/>
            <sz val="9"/>
            <color indexed="81"/>
            <rFont val="Tahoma"/>
            <charset val="222"/>
          </rPr>
          <t>John Doe:</t>
        </r>
        <r>
          <rPr>
            <sz val="9"/>
            <color indexed="81"/>
            <rFont val="Tahoma"/>
            <charset val="222"/>
          </rPr>
          <t xml:space="preserve">
อุปกรณ์สวิทช์ควบคุมการเปิดปิดแอร์ อัตโนมัติ(ตั้งชื่อใหม่สั้น ๆ ให้พอดีเนื้อที่)</t>
        </r>
      </text>
    </comment>
  </commentList>
</comments>
</file>

<file path=xl/sharedStrings.xml><?xml version="1.0" encoding="utf-8"?>
<sst xmlns="http://schemas.openxmlformats.org/spreadsheetml/2006/main" count="618" uniqueCount="246">
  <si>
    <t>Confidentialty</t>
  </si>
  <si>
    <t>ความลับ</t>
  </si>
  <si>
    <t>Username,Password</t>
  </si>
  <si>
    <t>กุญแจ</t>
  </si>
  <si>
    <t>รปภ</t>
  </si>
  <si>
    <t>อุปกรณ์ป้องกัน</t>
  </si>
  <si>
    <t>Integrety</t>
  </si>
  <si>
    <t>ป้องกันตัวอักษรหรือต้นฉบับ</t>
  </si>
  <si>
    <t>ไม่ให้มีการเปลี่ยนแปลงข้อมูล</t>
  </si>
  <si>
    <t>ไปจากเดิม ควรใช้ HASH</t>
  </si>
  <si>
    <t>ระบบบริการจัดการ</t>
  </si>
  <si>
    <t>วางแผนกำหนดนโยบาย</t>
  </si>
  <si>
    <t>การจัดทำระบบบริหารจัดการ</t>
  </si>
  <si>
    <t>ลงมือปฏิบัติ</t>
  </si>
  <si>
    <t>ตรวจสอบและทบทวน</t>
  </si>
  <si>
    <t>แก้ไขปรับปรุง</t>
  </si>
  <si>
    <t>act</t>
  </si>
  <si>
    <t>การให้ความสำคัญในการบริหารจัดการ</t>
  </si>
  <si>
    <t>การบริหารจัดการทรัพยากรที่จำเป็นและการอบรม</t>
  </si>
  <si>
    <t>การทำ Management Review เป็นระยะ</t>
  </si>
  <si>
    <t>การกำหนดหน้าที่รับผิดชอบ</t>
  </si>
  <si>
    <t>ขั้นตอนเป็นลายลักษณ์อักษร</t>
  </si>
  <si>
    <t>ควบคุมการเปลี่ยนแปลง</t>
  </si>
  <si>
    <t>แบ่งหน้าที่รับผิดชอบชัดเจน ไม่ใช่การแบ่งภาระ</t>
  </si>
  <si>
    <t>ให้มีการแบ่งงานวนไปเรื่อย ๆ ให้ข้อผิดพลาดของ</t>
  </si>
  <si>
    <t>คนเก่าผุดขึ้นมาบ้าง</t>
  </si>
  <si>
    <t>การบังคับให้ลาพักร้อนเพื่อตรวจสอบงานที่ผิดพลาด</t>
  </si>
  <si>
    <t>การบริหารจัดการการให้บริการของหน่วยงานภายนอก</t>
  </si>
  <si>
    <t>กำหนดให้หน่วยงานภายนอกปฏิบัติตามข้อกำหนดที่ตกลงไว้ระหว่างกัน</t>
  </si>
  <si>
    <t>Service Level Agreement ตกลงจำกัดบริการ</t>
  </si>
  <si>
    <t>เช่น อินเตอร์เน็ตล่มได้ไม่เกินกี่ครั้ง ครั้งละกี่นาที</t>
  </si>
  <si>
    <t>ตรวจสอบการให้บริการของหน่วยงานภายนอกอย่างสม่ำเสมอ</t>
  </si>
  <si>
    <t>บริหารจัดการการเปลี่ยนแปลงในการให้บริการ</t>
  </si>
  <si>
    <t>ค่าวิทยากร</t>
  </si>
  <si>
    <t>ชมละ</t>
  </si>
  <si>
    <t>จำนวนชม</t>
  </si>
  <si>
    <t>จำนวนวัน</t>
  </si>
  <si>
    <t>รวม</t>
  </si>
  <si>
    <t>ค่าเดินทาง</t>
  </si>
  <si>
    <t>เครื่องบิน</t>
  </si>
  <si>
    <t>จำนวนเที่ยว</t>
  </si>
  <si>
    <t>ค่ารถ</t>
  </si>
  <si>
    <t>ค่าอุปกรณ์</t>
  </si>
  <si>
    <t>คู่มือ</t>
  </si>
  <si>
    <t>จำนวน</t>
  </si>
  <si>
    <t>อุปกรณ์สนับสนุน</t>
  </si>
  <si>
    <t>ค่าอาหาร</t>
  </si>
  <si>
    <t>3 มื้อ</t>
  </si>
  <si>
    <t>จำนวนคน</t>
  </si>
  <si>
    <t>จำนวนเล่ม</t>
  </si>
  <si>
    <t>ค่าที่พัก</t>
  </si>
  <si>
    <t>คืนละ</t>
  </si>
  <si>
    <t>จำนวนคืน</t>
  </si>
  <si>
    <t>อ.แรมโบ้ อ.จิ๋ว ระดับหน่วยบริการ</t>
  </si>
  <si>
    <t>อ.เกื้อกูล อ.อดิเรก</t>
  </si>
  <si>
    <t>อ.แคมป์ เผื่อเชิญวิทยากร</t>
  </si>
  <si>
    <t>วิทยากร สสจ.ชพ.</t>
  </si>
  <si>
    <t>CD/DVD</t>
  </si>
  <si>
    <t>จำนวนกล่อง</t>
  </si>
  <si>
    <t>จำนวนห้อง</t>
  </si>
  <si>
    <t>ทีม Takis 3 คน</t>
  </si>
  <si>
    <t>JHCIS</t>
  </si>
  <si>
    <t>HosXP</t>
  </si>
  <si>
    <t>Intermed</t>
  </si>
  <si>
    <t>Takis</t>
  </si>
  <si>
    <t>TakisAdmin</t>
  </si>
  <si>
    <t>อ.ศิลา พัฒนาความรู้ IT,WebApp สสจ. สสอ.</t>
  </si>
  <si>
    <t>WebApp</t>
  </si>
  <si>
    <t>แลกเปลี่ยนเรียนรู้ระบบ Data Center</t>
  </si>
  <si>
    <t>ลำดับ</t>
  </si>
  <si>
    <t>รายการ</t>
  </si>
  <si>
    <t>ราคา</t>
  </si>
  <si>
    <t>PC computer</t>
  </si>
  <si>
    <t>NoteBook computer</t>
  </si>
  <si>
    <t>เครื่องปั่นไฟอัตโนมัติ</t>
  </si>
  <si>
    <t>HardWare</t>
  </si>
  <si>
    <t>เครื่องสำรองไฟ</t>
  </si>
  <si>
    <t>antivirus</t>
  </si>
  <si>
    <t>Software</t>
  </si>
  <si>
    <t>อบรม Linux</t>
  </si>
  <si>
    <t>ค่าลงทะเบียน</t>
  </si>
  <si>
    <t>Linux</t>
  </si>
  <si>
    <t>อ.สัมฤทธิ์ การดูแลระดับอำเภอ 16 - 20 กันยายน 2556</t>
  </si>
  <si>
    <t>อ.สัมฤทธิ์</t>
  </si>
  <si>
    <t>รพ.ชุมพร</t>
  </si>
  <si>
    <t>icd10</t>
  </si>
  <si>
    <t>ครุภัณฑ์computer</t>
  </si>
  <si>
    <t>server 2 ตัว</t>
  </si>
  <si>
    <t>autenticate</t>
  </si>
  <si>
    <t>16 - 20 กันยายน 2556</t>
  </si>
  <si>
    <t>แลกเปลี่ยนเรียนรู้ 20</t>
  </si>
  <si>
    <t>printer</t>
  </si>
  <si>
    <t xml:space="preserve">server 2 </t>
  </si>
  <si>
    <t>หมายเหตุ</t>
  </si>
  <si>
    <t>ให้สสจ</t>
  </si>
  <si>
    <t>Autenticate</t>
  </si>
  <si>
    <t>ceo+admin</t>
  </si>
  <si>
    <t>micro sd 64 gb</t>
  </si>
  <si>
    <t>สำหรับ Tablet</t>
  </si>
  <si>
    <t>นพ.สสจ.ให้สำรวจความต้องการของฝ่าย/งาน</t>
  </si>
  <si>
    <t>ไฟฟ้าดับบ่อยในช่วงวันหยุดไม่มีคนเฝ้าดูแลตรงนี้</t>
  </si>
  <si>
    <t>ไฟตกไฟกระชากบ่อยมาก ทดแทนเครื่องหมดอายุ</t>
  </si>
  <si>
    <t>มาตรฐานความปลอดภัยกระทรวง ICT ตามกฎหมาย</t>
  </si>
  <si>
    <t>การปฏิบัติงานระบบ GIS และข้อมูลด้านสุขภาพ</t>
  </si>
  <si>
    <t xml:space="preserve">เพื่มพื้นที่หน่วยความจำให้กับ Tablet </t>
  </si>
  <si>
    <t>ระบบป้องกันฟ้าผ่า</t>
  </si>
  <si>
    <t>อุปกรณ์ดับเพลิง</t>
  </si>
  <si>
    <t>AutoControl AirSwitcher</t>
  </si>
  <si>
    <t>server อำเภอ</t>
  </si>
  <si>
    <t>สลับให้แอร์ทำงานป้องกันเสียเร็ว</t>
  </si>
  <si>
    <t>ทำระบบข้อมูลอำเภอ</t>
  </si>
  <si>
    <t>ห้อง server</t>
  </si>
  <si>
    <t>สสอ</t>
  </si>
  <si>
    <t>Projector</t>
  </si>
  <si>
    <t>Epson (LCD)</t>
  </si>
  <si>
    <t>EB-S02</t>
  </si>
  <si>
    <t>SVGA (800x600)</t>
  </si>
  <si>
    <t>11,700 ฿</t>
  </si>
  <si>
    <t>Catalog</t>
  </si>
  <si>
    <t>EB-S11</t>
  </si>
  <si>
    <t>13,700 ฿</t>
  </si>
  <si>
    <t>EB-S12</t>
  </si>
  <si>
    <t>14,700 ฿</t>
  </si>
  <si>
    <t>EB-X02</t>
  </si>
  <si>
    <t>XGA (1042x768)</t>
  </si>
  <si>
    <t>17,700 ฿</t>
  </si>
  <si>
    <t>EB-X11</t>
  </si>
  <si>
    <t>XGA (1024x768)</t>
  </si>
  <si>
    <t>18,700 ฿</t>
  </si>
  <si>
    <t>EB-X12</t>
  </si>
  <si>
    <t>22,700 ฿</t>
  </si>
  <si>
    <t>EB-X14</t>
  </si>
  <si>
    <t>24,500 ฿</t>
  </si>
  <si>
    <t>EB-W02</t>
  </si>
  <si>
    <t>WXGA (1280x800)</t>
  </si>
  <si>
    <t>27,900 ฿</t>
  </si>
  <si>
    <t>EB-W12</t>
  </si>
  <si>
    <t>29,900 ฿</t>
  </si>
  <si>
    <t>EB-W16</t>
  </si>
  <si>
    <t>35,900 ฿</t>
  </si>
  <si>
    <t>EB-W16SK</t>
  </si>
  <si>
    <t>79,900 ฿</t>
  </si>
  <si>
    <t>EB-95</t>
  </si>
  <si>
    <t>32,900 ฿</t>
  </si>
  <si>
    <t>EB-96W</t>
  </si>
  <si>
    <t>34,900 ฿</t>
  </si>
  <si>
    <t>EB-905</t>
  </si>
  <si>
    <t>59,900 ฿</t>
  </si>
  <si>
    <t>EB-915W</t>
  </si>
  <si>
    <t>64,900 ฿</t>
  </si>
  <si>
    <t>EB-925</t>
  </si>
  <si>
    <t>EB-420</t>
  </si>
  <si>
    <t>39,900 ฿</t>
  </si>
  <si>
    <t>EB-425W</t>
  </si>
  <si>
    <t>44,900 ฿</t>
  </si>
  <si>
    <t>EB-430</t>
  </si>
  <si>
    <t>EB-435W</t>
  </si>
  <si>
    <t>49,900 ฿</t>
  </si>
  <si>
    <t>EB-455W(i)</t>
  </si>
  <si>
    <t>99,900 ฿</t>
  </si>
  <si>
    <t>EB-485Wi</t>
  </si>
  <si>
    <t>119,000 ฿</t>
  </si>
  <si>
    <t>EB-1410Wi</t>
  </si>
  <si>
    <t>139,000 ฿</t>
  </si>
  <si>
    <t>EB-1776W</t>
  </si>
  <si>
    <t>EB-1840W</t>
  </si>
  <si>
    <t>69,900 ฿</t>
  </si>
  <si>
    <t>EB-1850W</t>
  </si>
  <si>
    <t>74,900 ฿</t>
  </si>
  <si>
    <t>EB-1860</t>
  </si>
  <si>
    <t>89,900 ฿</t>
  </si>
  <si>
    <t>EB-1870</t>
  </si>
  <si>
    <t>95,900 ฿</t>
  </si>
  <si>
    <t>EB-1880</t>
  </si>
  <si>
    <t>EB-1945W</t>
  </si>
  <si>
    <t>EB-1955</t>
  </si>
  <si>
    <t>EB-1965</t>
  </si>
  <si>
    <t>99,000 ฿</t>
  </si>
  <si>
    <t>EB-G5500</t>
  </si>
  <si>
    <t>EB-G5600</t>
  </si>
  <si>
    <t>129,000 ฿</t>
  </si>
  <si>
    <t>EB-G5650W</t>
  </si>
  <si>
    <t>179,000 ฿</t>
  </si>
  <si>
    <t>EB-G5800</t>
  </si>
  <si>
    <t>189,000 ฿</t>
  </si>
  <si>
    <t>EB-G5900</t>
  </si>
  <si>
    <t>209,000 ฿</t>
  </si>
  <si>
    <t>EB-G5950</t>
  </si>
  <si>
    <t>229,000 ฿</t>
  </si>
  <si>
    <t>EB-G5450WU</t>
  </si>
  <si>
    <t>WUXGA (1920x1200)</t>
  </si>
  <si>
    <t>EB-G5750WU</t>
  </si>
  <si>
    <t>279,000 ฿</t>
  </si>
  <si>
    <t>EB-Z8050W</t>
  </si>
  <si>
    <t>479,000 ฿</t>
  </si>
  <si>
    <t>EB-Z8000WU</t>
  </si>
  <si>
    <t>519,000 ฿</t>
  </si>
  <si>
    <t>EB-Z8150</t>
  </si>
  <si>
    <t>549,000 ฿</t>
  </si>
  <si>
    <t>EB-Z8350W</t>
  </si>
  <si>
    <t>649,000 ฿</t>
  </si>
  <si>
    <t>EB-Z10000</t>
  </si>
  <si>
    <t>699,000 ฿</t>
  </si>
  <si>
    <t>EB-Z10000NL</t>
  </si>
  <si>
    <t>EB-Z8450WU</t>
  </si>
  <si>
    <t>749,000 ฿</t>
  </si>
  <si>
    <t>MG-850HD</t>
  </si>
  <si>
    <t>2,800 (3000:1)</t>
  </si>
  <si>
    <t>31,900 ฿</t>
  </si>
  <si>
    <t>EH-TW550</t>
  </si>
  <si>
    <t>720P(1280x720)</t>
  </si>
  <si>
    <t>EH-TW3600</t>
  </si>
  <si>
    <t>2,000 (50000:1)</t>
  </si>
  <si>
    <t>1080P (1920x1080)</t>
  </si>
  <si>
    <t>61,000 ฿</t>
  </si>
  <si>
    <t>EH-TW6100</t>
  </si>
  <si>
    <t>2,300 (40000:1)</t>
  </si>
  <si>
    <t>89,000 ฿</t>
  </si>
  <si>
    <t>EH-TW8100</t>
  </si>
  <si>
    <t>2,400 (320000:1)</t>
  </si>
  <si>
    <t>109,000 ฿</t>
  </si>
  <si>
    <t>สสจ.และสสอ.</t>
  </si>
  <si>
    <t>access point ห้อง server</t>
  </si>
  <si>
    <t>สสจ.ขาดแคลน จำเป็นต้องยืม สสอ. เสมอ ๆ</t>
  </si>
  <si>
    <t>Autenticate รพ. และ สสอ.</t>
  </si>
  <si>
    <t>window 7 Professional</t>
  </si>
  <si>
    <t xml:space="preserve">microsoft office </t>
  </si>
  <si>
    <t>จัด</t>
  </si>
  <si>
    <t>จัดหาซอฟแวร์ลิขสิทธิ์ที่จำเป็น</t>
  </si>
  <si>
    <t>แผนการจัดหาซอฟแวร์</t>
  </si>
  <si>
    <t xml:space="preserve">visual studio </t>
  </si>
  <si>
    <t>Navicat premium</t>
  </si>
  <si>
    <t>devexpress</t>
  </si>
  <si>
    <t>Teamviewer</t>
  </si>
  <si>
    <t>อินเตอร์เน็ตความเร็วสูง 20/30</t>
  </si>
  <si>
    <t>สสอ./รพ.สต.</t>
  </si>
  <si>
    <t>ชี้แจงการดำเนินงาน OPPP ประจำปี</t>
  </si>
  <si>
    <t>นิเทศน์ติดตามงานข้อมูลและ IT</t>
  </si>
  <si>
    <t>จัดอบรมระบบ Refer</t>
  </si>
  <si>
    <t>tablet 8(Note)</t>
  </si>
  <si>
    <t>Timer สำหรับเปิด Air อัตโนมัติ</t>
  </si>
  <si>
    <t>ระบบเครือข่ายตึกสร้างใหม่สสจ</t>
  </si>
  <si>
    <t>สสจ.ชพ.</t>
  </si>
  <si>
    <t>printer ห้อง server</t>
  </si>
  <si>
    <t>เสื้อทีม</t>
  </si>
  <si>
    <t>หักค่าเสื้อทีมแล้วเหลือ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</si>
</sst>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  <font>
      <sz val="9"/>
      <color indexed="81"/>
      <name val="Tahoma"/>
      <charset val="222"/>
    </font>
    <font>
      <b/>
      <sz val="9"/>
      <color indexed="81"/>
      <name val="Tahoma"/>
      <charset val="222"/>
    </font>
    <font>
      <u/>
      <sz val="11"/>
      <color theme="10"/>
      <name val="Tahoma"/>
      <family val="2"/>
      <charset val="222"/>
      <scheme val="minor"/>
    </font>
    <font>
      <sz val="12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5" xfId="0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4" fillId="0" borderId="7" xfId="0" applyFont="1" applyBorder="1"/>
    <xf numFmtId="187" fontId="0" fillId="0" borderId="0" xfId="1" applyNumberFormat="1" applyFont="1" applyAlignment="1">
      <alignment vertical="center"/>
    </xf>
    <xf numFmtId="187" fontId="0" fillId="0" borderId="0" xfId="1" applyNumberFormat="1" applyFont="1" applyBorder="1" applyAlignment="1">
      <alignment horizontal="center" vertical="center"/>
    </xf>
    <xf numFmtId="187" fontId="0" fillId="2" borderId="5" xfId="1" applyNumberFormat="1" applyFont="1" applyFill="1" applyBorder="1" applyAlignment="1">
      <alignment vertical="center"/>
    </xf>
    <xf numFmtId="187" fontId="0" fillId="2" borderId="5" xfId="1" applyNumberFormat="1" applyFont="1" applyFill="1" applyBorder="1" applyAlignment="1">
      <alignment horizontal="center" vertical="center"/>
    </xf>
    <xf numFmtId="187" fontId="0" fillId="2" borderId="10" xfId="1" applyNumberFormat="1" applyFont="1" applyFill="1" applyBorder="1" applyAlignment="1">
      <alignment horizontal="center" vertical="center"/>
    </xf>
    <xf numFmtId="187" fontId="0" fillId="3" borderId="5" xfId="1" applyNumberFormat="1" applyFont="1" applyFill="1" applyBorder="1" applyAlignment="1">
      <alignment horizontal="center" vertical="center"/>
    </xf>
    <xf numFmtId="187" fontId="0" fillId="3" borderId="5" xfId="1" applyNumberFormat="1" applyFont="1" applyFill="1" applyBorder="1" applyAlignment="1">
      <alignment vertical="center"/>
    </xf>
    <xf numFmtId="187" fontId="0" fillId="0" borderId="5" xfId="1" applyNumberFormat="1" applyFont="1" applyBorder="1" applyAlignment="1">
      <alignment vertical="center"/>
    </xf>
    <xf numFmtId="187" fontId="0" fillId="0" borderId="0" xfId="1" applyNumberFormat="1" applyFont="1" applyBorder="1" applyAlignment="1">
      <alignment vertical="center"/>
    </xf>
    <xf numFmtId="187" fontId="0" fillId="2" borderId="10" xfId="1" applyNumberFormat="1" applyFont="1" applyFill="1" applyBorder="1" applyAlignment="1">
      <alignment vertical="center"/>
    </xf>
    <xf numFmtId="187" fontId="0" fillId="2" borderId="0" xfId="1" applyNumberFormat="1" applyFont="1" applyFill="1" applyBorder="1" applyAlignment="1">
      <alignment vertical="center"/>
    </xf>
    <xf numFmtId="187" fontId="4" fillId="0" borderId="7" xfId="1" applyNumberFormat="1" applyFont="1" applyBorder="1" applyAlignment="1">
      <alignment vertical="center"/>
    </xf>
    <xf numFmtId="187" fontId="4" fillId="0" borderId="0" xfId="1" applyNumberFormat="1" applyFont="1" applyBorder="1" applyAlignment="1">
      <alignment vertical="center"/>
    </xf>
    <xf numFmtId="187" fontId="4" fillId="0" borderId="5" xfId="1" applyNumberFormat="1" applyFont="1" applyBorder="1" applyAlignment="1">
      <alignment vertical="center"/>
    </xf>
    <xf numFmtId="187" fontId="4" fillId="0" borderId="0" xfId="1" applyNumberFormat="1" applyFont="1" applyAlignment="1">
      <alignment vertical="center"/>
    </xf>
    <xf numFmtId="187" fontId="0" fillId="2" borderId="0" xfId="1" applyNumberFormat="1" applyFont="1" applyFill="1" applyAlignment="1">
      <alignment vertical="center"/>
    </xf>
    <xf numFmtId="187" fontId="0" fillId="2" borderId="7" xfId="1" applyNumberFormat="1" applyFont="1" applyFill="1" applyBorder="1" applyAlignment="1">
      <alignment horizontal="center" vertical="center"/>
    </xf>
    <xf numFmtId="187" fontId="0" fillId="2" borderId="0" xfId="1" applyNumberFormat="1" applyFont="1" applyFill="1" applyBorder="1" applyAlignment="1">
      <alignment horizontal="center" vertical="center"/>
    </xf>
    <xf numFmtId="187" fontId="0" fillId="0" borderId="14" xfId="1" applyNumberFormat="1" applyFont="1" applyBorder="1" applyAlignment="1">
      <alignment vertical="center"/>
    </xf>
    <xf numFmtId="187" fontId="0" fillId="4" borderId="15" xfId="1" applyNumberFormat="1" applyFont="1" applyFill="1" applyBorder="1" applyAlignment="1">
      <alignment vertical="center"/>
    </xf>
    <xf numFmtId="187" fontId="5" fillId="0" borderId="0" xfId="1" applyNumberFormat="1" applyFont="1" applyFill="1" applyBorder="1" applyAlignment="1">
      <alignment vertical="center"/>
    </xf>
    <xf numFmtId="187" fontId="0" fillId="0" borderId="5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87" fontId="0" fillId="5" borderId="5" xfId="1" applyNumberFormat="1" applyFont="1" applyFill="1" applyBorder="1" applyAlignment="1">
      <alignment vertical="center"/>
    </xf>
    <xf numFmtId="187" fontId="0" fillId="0" borderId="5" xfId="1" applyNumberFormat="1" applyFont="1" applyBorder="1" applyAlignment="1">
      <alignment horizontal="center"/>
    </xf>
    <xf numFmtId="187" fontId="0" fillId="0" borderId="5" xfId="1" applyNumberFormat="1" applyFont="1" applyFill="1" applyBorder="1" applyAlignment="1">
      <alignment horizontal="center"/>
    </xf>
    <xf numFmtId="187" fontId="4" fillId="2" borderId="0" xfId="1" applyNumberFormat="1" applyFont="1" applyFill="1"/>
    <xf numFmtId="187" fontId="0" fillId="0" borderId="0" xfId="1" applyNumberFormat="1" applyFont="1"/>
    <xf numFmtId="187" fontId="0" fillId="0" borderId="5" xfId="1" applyNumberFormat="1" applyFont="1" applyBorder="1"/>
    <xf numFmtId="187" fontId="0" fillId="0" borderId="5" xfId="1" applyNumberFormat="1" applyFont="1" applyFill="1" applyBorder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8" fillId="0" borderId="0" xfId="2" applyAlignment="1">
      <alignment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1" fontId="0" fillId="0" borderId="5" xfId="0" applyNumberFormat="1" applyBorder="1" applyAlignment="1">
      <alignment vertical="center"/>
    </xf>
    <xf numFmtId="187" fontId="4" fillId="3" borderId="0" xfId="1" applyNumberFormat="1" applyFont="1" applyFill="1" applyAlignment="1">
      <alignment vertical="center"/>
    </xf>
    <xf numFmtId="49" fontId="0" fillId="0" borderId="0" xfId="1" applyNumberFormat="1" applyFont="1"/>
    <xf numFmtId="49" fontId="0" fillId="0" borderId="5" xfId="1" applyNumberFormat="1" applyFont="1" applyBorder="1" applyAlignment="1">
      <alignment horizontal="center"/>
    </xf>
    <xf numFmtId="49" fontId="0" fillId="0" borderId="5" xfId="1" applyNumberFormat="1" applyFont="1" applyBorder="1"/>
    <xf numFmtId="49" fontId="0" fillId="0" borderId="5" xfId="1" applyNumberFormat="1" applyFont="1" applyFill="1" applyBorder="1"/>
    <xf numFmtId="187" fontId="0" fillId="0" borderId="10" xfId="1" applyNumberFormat="1" applyFont="1" applyBorder="1" applyAlignment="1"/>
    <xf numFmtId="187" fontId="0" fillId="0" borderId="0" xfId="1" applyNumberFormat="1" applyFont="1" applyAlignment="1"/>
    <xf numFmtId="187" fontId="5" fillId="4" borderId="15" xfId="1" applyNumberFormat="1" applyFont="1" applyFill="1" applyBorder="1" applyAlignment="1">
      <alignment vertical="center"/>
    </xf>
    <xf numFmtId="187" fontId="1" fillId="0" borderId="0" xfId="1" applyNumberFormat="1" applyFont="1" applyAlignment="1">
      <alignment vertical="center"/>
    </xf>
    <xf numFmtId="187" fontId="1" fillId="3" borderId="5" xfId="1" applyNumberFormat="1" applyFont="1" applyFill="1" applyBorder="1" applyAlignment="1">
      <alignment horizontal="center" vertical="center"/>
    </xf>
    <xf numFmtId="187" fontId="1" fillId="3" borderId="5" xfId="1" applyNumberFormat="1" applyFont="1" applyFill="1" applyBorder="1" applyAlignment="1">
      <alignment vertical="center"/>
    </xf>
    <xf numFmtId="187" fontId="1" fillId="0" borderId="0" xfId="1" applyNumberFormat="1" applyFont="1" applyBorder="1" applyAlignment="1">
      <alignment vertical="center"/>
    </xf>
    <xf numFmtId="187" fontId="1" fillId="0" borderId="5" xfId="1" applyNumberFormat="1" applyFont="1" applyBorder="1" applyAlignment="1">
      <alignment vertical="center"/>
    </xf>
    <xf numFmtId="187" fontId="5" fillId="0" borderId="0" xfId="1" applyNumberFormat="1" applyFont="1" applyAlignment="1">
      <alignment vertical="center"/>
    </xf>
    <xf numFmtId="187" fontId="1" fillId="0" borderId="0" xfId="1" applyNumberFormat="1" applyFont="1"/>
    <xf numFmtId="187" fontId="1" fillId="0" borderId="15" xfId="1" applyNumberFormat="1" applyFont="1" applyBorder="1" applyAlignment="1">
      <alignment vertical="center"/>
    </xf>
    <xf numFmtId="187" fontId="1" fillId="0" borderId="5" xfId="1" applyNumberFormat="1" applyFont="1" applyBorder="1"/>
    <xf numFmtId="187" fontId="1" fillId="0" borderId="5" xfId="1" applyNumberFormat="1" applyFont="1" applyFill="1" applyBorder="1" applyAlignment="1">
      <alignment vertical="center"/>
    </xf>
    <xf numFmtId="187" fontId="5" fillId="0" borderId="0" xfId="1" applyNumberFormat="1" applyFont="1"/>
    <xf numFmtId="187" fontId="4" fillId="2" borderId="5" xfId="1" applyNumberFormat="1" applyFont="1" applyFill="1" applyBorder="1"/>
    <xf numFmtId="187" fontId="4" fillId="2" borderId="5" xfId="1" applyNumberFormat="1" applyFont="1" applyFill="1" applyBorder="1" applyAlignment="1">
      <alignment horizontal="center"/>
    </xf>
    <xf numFmtId="187" fontId="4" fillId="0" borderId="5" xfId="1" applyNumberFormat="1" applyFont="1" applyBorder="1"/>
    <xf numFmtId="187" fontId="4" fillId="0" borderId="0" xfId="1" applyNumberFormat="1" applyFont="1"/>
    <xf numFmtId="187" fontId="4" fillId="0" borderId="7" xfId="1" applyNumberFormat="1" applyFont="1" applyBorder="1"/>
    <xf numFmtId="187" fontId="9" fillId="0" borderId="0" xfId="1" applyNumberFormat="1" applyFont="1"/>
    <xf numFmtId="187" fontId="9" fillId="2" borderId="5" xfId="1" applyNumberFormat="1" applyFont="1" applyFill="1" applyBorder="1"/>
    <xf numFmtId="187" fontId="9" fillId="2" borderId="5" xfId="1" applyNumberFormat="1" applyFont="1" applyFill="1" applyBorder="1" applyAlignment="1">
      <alignment horizontal="center"/>
    </xf>
    <xf numFmtId="187" fontId="9" fillId="0" borderId="5" xfId="1" applyNumberFormat="1" applyFont="1" applyBorder="1"/>
    <xf numFmtId="187" fontId="9" fillId="0" borderId="7" xfId="1" applyNumberFormat="1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/>
    <xf numFmtId="0" fontId="0" fillId="2" borderId="5" xfId="0" applyFont="1" applyFill="1" applyBorder="1"/>
    <xf numFmtId="0" fontId="0" fillId="2" borderId="5" xfId="0" applyFont="1" applyFill="1" applyBorder="1" applyAlignment="1">
      <alignment horizontal="center"/>
    </xf>
    <xf numFmtId="0" fontId="0" fillId="0" borderId="5" xfId="0" applyFont="1" applyBorder="1"/>
    <xf numFmtId="0" fontId="0" fillId="0" borderId="7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3" xfId="0" applyFont="1" applyBorder="1"/>
    <xf numFmtId="187" fontId="0" fillId="0" borderId="5" xfId="1" applyNumberFormat="1" applyFont="1" applyBorder="1" applyAlignment="1">
      <alignment horizontal="center" vertical="center"/>
    </xf>
    <xf numFmtId="187" fontId="0" fillId="5" borderId="5" xfId="1" applyNumberFormat="1" applyFont="1" applyFill="1" applyBorder="1" applyAlignment="1">
      <alignment horizontal="center" vertical="center"/>
    </xf>
    <xf numFmtId="187" fontId="5" fillId="2" borderId="5" xfId="1" applyNumberFormat="1" applyFont="1" applyFill="1" applyBorder="1" applyAlignment="1">
      <alignment horizontal="center" vertical="center"/>
    </xf>
    <xf numFmtId="187" fontId="4" fillId="4" borderId="5" xfId="1" applyNumberFormat="1" applyFont="1" applyFill="1" applyBorder="1" applyAlignment="1">
      <alignment horizontal="center" vertical="center"/>
    </xf>
    <xf numFmtId="187" fontId="0" fillId="4" borderId="5" xfId="1" applyNumberFormat="1" applyFont="1" applyFill="1" applyBorder="1" applyAlignment="1">
      <alignment horizontal="center" vertical="center"/>
    </xf>
    <xf numFmtId="187" fontId="4" fillId="0" borderId="5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87" fontId="9" fillId="0" borderId="8" xfId="1" applyNumberFormat="1" applyFont="1" applyBorder="1" applyAlignment="1">
      <alignment horizontal="center"/>
    </xf>
    <xf numFmtId="187" fontId="9" fillId="0" borderId="9" xfId="1" applyNumberFormat="1" applyFont="1" applyBorder="1" applyAlignment="1">
      <alignment horizontal="center"/>
    </xf>
    <xf numFmtId="187" fontId="9" fillId="0" borderId="6" xfId="1" applyNumberFormat="1" applyFont="1" applyBorder="1" applyAlignment="1">
      <alignment horizontal="center"/>
    </xf>
    <xf numFmtId="187" fontId="4" fillId="0" borderId="8" xfId="1" applyNumberFormat="1" applyFont="1" applyBorder="1" applyAlignment="1">
      <alignment horizontal="center"/>
    </xf>
    <xf numFmtId="187" fontId="4" fillId="0" borderId="9" xfId="1" applyNumberFormat="1" applyFont="1" applyBorder="1" applyAlignment="1">
      <alignment horizontal="center"/>
    </xf>
    <xf numFmtId="187" fontId="4" fillId="0" borderId="6" xfId="1" applyNumberFormat="1" applyFont="1" applyBorder="1" applyAlignment="1">
      <alignment horizontal="center"/>
    </xf>
    <xf numFmtId="187" fontId="4" fillId="2" borderId="5" xfId="1" applyNumberFormat="1" applyFont="1" applyFill="1" applyBorder="1" applyAlignment="1">
      <alignment horizontal="center"/>
    </xf>
    <xf numFmtId="187" fontId="0" fillId="0" borderId="10" xfId="1" applyNumberFormat="1" applyFont="1" applyBorder="1" applyAlignment="1">
      <alignment horizontal="left"/>
    </xf>
    <xf numFmtId="187" fontId="0" fillId="0" borderId="0" xfId="1" applyNumberFormat="1" applyFont="1" applyAlignment="1">
      <alignment horizontal="left"/>
    </xf>
    <xf numFmtId="0" fontId="0" fillId="2" borderId="0" xfId="0" applyFill="1" applyAlignment="1">
      <alignment horizontal="center" vertical="center"/>
    </xf>
    <xf numFmtId="187" fontId="4" fillId="2" borderId="5" xfId="1" applyNumberFormat="1" applyFont="1" applyFill="1" applyBorder="1" applyAlignment="1">
      <alignment horizontal="center" vertical="center"/>
    </xf>
    <xf numFmtId="187" fontId="0" fillId="0" borderId="10" xfId="1" applyNumberFormat="1" applyFont="1" applyBorder="1" applyAlignment="1"/>
    <xf numFmtId="187" fontId="0" fillId="0" borderId="0" xfId="1" applyNumberFormat="1" applyFont="1" applyAlignment="1"/>
    <xf numFmtId="187" fontId="1" fillId="0" borderId="0" xfId="1" applyNumberFormat="1" applyFont="1" applyAlignment="1">
      <alignment horizontal="center"/>
    </xf>
    <xf numFmtId="187" fontId="1" fillId="0" borderId="5" xfId="1" applyNumberFormat="1" applyFont="1" applyBorder="1" applyAlignment="1">
      <alignment horizontal="left"/>
    </xf>
    <xf numFmtId="187" fontId="0" fillId="0" borderId="5" xfId="1" applyNumberFormat="1" applyFont="1" applyBorder="1" applyAlignment="1">
      <alignment horizontal="left"/>
    </xf>
    <xf numFmtId="187" fontId="10" fillId="6" borderId="5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ammp.co.th/images/ccatt/epson/EB-S02_S11_S12_X02_X11_X12_X14_W01_W02_W12.pdf" TargetMode="External"/><Relationship Id="rId13" Type="http://schemas.openxmlformats.org/officeDocument/2006/relationships/hyperlink" Target="http://www.siammp.co.th/images/ccatt/epson/EB-95_96W_905_915W_925.pdf" TargetMode="External"/><Relationship Id="rId18" Type="http://schemas.openxmlformats.org/officeDocument/2006/relationships/hyperlink" Target="http://www.siammp.co.th/images/ccatt/epson/EB-1965.pdf" TargetMode="External"/><Relationship Id="rId26" Type="http://schemas.openxmlformats.org/officeDocument/2006/relationships/hyperlink" Target="http://www.siammp.co.th/images/ccatt/epson/EB-G5500_G5600_G5650W_G5800_G5900_G5950_G5450WU_G5750WU.pdf" TargetMode="External"/><Relationship Id="rId39" Type="http://schemas.openxmlformats.org/officeDocument/2006/relationships/hyperlink" Target="http://www.siammp.co.th/images/ccatt/epson/EB-95_96W_905_915W_925.pdf" TargetMode="External"/><Relationship Id="rId3" Type="http://schemas.openxmlformats.org/officeDocument/2006/relationships/hyperlink" Target="http://www.siammp.co.th/images/ccatt/epson/EB-S02_S11_S12_X02_X11_X12_X14_W01_W02_W12.pdf" TargetMode="External"/><Relationship Id="rId21" Type="http://schemas.openxmlformats.org/officeDocument/2006/relationships/hyperlink" Target="http://www.siammp.co.th/images/ccatt/epson/EB-G5500_G5600_G5650W_G5800_G5900_G5950_G5450WU_G5750WU.pdf" TargetMode="External"/><Relationship Id="rId34" Type="http://schemas.openxmlformats.org/officeDocument/2006/relationships/hyperlink" Target="http://www.siammp.co.th/images/ccatt/epson/MG-850HD.pdf" TargetMode="External"/><Relationship Id="rId42" Type="http://schemas.openxmlformats.org/officeDocument/2006/relationships/hyperlink" Target="http://www.siammp.co.th/images/ccatt/epson/EB-475Wi_485Wi.pdf" TargetMode="External"/><Relationship Id="rId7" Type="http://schemas.openxmlformats.org/officeDocument/2006/relationships/hyperlink" Target="http://www.siammp.co.th/images/ccatt/epson/EB-S02_S11_S12_X02_X11_X12_X14_W01_W02_W12.pdf" TargetMode="External"/><Relationship Id="rId12" Type="http://schemas.openxmlformats.org/officeDocument/2006/relationships/hyperlink" Target="http://www.siammp.co.th/images/ccatt/epson/EB-95_96W_905_915W_925.pdf" TargetMode="External"/><Relationship Id="rId17" Type="http://schemas.openxmlformats.org/officeDocument/2006/relationships/hyperlink" Target="http://www.siammp.co.th/images/ccatt/epson/EB-1850W.pdf" TargetMode="External"/><Relationship Id="rId25" Type="http://schemas.openxmlformats.org/officeDocument/2006/relationships/hyperlink" Target="http://www.siammp.co.th/images/ccatt/epson/EB-G5500_G5600_G5650W_G5800_G5900_G5950_G5450WU_G5750WU.pdf" TargetMode="External"/><Relationship Id="rId33" Type="http://schemas.openxmlformats.org/officeDocument/2006/relationships/hyperlink" Target="http://www.siammp.co.th/images/ccatt/epson/EB-Z8450WU_Z8450WUNL.pdf" TargetMode="External"/><Relationship Id="rId38" Type="http://schemas.openxmlformats.org/officeDocument/2006/relationships/hyperlink" Target="http://www.siammp.co.th/images/ccatt/epson/EH-TW8100.pdf" TargetMode="External"/><Relationship Id="rId2" Type="http://schemas.openxmlformats.org/officeDocument/2006/relationships/hyperlink" Target="http://www.siammp.co.th/images/ccatt/epson/EB-S02_S11_S12_X02_X11_X12_X14_W01_W02_W12.pdf" TargetMode="External"/><Relationship Id="rId16" Type="http://schemas.openxmlformats.org/officeDocument/2006/relationships/hyperlink" Target="http://www.siammp.co.th/images/ccatt/epson/EB-1776W.pdf" TargetMode="External"/><Relationship Id="rId20" Type="http://schemas.openxmlformats.org/officeDocument/2006/relationships/hyperlink" Target="http://www.siammp.co.th/images/ccatt/epson/EB-G5500_G5600_G5650W_G5800_G5900_G5950_G5450WU_G5750WU.pdf" TargetMode="External"/><Relationship Id="rId29" Type="http://schemas.openxmlformats.org/officeDocument/2006/relationships/hyperlink" Target="http://www.siammp.co.th/images/ccatt/epson/EB-Z8150.pdf" TargetMode="External"/><Relationship Id="rId41" Type="http://schemas.openxmlformats.org/officeDocument/2006/relationships/hyperlink" Target="http://www.siammp.co.th/images/ccatt/epson/EB-1840W_1860_1870.pdf" TargetMode="External"/><Relationship Id="rId1" Type="http://schemas.openxmlformats.org/officeDocument/2006/relationships/hyperlink" Target="http://www.siammp.co.th/images/ccatt/epson/EB-S02_S11_S12_X02_X11_X12_X14_W01_W02_W12.pdf" TargetMode="External"/><Relationship Id="rId6" Type="http://schemas.openxmlformats.org/officeDocument/2006/relationships/hyperlink" Target="http://www.siammp.co.th/images/ccatt/epson/EB-S02_S11_S12_X02_X11_X12_X14_W01_W02_W12.pdf" TargetMode="External"/><Relationship Id="rId11" Type="http://schemas.openxmlformats.org/officeDocument/2006/relationships/hyperlink" Target="http://www.siammp.co.th/images/ccatt/epson/EB-W16SK.pdf" TargetMode="External"/><Relationship Id="rId24" Type="http://schemas.openxmlformats.org/officeDocument/2006/relationships/hyperlink" Target="http://www.siammp.co.th/images/ccatt/epson/EB-G5500_G5600_G5650W_G5800_G5900_G5950_G5450WU_G5750WU.pdf" TargetMode="External"/><Relationship Id="rId32" Type="http://schemas.openxmlformats.org/officeDocument/2006/relationships/hyperlink" Target="http://www.siammp.co.th/images/ccatt/epson/EB-Z10000_Z10000NL.pdf" TargetMode="External"/><Relationship Id="rId37" Type="http://schemas.openxmlformats.org/officeDocument/2006/relationships/hyperlink" Target="http://www.siammp.co.th/images/ccatt/epson/EH-TW6100.pdf" TargetMode="External"/><Relationship Id="rId40" Type="http://schemas.openxmlformats.org/officeDocument/2006/relationships/hyperlink" Target="http://www.siammp.co.th/images/ccatt/epson/EB-420%20_%20430.pdf" TargetMode="External"/><Relationship Id="rId5" Type="http://schemas.openxmlformats.org/officeDocument/2006/relationships/hyperlink" Target="http://www.siammp.co.th/images/ccatt/epson/EB-S02_S11_S12_X02_X11_X12_X14_W01_W02_W12.pdf" TargetMode="External"/><Relationship Id="rId15" Type="http://schemas.openxmlformats.org/officeDocument/2006/relationships/hyperlink" Target="http://www.siammp.co.th/images/ccatt/epson/EB-1840W_1860_1870.pdf" TargetMode="External"/><Relationship Id="rId23" Type="http://schemas.openxmlformats.org/officeDocument/2006/relationships/hyperlink" Target="http://www.siammp.co.th/images/ccatt/epson/EB-G5500_G5600_G5650W_G5800_G5900_G5950_G5450WU_G5750WU.pdf" TargetMode="External"/><Relationship Id="rId28" Type="http://schemas.openxmlformats.org/officeDocument/2006/relationships/hyperlink" Target="http://www.siammp.co.th/images/ccatt/epson/EB-Z8050W_EB-Z8000WU.pdf" TargetMode="External"/><Relationship Id="rId36" Type="http://schemas.openxmlformats.org/officeDocument/2006/relationships/hyperlink" Target="http://www.siammp.co.th/images/ccatt/epson/EH-TW3600.pdf" TargetMode="External"/><Relationship Id="rId10" Type="http://schemas.openxmlformats.org/officeDocument/2006/relationships/hyperlink" Target="http://www.siammp.co.th/images/ccatt/epson/EB-W16.pdf" TargetMode="External"/><Relationship Id="rId19" Type="http://schemas.openxmlformats.org/officeDocument/2006/relationships/hyperlink" Target="http://www.siammp.co.th/images/ccatt/epson/EB-G5500_G5600_G5650W_G5800_G5900_G5950_GG5450WU_G57500WU.pdf" TargetMode="External"/><Relationship Id="rId31" Type="http://schemas.openxmlformats.org/officeDocument/2006/relationships/hyperlink" Target="http://www.siammp.co.th/images/ccatt/epson/EB-Z10000_Z10000NL.pdf" TargetMode="External"/><Relationship Id="rId4" Type="http://schemas.openxmlformats.org/officeDocument/2006/relationships/hyperlink" Target="http://www.siammp.co.th/images/ccatt/epson/EB-S02_S11_S12_X02_X11_X12_X14_W01_W02_W12.pdf" TargetMode="External"/><Relationship Id="rId9" Type="http://schemas.openxmlformats.org/officeDocument/2006/relationships/hyperlink" Target="http://www.siammp.co.th/images/ccatt/epson/EB-S02_S11_S12_X02_X11_X12_X14_W01_W02_W12.pdf" TargetMode="External"/><Relationship Id="rId14" Type="http://schemas.openxmlformats.org/officeDocument/2006/relationships/hyperlink" Target="http://www.siammp.co.th/images/ccatt/epson/EB-425W_435W.pdf" TargetMode="External"/><Relationship Id="rId22" Type="http://schemas.openxmlformats.org/officeDocument/2006/relationships/hyperlink" Target="http://www.siammp.co.th/images/ccatt/epson/EB-G5500_G5600_G5650W_G5800_G5900_G5950_GG5450WU_G57500WU.pdf" TargetMode="External"/><Relationship Id="rId27" Type="http://schemas.openxmlformats.org/officeDocument/2006/relationships/hyperlink" Target="http://www.siammp.co.th/images/ccatt/epson/EB-Z8050W_EB-Z8000WU.pdf" TargetMode="External"/><Relationship Id="rId30" Type="http://schemas.openxmlformats.org/officeDocument/2006/relationships/hyperlink" Target="http://www.siammp.co.th/images/ccatt/epson/EB-Z8350W_Z8350WNL.pdf" TargetMode="External"/><Relationship Id="rId35" Type="http://schemas.openxmlformats.org/officeDocument/2006/relationships/hyperlink" Target="http://www.siammp.co.th/images/ccatt/epson/EH-TW55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6"/>
  <sheetViews>
    <sheetView tabSelected="1" workbookViewId="0">
      <selection activeCell="E8" sqref="E8"/>
    </sheetView>
  </sheetViews>
  <sheetFormatPr defaultRowHeight="18" customHeight="1" x14ac:dyDescent="0.2"/>
  <cols>
    <col min="1" max="1" width="10.25" style="5" bestFit="1" customWidth="1"/>
    <col min="2" max="2" width="8.875" style="5" bestFit="1" customWidth="1"/>
    <col min="3" max="3" width="10" style="5" bestFit="1" customWidth="1"/>
    <col min="4" max="4" width="14.75" style="5" bestFit="1" customWidth="1"/>
    <col min="5" max="5" width="11.125" style="5" bestFit="1" customWidth="1"/>
    <col min="6" max="6" width="1.875" style="5" customWidth="1"/>
    <col min="7" max="7" width="11.375" style="5" bestFit="1" customWidth="1"/>
    <col min="8" max="8" width="13.25" style="5" bestFit="1" customWidth="1"/>
    <col min="9" max="9" width="3" style="5" customWidth="1"/>
    <col min="10" max="10" width="17.875" style="5" bestFit="1" customWidth="1"/>
    <col min="11" max="11" width="10.375" style="5" bestFit="1" customWidth="1"/>
    <col min="12" max="16384" width="9" style="5"/>
  </cols>
  <sheetData>
    <row r="2" spans="1:11" ht="18" customHeight="1" x14ac:dyDescent="0.2">
      <c r="A2" s="89" t="s">
        <v>82</v>
      </c>
      <c r="B2" s="89"/>
      <c r="C2" s="89"/>
      <c r="D2" s="89"/>
      <c r="E2" s="89"/>
      <c r="F2" s="6"/>
      <c r="G2" s="91">
        <f>H25</f>
        <v>5609600</v>
      </c>
      <c r="H2" s="91"/>
      <c r="I2" s="25"/>
      <c r="K2" s="24">
        <f>SUM(K3:K24)</f>
        <v>2190000</v>
      </c>
    </row>
    <row r="3" spans="1:11" ht="18" customHeight="1" x14ac:dyDescent="0.2">
      <c r="A3" s="7"/>
      <c r="B3" s="8" t="s">
        <v>34</v>
      </c>
      <c r="C3" s="8" t="s">
        <v>35</v>
      </c>
      <c r="D3" s="8" t="s">
        <v>36</v>
      </c>
      <c r="E3" s="8" t="s">
        <v>37</v>
      </c>
      <c r="F3" s="9"/>
      <c r="G3" s="10" t="s">
        <v>61</v>
      </c>
      <c r="H3" s="11">
        <f>E13+E25</f>
        <v>417800</v>
      </c>
      <c r="I3" s="13"/>
      <c r="J3" s="28" t="s">
        <v>83</v>
      </c>
      <c r="K3" s="28">
        <v>150000</v>
      </c>
    </row>
    <row r="4" spans="1:11" ht="18" customHeight="1" x14ac:dyDescent="0.2">
      <c r="A4" s="12" t="s">
        <v>33</v>
      </c>
      <c r="B4" s="12">
        <v>1200</v>
      </c>
      <c r="C4" s="12">
        <v>7</v>
      </c>
      <c r="D4" s="12">
        <v>5</v>
      </c>
      <c r="E4" s="12">
        <f>B4*C4*D4</f>
        <v>42000</v>
      </c>
      <c r="F4" s="13"/>
      <c r="G4" s="10" t="s">
        <v>62</v>
      </c>
      <c r="H4" s="11">
        <f>HosXP!E13</f>
        <v>185600</v>
      </c>
      <c r="I4" s="13"/>
      <c r="J4" s="12" t="s">
        <v>84</v>
      </c>
      <c r="K4" s="12">
        <v>100000</v>
      </c>
    </row>
    <row r="5" spans="1:11" ht="18" customHeight="1" x14ac:dyDescent="0.2">
      <c r="A5" s="7"/>
      <c r="B5" s="8" t="s">
        <v>39</v>
      </c>
      <c r="C5" s="8" t="s">
        <v>41</v>
      </c>
      <c r="D5" s="8" t="s">
        <v>40</v>
      </c>
      <c r="E5" s="7"/>
      <c r="F5" s="14"/>
      <c r="G5" s="10" t="s">
        <v>63</v>
      </c>
      <c r="H5" s="11">
        <f>INtermed!E13</f>
        <v>146000</v>
      </c>
      <c r="I5" s="13"/>
      <c r="J5" s="12" t="s">
        <v>85</v>
      </c>
      <c r="K5" s="12">
        <v>300000</v>
      </c>
    </row>
    <row r="6" spans="1:11" ht="18" customHeight="1" x14ac:dyDescent="0.2">
      <c r="A6" s="12" t="s">
        <v>38</v>
      </c>
      <c r="B6" s="12">
        <v>2500</v>
      </c>
      <c r="C6" s="12">
        <v>150</v>
      </c>
      <c r="D6" s="12">
        <v>2</v>
      </c>
      <c r="E6" s="12">
        <v>5300</v>
      </c>
      <c r="F6" s="13"/>
      <c r="G6" s="10" t="s">
        <v>64</v>
      </c>
      <c r="H6" s="11">
        <f>Takis!E13</f>
        <v>27600</v>
      </c>
      <c r="I6" s="13"/>
      <c r="J6" s="12" t="s">
        <v>86</v>
      </c>
      <c r="K6" s="12">
        <v>500000</v>
      </c>
    </row>
    <row r="7" spans="1:11" ht="18" customHeight="1" x14ac:dyDescent="0.2">
      <c r="A7" s="7"/>
      <c r="B7" s="8" t="s">
        <v>244</v>
      </c>
      <c r="C7" s="8" t="s">
        <v>44</v>
      </c>
      <c r="D7" s="8" t="s">
        <v>45</v>
      </c>
      <c r="E7" s="7"/>
      <c r="F7" s="14"/>
      <c r="G7" s="10" t="s">
        <v>65</v>
      </c>
      <c r="H7" s="11">
        <f>TakisAdmin!E13</f>
        <v>205800</v>
      </c>
      <c r="I7" s="13"/>
      <c r="J7" s="28" t="s">
        <v>87</v>
      </c>
      <c r="K7" s="28">
        <v>240000</v>
      </c>
    </row>
    <row r="8" spans="1:11" ht="18" customHeight="1" x14ac:dyDescent="0.2">
      <c r="A8" s="12" t="s">
        <v>42</v>
      </c>
      <c r="B8" s="12">
        <v>300</v>
      </c>
      <c r="C8" s="12">
        <v>60</v>
      </c>
      <c r="D8" s="12"/>
      <c r="E8" s="12">
        <v>15000</v>
      </c>
      <c r="F8" s="13"/>
      <c r="G8" s="10" t="s">
        <v>67</v>
      </c>
      <c r="H8" s="11">
        <f>WebApp!E13</f>
        <v>86500</v>
      </c>
      <c r="I8" s="23"/>
      <c r="J8" s="28" t="s">
        <v>88</v>
      </c>
      <c r="K8" s="28">
        <v>150000</v>
      </c>
    </row>
    <row r="9" spans="1:11" ht="18" customHeight="1" x14ac:dyDescent="0.2">
      <c r="A9" s="7"/>
      <c r="B9" s="8" t="s">
        <v>47</v>
      </c>
      <c r="C9" s="8" t="s">
        <v>48</v>
      </c>
      <c r="D9" s="8" t="s">
        <v>36</v>
      </c>
      <c r="E9" s="7"/>
      <c r="F9" s="15"/>
      <c r="G9" s="10" t="s">
        <v>75</v>
      </c>
      <c r="H9" s="12">
        <f>HardWare!E1</f>
        <v>2704000</v>
      </c>
      <c r="J9" s="12" t="s">
        <v>74</v>
      </c>
      <c r="K9" s="12">
        <v>250000</v>
      </c>
    </row>
    <row r="10" spans="1:11" ht="18" customHeight="1" x14ac:dyDescent="0.2">
      <c r="A10" s="12" t="s">
        <v>46</v>
      </c>
      <c r="B10" s="12">
        <v>250</v>
      </c>
      <c r="C10" s="12">
        <v>60</v>
      </c>
      <c r="D10" s="12">
        <v>5</v>
      </c>
      <c r="E10" s="12">
        <f>B10*C10*D10</f>
        <v>75000</v>
      </c>
      <c r="F10" s="13"/>
      <c r="G10" s="12" t="s">
        <v>78</v>
      </c>
      <c r="H10" s="12">
        <f>Software!D2</f>
        <v>1750000</v>
      </c>
      <c r="J10" s="12" t="s">
        <v>90</v>
      </c>
      <c r="K10" s="12">
        <v>500000</v>
      </c>
    </row>
    <row r="11" spans="1:11" ht="18" customHeight="1" x14ac:dyDescent="0.2">
      <c r="A11" s="7"/>
      <c r="B11" s="8" t="s">
        <v>51</v>
      </c>
      <c r="C11" s="8" t="s">
        <v>52</v>
      </c>
      <c r="D11" s="8"/>
      <c r="E11" s="7"/>
      <c r="F11" s="15"/>
      <c r="G11" s="12" t="s">
        <v>81</v>
      </c>
      <c r="H11" s="12">
        <f>Linux!E14</f>
        <v>86300</v>
      </c>
      <c r="J11" s="12" t="s">
        <v>91</v>
      </c>
      <c r="K11" s="12"/>
    </row>
    <row r="12" spans="1:11" ht="18" customHeight="1" x14ac:dyDescent="0.2">
      <c r="A12" s="12" t="s">
        <v>50</v>
      </c>
      <c r="B12" s="12">
        <v>800</v>
      </c>
      <c r="C12" s="12">
        <v>6</v>
      </c>
      <c r="D12" s="12"/>
      <c r="E12" s="12">
        <f>B12*C12</f>
        <v>4800</v>
      </c>
      <c r="F12" s="13"/>
      <c r="G12" s="12"/>
      <c r="H12" s="12"/>
    </row>
    <row r="13" spans="1:11" s="19" customFormat="1" ht="18" customHeight="1" x14ac:dyDescent="0.2">
      <c r="A13" s="92" t="s">
        <v>89</v>
      </c>
      <c r="B13" s="92"/>
      <c r="C13" s="92"/>
      <c r="D13" s="92"/>
      <c r="E13" s="16">
        <f>SUM(E4:E12)</f>
        <v>142100</v>
      </c>
      <c r="F13" s="17"/>
      <c r="G13" s="18"/>
      <c r="H13" s="18"/>
    </row>
    <row r="14" spans="1:11" ht="23.25" customHeight="1" x14ac:dyDescent="0.2">
      <c r="A14" s="112" t="s">
        <v>245</v>
      </c>
      <c r="B14" s="112"/>
      <c r="C14" s="112"/>
      <c r="D14" s="112"/>
      <c r="E14" s="12">
        <f>E13-E8</f>
        <v>127100</v>
      </c>
      <c r="G14" s="12"/>
      <c r="H14" s="12"/>
    </row>
    <row r="15" spans="1:11" ht="18" customHeight="1" x14ac:dyDescent="0.2">
      <c r="A15" s="89" t="s">
        <v>53</v>
      </c>
      <c r="B15" s="89"/>
      <c r="C15" s="89"/>
      <c r="D15" s="89"/>
      <c r="E15" s="89"/>
      <c r="F15" s="6"/>
      <c r="G15" s="12"/>
      <c r="H15" s="12"/>
    </row>
    <row r="16" spans="1:11" ht="18" customHeight="1" x14ac:dyDescent="0.2">
      <c r="A16" s="20"/>
      <c r="B16" s="21" t="s">
        <v>34</v>
      </c>
      <c r="C16" s="21" t="s">
        <v>35</v>
      </c>
      <c r="D16" s="21" t="s">
        <v>36</v>
      </c>
      <c r="E16" s="21" t="s">
        <v>37</v>
      </c>
      <c r="F16" s="22"/>
      <c r="G16" s="12"/>
      <c r="H16" s="12"/>
    </row>
    <row r="17" spans="1:8" ht="18" customHeight="1" x14ac:dyDescent="0.2">
      <c r="A17" s="12" t="s">
        <v>33</v>
      </c>
      <c r="B17" s="12">
        <v>1200</v>
      </c>
      <c r="C17" s="12">
        <v>7</v>
      </c>
      <c r="D17" s="12">
        <v>5</v>
      </c>
      <c r="E17" s="12">
        <f>B17*C17*D17</f>
        <v>42000</v>
      </c>
      <c r="F17" s="13"/>
      <c r="G17" s="12"/>
      <c r="H17" s="12"/>
    </row>
    <row r="18" spans="1:8" ht="18" customHeight="1" x14ac:dyDescent="0.2">
      <c r="A18" s="7"/>
      <c r="B18" s="8" t="s">
        <v>39</v>
      </c>
      <c r="C18" s="8" t="s">
        <v>41</v>
      </c>
      <c r="D18" s="8" t="s">
        <v>40</v>
      </c>
      <c r="E18" s="7"/>
      <c r="F18" s="15"/>
      <c r="G18" s="12"/>
      <c r="H18" s="12"/>
    </row>
    <row r="19" spans="1:8" ht="18" customHeight="1" x14ac:dyDescent="0.2">
      <c r="A19" s="12" t="s">
        <v>38</v>
      </c>
      <c r="B19" s="12">
        <v>4000</v>
      </c>
      <c r="C19" s="12">
        <v>1600</v>
      </c>
      <c r="D19" s="12">
        <v>2</v>
      </c>
      <c r="E19" s="12">
        <f>(B19*D19)+(C19*D19)</f>
        <v>11200</v>
      </c>
      <c r="F19" s="13"/>
      <c r="G19" s="12"/>
      <c r="H19" s="12"/>
    </row>
    <row r="20" spans="1:8" ht="18" customHeight="1" x14ac:dyDescent="0.2">
      <c r="A20" s="7"/>
      <c r="B20" s="8" t="s">
        <v>43</v>
      </c>
      <c r="C20" s="8" t="s">
        <v>44</v>
      </c>
      <c r="D20" s="8" t="s">
        <v>45</v>
      </c>
      <c r="E20" s="7"/>
      <c r="F20" s="15"/>
      <c r="G20" s="12"/>
      <c r="H20" s="12"/>
    </row>
    <row r="21" spans="1:8" ht="18" customHeight="1" x14ac:dyDescent="0.2">
      <c r="A21" s="12" t="s">
        <v>42</v>
      </c>
      <c r="B21" s="12">
        <v>200</v>
      </c>
      <c r="C21" s="12">
        <v>150</v>
      </c>
      <c r="D21" s="12">
        <v>1000</v>
      </c>
      <c r="E21" s="12">
        <f>(B21*C21)+D21</f>
        <v>31000</v>
      </c>
      <c r="F21" s="13"/>
      <c r="G21" s="12"/>
      <c r="H21" s="12"/>
    </row>
    <row r="22" spans="1:8" ht="18" customHeight="1" x14ac:dyDescent="0.2">
      <c r="A22" s="7"/>
      <c r="B22" s="8" t="s">
        <v>47</v>
      </c>
      <c r="C22" s="8" t="s">
        <v>48</v>
      </c>
      <c r="D22" s="8" t="s">
        <v>36</v>
      </c>
      <c r="E22" s="7"/>
      <c r="F22" s="15"/>
      <c r="G22" s="12"/>
      <c r="H22" s="12"/>
    </row>
    <row r="23" spans="1:8" ht="18" customHeight="1" x14ac:dyDescent="0.2">
      <c r="A23" s="12" t="s">
        <v>46</v>
      </c>
      <c r="B23" s="12">
        <v>250</v>
      </c>
      <c r="C23" s="12">
        <v>150</v>
      </c>
      <c r="D23" s="12">
        <v>5</v>
      </c>
      <c r="E23" s="12">
        <f>B23*C23*D23</f>
        <v>187500</v>
      </c>
      <c r="F23" s="13"/>
      <c r="G23" s="12"/>
      <c r="H23" s="12"/>
    </row>
    <row r="24" spans="1:8" ht="18" customHeight="1" x14ac:dyDescent="0.2">
      <c r="A24" s="12" t="s">
        <v>50</v>
      </c>
      <c r="B24" s="12">
        <v>800</v>
      </c>
      <c r="C24" s="12">
        <v>5</v>
      </c>
      <c r="D24" s="12"/>
      <c r="E24" s="12">
        <f>B24*C24</f>
        <v>4000</v>
      </c>
      <c r="F24" s="13"/>
      <c r="G24" s="12"/>
      <c r="H24" s="12"/>
    </row>
    <row r="25" spans="1:8" ht="18" customHeight="1" x14ac:dyDescent="0.2">
      <c r="E25" s="18">
        <f>SUM(E17:E24)</f>
        <v>275700</v>
      </c>
      <c r="F25" s="17"/>
      <c r="H25" s="18">
        <f>SUM(H3:H24)</f>
        <v>5609600</v>
      </c>
    </row>
    <row r="27" spans="1:8" ht="18" customHeight="1" x14ac:dyDescent="0.2">
      <c r="B27" s="93">
        <f>SUM(B28:B42)</f>
        <v>532100</v>
      </c>
      <c r="C27" s="93"/>
      <c r="E27" s="24">
        <f>SUM(E28:E49)</f>
        <v>2190000</v>
      </c>
    </row>
    <row r="28" spans="1:8" ht="18" customHeight="1" x14ac:dyDescent="0.2">
      <c r="A28" s="12" t="s">
        <v>83</v>
      </c>
      <c r="B28" s="26">
        <f>E13</f>
        <v>142100</v>
      </c>
      <c r="C28" s="26"/>
      <c r="D28" s="28" t="s">
        <v>83</v>
      </c>
      <c r="E28" s="28">
        <v>150000</v>
      </c>
    </row>
    <row r="29" spans="1:8" ht="18" customHeight="1" x14ac:dyDescent="0.2">
      <c r="A29" s="12" t="s">
        <v>92</v>
      </c>
      <c r="B29" s="26">
        <v>240000</v>
      </c>
      <c r="C29" s="26"/>
      <c r="D29" s="12" t="s">
        <v>84</v>
      </c>
      <c r="E29" s="12">
        <v>100000</v>
      </c>
    </row>
    <row r="30" spans="1:8" ht="18" customHeight="1" x14ac:dyDescent="0.2">
      <c r="A30" s="12" t="s">
        <v>88</v>
      </c>
      <c r="B30" s="26">
        <v>150000</v>
      </c>
      <c r="C30" s="26"/>
      <c r="D30" s="12" t="s">
        <v>85</v>
      </c>
      <c r="E30" s="12">
        <v>300000</v>
      </c>
    </row>
    <row r="31" spans="1:8" ht="18" customHeight="1" x14ac:dyDescent="0.2">
      <c r="C31" s="89" t="s">
        <v>86</v>
      </c>
      <c r="D31" s="89"/>
      <c r="E31" s="12">
        <v>500000</v>
      </c>
    </row>
    <row r="32" spans="1:8" ht="18" customHeight="1" x14ac:dyDescent="0.2">
      <c r="C32" s="90" t="s">
        <v>87</v>
      </c>
      <c r="D32" s="90"/>
      <c r="E32" s="28">
        <v>240000</v>
      </c>
    </row>
    <row r="33" spans="3:5" ht="18" customHeight="1" x14ac:dyDescent="0.2">
      <c r="C33" s="90" t="s">
        <v>88</v>
      </c>
      <c r="D33" s="90"/>
      <c r="E33" s="28">
        <v>150000</v>
      </c>
    </row>
    <row r="34" spans="3:5" ht="18" customHeight="1" x14ac:dyDescent="0.2">
      <c r="C34" s="89" t="s">
        <v>74</v>
      </c>
      <c r="D34" s="89"/>
      <c r="E34" s="12">
        <v>250000</v>
      </c>
    </row>
    <row r="35" spans="3:5" ht="18" customHeight="1" x14ac:dyDescent="0.2">
      <c r="C35" s="89" t="s">
        <v>90</v>
      </c>
      <c r="D35" s="89"/>
      <c r="E35" s="12">
        <v>500000</v>
      </c>
    </row>
    <row r="36" spans="3:5" ht="18" customHeight="1" x14ac:dyDescent="0.2">
      <c r="C36" s="89" t="s">
        <v>243</v>
      </c>
      <c r="D36" s="89"/>
      <c r="E36" s="12"/>
    </row>
  </sheetData>
  <mergeCells count="12">
    <mergeCell ref="A2:E2"/>
    <mergeCell ref="A15:E15"/>
    <mergeCell ref="G2:H2"/>
    <mergeCell ref="A13:D13"/>
    <mergeCell ref="B27:C27"/>
    <mergeCell ref="A14:D14"/>
    <mergeCell ref="C36:D36"/>
    <mergeCell ref="C31:D31"/>
    <mergeCell ref="C32:D32"/>
    <mergeCell ref="C33:D33"/>
    <mergeCell ref="C34:D34"/>
    <mergeCell ref="C35:D35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workbookViewId="0">
      <selection sqref="A1:XFD1048576"/>
    </sheetView>
  </sheetViews>
  <sheetFormatPr defaultRowHeight="14.25" x14ac:dyDescent="0.2"/>
  <cols>
    <col min="1" max="1" width="14.5" style="75" bestFit="1" customWidth="1"/>
    <col min="2" max="2" width="9.875" style="75" bestFit="1" customWidth="1"/>
    <col min="3" max="3" width="13.25" style="75" bestFit="1" customWidth="1"/>
    <col min="4" max="4" width="17.625" style="75" bestFit="1" customWidth="1"/>
    <col min="5" max="5" width="7.375" style="75" bestFit="1" customWidth="1"/>
    <col min="6" max="16384" width="9" style="75"/>
  </cols>
  <sheetData>
    <row r="1" spans="1:5" x14ac:dyDescent="0.2">
      <c r="A1" s="72" t="s">
        <v>79</v>
      </c>
      <c r="B1" s="73"/>
      <c r="C1" s="73"/>
      <c r="D1" s="73"/>
      <c r="E1" s="74"/>
    </row>
    <row r="2" spans="1:5" x14ac:dyDescent="0.2">
      <c r="A2" s="76"/>
      <c r="B2" s="77" t="s">
        <v>34</v>
      </c>
      <c r="C2" s="77" t="s">
        <v>35</v>
      </c>
      <c r="D2" s="77" t="s">
        <v>36</v>
      </c>
      <c r="E2" s="77" t="s">
        <v>37</v>
      </c>
    </row>
    <row r="3" spans="1:5" x14ac:dyDescent="0.2">
      <c r="A3" s="78" t="s">
        <v>33</v>
      </c>
      <c r="B3" s="78">
        <v>1200</v>
      </c>
      <c r="C3" s="78">
        <v>7</v>
      </c>
      <c r="D3" s="78">
        <v>5</v>
      </c>
      <c r="E3" s="78">
        <f>B3*C3*D3</f>
        <v>42000</v>
      </c>
    </row>
    <row r="4" spans="1:5" x14ac:dyDescent="0.2">
      <c r="A4" s="76"/>
      <c r="B4" s="77" t="s">
        <v>34</v>
      </c>
      <c r="C4" s="77" t="s">
        <v>35</v>
      </c>
      <c r="D4" s="77" t="s">
        <v>36</v>
      </c>
      <c r="E4" s="77" t="s">
        <v>37</v>
      </c>
    </row>
    <row r="5" spans="1:5" x14ac:dyDescent="0.2">
      <c r="A5" s="78" t="s">
        <v>80</v>
      </c>
      <c r="B5" s="78">
        <v>0</v>
      </c>
      <c r="C5" s="78">
        <v>0</v>
      </c>
      <c r="D5" s="78">
        <v>0</v>
      </c>
      <c r="E5" s="78">
        <f>B5*C5*D5</f>
        <v>0</v>
      </c>
    </row>
    <row r="6" spans="1:5" x14ac:dyDescent="0.2">
      <c r="A6" s="76"/>
      <c r="B6" s="77" t="s">
        <v>39</v>
      </c>
      <c r="C6" s="77" t="s">
        <v>41</v>
      </c>
      <c r="D6" s="77" t="s">
        <v>40</v>
      </c>
      <c r="E6" s="76"/>
    </row>
    <row r="7" spans="1:5" x14ac:dyDescent="0.2">
      <c r="A7" s="78" t="s">
        <v>38</v>
      </c>
      <c r="B7" s="78">
        <v>2000</v>
      </c>
      <c r="C7" s="78">
        <v>500</v>
      </c>
      <c r="D7" s="78">
        <v>2</v>
      </c>
      <c r="E7" s="78">
        <f>(B7*D7)+(C7*D7)</f>
        <v>5000</v>
      </c>
    </row>
    <row r="8" spans="1:5" x14ac:dyDescent="0.2">
      <c r="A8" s="76"/>
      <c r="B8" s="77" t="s">
        <v>57</v>
      </c>
      <c r="C8" s="77" t="s">
        <v>58</v>
      </c>
      <c r="D8" s="77" t="s">
        <v>45</v>
      </c>
      <c r="E8" s="76"/>
    </row>
    <row r="9" spans="1:5" x14ac:dyDescent="0.2">
      <c r="A9" s="78" t="s">
        <v>42</v>
      </c>
      <c r="B9" s="78">
        <v>300</v>
      </c>
      <c r="C9" s="78">
        <v>1</v>
      </c>
      <c r="D9" s="78">
        <v>500</v>
      </c>
      <c r="E9" s="78">
        <f>(B9*C9)+D9</f>
        <v>800</v>
      </c>
    </row>
    <row r="10" spans="1:5" x14ac:dyDescent="0.2">
      <c r="A10" s="76"/>
      <c r="B10" s="77" t="s">
        <v>47</v>
      </c>
      <c r="C10" s="77" t="s">
        <v>48</v>
      </c>
      <c r="D10" s="77" t="s">
        <v>36</v>
      </c>
      <c r="E10" s="76"/>
    </row>
    <row r="11" spans="1:5" x14ac:dyDescent="0.2">
      <c r="A11" s="78" t="s">
        <v>46</v>
      </c>
      <c r="B11" s="78">
        <v>230</v>
      </c>
      <c r="C11" s="78">
        <v>30</v>
      </c>
      <c r="D11" s="78">
        <v>5</v>
      </c>
      <c r="E11" s="78">
        <f>B11*C11*D11</f>
        <v>34500</v>
      </c>
    </row>
    <row r="12" spans="1:5" x14ac:dyDescent="0.2">
      <c r="A12" s="76"/>
      <c r="B12" s="77" t="s">
        <v>51</v>
      </c>
      <c r="C12" s="77" t="s">
        <v>52</v>
      </c>
      <c r="D12" s="77" t="s">
        <v>59</v>
      </c>
      <c r="E12" s="76"/>
    </row>
    <row r="13" spans="1:5" x14ac:dyDescent="0.2">
      <c r="A13" s="78" t="s">
        <v>50</v>
      </c>
      <c r="B13" s="78">
        <v>800</v>
      </c>
      <c r="C13" s="78">
        <v>5</v>
      </c>
      <c r="D13" s="78">
        <v>1</v>
      </c>
      <c r="E13" s="78">
        <f>B13*C13*D13</f>
        <v>4000</v>
      </c>
    </row>
    <row r="14" spans="1:5" x14ac:dyDescent="0.2">
      <c r="E14" s="79">
        <f>SUM(E3:E13)</f>
        <v>86300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G1" sqref="G1"/>
    </sheetView>
  </sheetViews>
  <sheetFormatPr defaultRowHeight="14.25" x14ac:dyDescent="0.2"/>
  <cols>
    <col min="1" max="1" width="6.375" style="32" bestFit="1" customWidth="1"/>
    <col min="2" max="2" width="24.875" style="44" bestFit="1" customWidth="1"/>
    <col min="3" max="3" width="7.125" style="32" bestFit="1" customWidth="1"/>
    <col min="4" max="4" width="8.75" style="32" bestFit="1" customWidth="1"/>
    <col min="5" max="5" width="10.375" style="32" bestFit="1" customWidth="1"/>
    <col min="6" max="6" width="13.125" style="32" bestFit="1" customWidth="1"/>
    <col min="7" max="7" width="18.5" style="32" bestFit="1" customWidth="1"/>
    <col min="8" max="8" width="23.375" style="32" customWidth="1"/>
    <col min="9" max="16384" width="9" style="32"/>
  </cols>
  <sheetData>
    <row r="1" spans="1:8" ht="18" x14ac:dyDescent="0.25">
      <c r="G1" s="31">
        <f>E30</f>
        <v>1153000</v>
      </c>
    </row>
    <row r="2" spans="1:8" x14ac:dyDescent="0.2">
      <c r="A2" s="29" t="s">
        <v>69</v>
      </c>
      <c r="B2" s="45" t="s">
        <v>70</v>
      </c>
      <c r="C2" s="29" t="s">
        <v>44</v>
      </c>
      <c r="D2" s="29" t="s">
        <v>71</v>
      </c>
      <c r="E2" s="29" t="s">
        <v>37</v>
      </c>
      <c r="F2" s="30" t="s">
        <v>93</v>
      </c>
    </row>
    <row r="3" spans="1:8" x14ac:dyDescent="0.2">
      <c r="A3" s="33">
        <v>1</v>
      </c>
      <c r="B3" s="46" t="s">
        <v>234</v>
      </c>
      <c r="C3" s="33">
        <v>102</v>
      </c>
      <c r="D3" s="33">
        <v>1500</v>
      </c>
      <c r="E3" s="33">
        <f>C3*D3</f>
        <v>153000</v>
      </c>
      <c r="F3" s="33" t="s">
        <v>235</v>
      </c>
      <c r="G3" s="107"/>
      <c r="H3" s="108"/>
    </row>
    <row r="4" spans="1:8" x14ac:dyDescent="0.2">
      <c r="A4" s="33">
        <v>2</v>
      </c>
      <c r="B4" s="46" t="s">
        <v>241</v>
      </c>
      <c r="C4" s="33"/>
      <c r="D4" s="33"/>
      <c r="E4" s="33">
        <v>1000000</v>
      </c>
      <c r="F4" s="33" t="s">
        <v>242</v>
      </c>
      <c r="G4" s="107"/>
      <c r="H4" s="108"/>
    </row>
    <row r="5" spans="1:8" x14ac:dyDescent="0.2">
      <c r="A5" s="33"/>
      <c r="B5" s="46"/>
      <c r="C5" s="33"/>
      <c r="D5" s="33"/>
      <c r="E5" s="33"/>
      <c r="F5" s="33"/>
      <c r="G5" s="107"/>
      <c r="H5" s="108"/>
    </row>
    <row r="6" spans="1:8" x14ac:dyDescent="0.2">
      <c r="A6" s="33"/>
      <c r="B6" s="46"/>
      <c r="C6" s="33"/>
      <c r="D6" s="33"/>
      <c r="E6" s="33"/>
      <c r="F6" s="33"/>
      <c r="G6" s="107"/>
      <c r="H6" s="108"/>
    </row>
    <row r="7" spans="1:8" x14ac:dyDescent="0.2">
      <c r="A7" s="34"/>
      <c r="B7" s="47"/>
      <c r="C7" s="34"/>
      <c r="D7" s="34"/>
      <c r="E7" s="34"/>
      <c r="F7" s="33"/>
      <c r="G7" s="107"/>
      <c r="H7" s="108"/>
    </row>
    <row r="8" spans="1:8" x14ac:dyDescent="0.2">
      <c r="A8" s="33"/>
      <c r="B8" s="46"/>
      <c r="C8" s="33"/>
      <c r="D8" s="33"/>
      <c r="E8" s="33"/>
      <c r="F8" s="33"/>
      <c r="G8" s="103"/>
      <c r="H8" s="104"/>
    </row>
    <row r="9" spans="1:8" x14ac:dyDescent="0.2">
      <c r="A9" s="33"/>
      <c r="B9" s="46"/>
      <c r="C9" s="33"/>
      <c r="D9" s="33"/>
      <c r="E9" s="33"/>
      <c r="F9" s="33"/>
      <c r="G9" s="103"/>
      <c r="H9" s="104"/>
    </row>
    <row r="10" spans="1:8" x14ac:dyDescent="0.2">
      <c r="A10" s="33"/>
      <c r="B10" s="46"/>
      <c r="C10" s="33"/>
      <c r="D10" s="33"/>
      <c r="E10" s="33"/>
      <c r="F10" s="33"/>
      <c r="G10" s="103"/>
      <c r="H10" s="104"/>
    </row>
    <row r="11" spans="1:8" x14ac:dyDescent="0.2">
      <c r="A11" s="33"/>
      <c r="B11" s="46"/>
      <c r="C11" s="33"/>
      <c r="D11" s="33"/>
      <c r="E11" s="33"/>
      <c r="F11" s="33"/>
      <c r="G11" s="103"/>
      <c r="H11" s="104"/>
    </row>
    <row r="12" spans="1:8" x14ac:dyDescent="0.2">
      <c r="A12" s="33"/>
      <c r="B12" s="46"/>
      <c r="C12" s="33"/>
      <c r="D12" s="33"/>
      <c r="E12" s="33"/>
      <c r="F12" s="33"/>
      <c r="G12" s="103"/>
      <c r="H12" s="104"/>
    </row>
    <row r="13" spans="1:8" x14ac:dyDescent="0.2">
      <c r="A13" s="33"/>
      <c r="B13" s="46"/>
      <c r="C13" s="33"/>
      <c r="D13" s="33"/>
      <c r="E13" s="33"/>
      <c r="F13" s="33"/>
      <c r="G13" s="103"/>
      <c r="H13" s="104"/>
    </row>
    <row r="14" spans="1:8" x14ac:dyDescent="0.2">
      <c r="A14" s="33"/>
      <c r="B14" s="46"/>
      <c r="C14" s="33"/>
      <c r="D14" s="33"/>
      <c r="E14" s="33"/>
      <c r="F14" s="33"/>
      <c r="G14" s="103"/>
      <c r="H14" s="104"/>
    </row>
    <row r="15" spans="1:8" x14ac:dyDescent="0.2">
      <c r="A15" s="33"/>
      <c r="B15" s="46"/>
      <c r="C15" s="33"/>
      <c r="D15" s="33"/>
      <c r="E15" s="33"/>
      <c r="F15" s="33"/>
      <c r="G15" s="103"/>
      <c r="H15" s="104"/>
    </row>
    <row r="16" spans="1:8" x14ac:dyDescent="0.2">
      <c r="A16" s="33"/>
      <c r="B16" s="46"/>
      <c r="C16" s="33"/>
      <c r="D16" s="33"/>
      <c r="E16" s="33"/>
      <c r="F16" s="33"/>
      <c r="G16" s="103"/>
      <c r="H16" s="104"/>
    </row>
    <row r="17" spans="1:8" x14ac:dyDescent="0.2">
      <c r="A17" s="33"/>
      <c r="B17" s="46"/>
      <c r="C17" s="33"/>
      <c r="D17" s="33"/>
      <c r="E17" s="33">
        <f t="shared" ref="E17:E29" si="0">C17*D17</f>
        <v>0</v>
      </c>
      <c r="F17" s="33"/>
      <c r="G17" s="103"/>
      <c r="H17" s="104"/>
    </row>
    <row r="18" spans="1:8" x14ac:dyDescent="0.2">
      <c r="A18" s="33"/>
      <c r="B18" s="46"/>
      <c r="C18" s="33"/>
      <c r="D18" s="33"/>
      <c r="E18" s="33">
        <f t="shared" si="0"/>
        <v>0</v>
      </c>
      <c r="F18" s="33"/>
      <c r="G18" s="103"/>
      <c r="H18" s="104"/>
    </row>
    <row r="19" spans="1:8" x14ac:dyDescent="0.2">
      <c r="A19" s="33"/>
      <c r="B19" s="46"/>
      <c r="C19" s="33"/>
      <c r="D19" s="33"/>
      <c r="E19" s="33">
        <f t="shared" si="0"/>
        <v>0</v>
      </c>
      <c r="F19" s="33"/>
      <c r="G19" s="103"/>
      <c r="H19" s="104"/>
    </row>
    <row r="20" spans="1:8" x14ac:dyDescent="0.2">
      <c r="A20" s="33"/>
      <c r="B20" s="46"/>
      <c r="C20" s="33"/>
      <c r="D20" s="33"/>
      <c r="E20" s="33">
        <f t="shared" si="0"/>
        <v>0</v>
      </c>
      <c r="F20" s="33"/>
      <c r="G20" s="103"/>
      <c r="H20" s="104"/>
    </row>
    <row r="21" spans="1:8" x14ac:dyDescent="0.2">
      <c r="A21" s="33"/>
      <c r="B21" s="46"/>
      <c r="C21" s="33"/>
      <c r="D21" s="33"/>
      <c r="E21" s="33">
        <f t="shared" si="0"/>
        <v>0</v>
      </c>
      <c r="F21" s="33"/>
      <c r="G21" s="103"/>
      <c r="H21" s="104"/>
    </row>
    <row r="22" spans="1:8" x14ac:dyDescent="0.2">
      <c r="A22" s="33"/>
      <c r="B22" s="46"/>
      <c r="C22" s="33"/>
      <c r="D22" s="33"/>
      <c r="E22" s="33">
        <f t="shared" si="0"/>
        <v>0</v>
      </c>
      <c r="F22" s="33"/>
      <c r="G22" s="103"/>
      <c r="H22" s="104"/>
    </row>
    <row r="23" spans="1:8" x14ac:dyDescent="0.2">
      <c r="A23" s="33"/>
      <c r="B23" s="46"/>
      <c r="C23" s="33"/>
      <c r="D23" s="33"/>
      <c r="E23" s="33">
        <f t="shared" si="0"/>
        <v>0</v>
      </c>
      <c r="F23" s="33"/>
      <c r="G23" s="103"/>
      <c r="H23" s="104"/>
    </row>
    <row r="24" spans="1:8" x14ac:dyDescent="0.2">
      <c r="A24" s="33"/>
      <c r="B24" s="46"/>
      <c r="C24" s="33"/>
      <c r="D24" s="33"/>
      <c r="E24" s="33">
        <f t="shared" si="0"/>
        <v>0</v>
      </c>
      <c r="F24" s="33"/>
      <c r="G24" s="103"/>
      <c r="H24" s="104"/>
    </row>
    <row r="25" spans="1:8" x14ac:dyDescent="0.2">
      <c r="A25" s="33"/>
      <c r="B25" s="46"/>
      <c r="C25" s="33"/>
      <c r="D25" s="33"/>
      <c r="E25" s="33">
        <f t="shared" si="0"/>
        <v>0</v>
      </c>
      <c r="F25" s="33"/>
      <c r="G25" s="103"/>
      <c r="H25" s="104"/>
    </row>
    <row r="26" spans="1:8" x14ac:dyDescent="0.2">
      <c r="A26" s="33"/>
      <c r="B26" s="46"/>
      <c r="C26" s="33"/>
      <c r="D26" s="33"/>
      <c r="E26" s="33">
        <f t="shared" si="0"/>
        <v>0</v>
      </c>
      <c r="F26" s="33"/>
      <c r="G26" s="103"/>
      <c r="H26" s="104"/>
    </row>
    <row r="27" spans="1:8" x14ac:dyDescent="0.2">
      <c r="A27" s="33"/>
      <c r="B27" s="46"/>
      <c r="C27" s="33"/>
      <c r="D27" s="33"/>
      <c r="E27" s="33">
        <f t="shared" si="0"/>
        <v>0</v>
      </c>
      <c r="F27" s="33"/>
      <c r="G27" s="103"/>
      <c r="H27" s="104"/>
    </row>
    <row r="28" spans="1:8" x14ac:dyDescent="0.2">
      <c r="A28" s="33"/>
      <c r="B28" s="46"/>
      <c r="C28" s="33"/>
      <c r="D28" s="33"/>
      <c r="E28" s="33">
        <f t="shared" si="0"/>
        <v>0</v>
      </c>
      <c r="F28" s="33"/>
      <c r="G28" s="103"/>
      <c r="H28" s="104"/>
    </row>
    <row r="29" spans="1:8" x14ac:dyDescent="0.2">
      <c r="A29" s="33"/>
      <c r="B29" s="46"/>
      <c r="C29" s="33"/>
      <c r="D29" s="33"/>
      <c r="E29" s="33">
        <f t="shared" si="0"/>
        <v>0</v>
      </c>
      <c r="F29" s="33"/>
      <c r="G29" s="103"/>
      <c r="H29" s="104"/>
    </row>
    <row r="30" spans="1:8" x14ac:dyDescent="0.2">
      <c r="E30" s="32">
        <f>SUM(E2:E29)</f>
        <v>1153000</v>
      </c>
    </row>
  </sheetData>
  <mergeCells count="27"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7:H27"/>
    <mergeCell ref="G28:H28"/>
    <mergeCell ref="G29:H29"/>
    <mergeCell ref="G22:H22"/>
    <mergeCell ref="G23:H23"/>
    <mergeCell ref="G24:H24"/>
    <mergeCell ref="G25:H25"/>
    <mergeCell ref="G26:H26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G15" sqref="G15"/>
    </sheetView>
  </sheetViews>
  <sheetFormatPr defaultRowHeight="14.25" x14ac:dyDescent="0.2"/>
  <cols>
    <col min="1" max="1" width="14.5" style="57" bestFit="1" customWidth="1"/>
    <col min="2" max="2" width="10.375" style="57" customWidth="1"/>
    <col min="3" max="3" width="10.875" style="57" customWidth="1"/>
    <col min="4" max="4" width="17.625" style="57" bestFit="1" customWidth="1"/>
    <col min="5" max="5" width="18" style="57" bestFit="1" customWidth="1"/>
    <col min="6" max="16384" width="9" style="57"/>
  </cols>
  <sheetData>
    <row r="1" spans="1:5" ht="19.5" x14ac:dyDescent="0.2">
      <c r="A1" s="91">
        <f>JHCIS!H25</f>
        <v>5609600</v>
      </c>
      <c r="B1" s="91"/>
      <c r="C1" s="25"/>
      <c r="D1" s="56"/>
      <c r="E1" s="50">
        <f>SUM(E2:E18)</f>
        <v>2560000</v>
      </c>
    </row>
    <row r="2" spans="1:5" x14ac:dyDescent="0.2">
      <c r="A2" s="52" t="s">
        <v>61</v>
      </c>
      <c r="B2" s="53">
        <f>JHCIS!H3</f>
        <v>417800</v>
      </c>
      <c r="C2" s="54"/>
      <c r="D2" s="55" t="s">
        <v>83</v>
      </c>
      <c r="E2" s="55">
        <v>150000</v>
      </c>
    </row>
    <row r="3" spans="1:5" x14ac:dyDescent="0.2">
      <c r="A3" s="52" t="s">
        <v>62</v>
      </c>
      <c r="B3" s="53">
        <f>HosXP!E13</f>
        <v>185600</v>
      </c>
      <c r="C3" s="54"/>
      <c r="D3" s="55" t="s">
        <v>84</v>
      </c>
      <c r="E3" s="55">
        <v>100000</v>
      </c>
    </row>
    <row r="4" spans="1:5" x14ac:dyDescent="0.2">
      <c r="A4" s="52" t="s">
        <v>63</v>
      </c>
      <c r="B4" s="53">
        <f>INtermed!E13</f>
        <v>146000</v>
      </c>
      <c r="C4" s="54"/>
      <c r="D4" s="55" t="s">
        <v>85</v>
      </c>
      <c r="E4" s="55">
        <v>300000</v>
      </c>
    </row>
    <row r="5" spans="1:5" x14ac:dyDescent="0.2">
      <c r="A5" s="52" t="s">
        <v>64</v>
      </c>
      <c r="B5" s="53">
        <f>Takis!E13</f>
        <v>27600</v>
      </c>
      <c r="C5" s="54"/>
      <c r="D5" s="55" t="s">
        <v>86</v>
      </c>
      <c r="E5" s="55">
        <v>500000</v>
      </c>
    </row>
    <row r="6" spans="1:5" x14ac:dyDescent="0.2">
      <c r="A6" s="52" t="s">
        <v>65</v>
      </c>
      <c r="B6" s="53">
        <f>TakisAdmin!E13</f>
        <v>205800</v>
      </c>
      <c r="C6" s="54"/>
      <c r="D6" s="55" t="s">
        <v>87</v>
      </c>
      <c r="E6" s="55">
        <v>240000</v>
      </c>
    </row>
    <row r="7" spans="1:5" x14ac:dyDescent="0.2">
      <c r="A7" s="52" t="s">
        <v>67</v>
      </c>
      <c r="B7" s="53">
        <f>WebApp!E13</f>
        <v>86500</v>
      </c>
      <c r="C7" s="54"/>
      <c r="D7" s="55" t="s">
        <v>88</v>
      </c>
      <c r="E7" s="55">
        <v>150000</v>
      </c>
    </row>
    <row r="8" spans="1:5" x14ac:dyDescent="0.2">
      <c r="A8" s="52" t="s">
        <v>75</v>
      </c>
      <c r="B8" s="55">
        <f>HardWare!E30</f>
        <v>2704000</v>
      </c>
      <c r="C8" s="51"/>
      <c r="D8" s="55" t="s">
        <v>74</v>
      </c>
      <c r="E8" s="55">
        <v>250000</v>
      </c>
    </row>
    <row r="9" spans="1:5" x14ac:dyDescent="0.2">
      <c r="A9" s="55" t="s">
        <v>78</v>
      </c>
      <c r="B9" s="55">
        <f>Software!E33</f>
        <v>1750000</v>
      </c>
      <c r="C9" s="51"/>
      <c r="D9" s="55" t="s">
        <v>90</v>
      </c>
      <c r="E9" s="55">
        <v>500000</v>
      </c>
    </row>
    <row r="10" spans="1:5" x14ac:dyDescent="0.2">
      <c r="A10" s="55" t="s">
        <v>81</v>
      </c>
      <c r="B10" s="55">
        <f>Linux!E14</f>
        <v>86300</v>
      </c>
      <c r="C10" s="51"/>
      <c r="D10" s="58" t="s">
        <v>91</v>
      </c>
      <c r="E10" s="58"/>
    </row>
    <row r="11" spans="1:5" x14ac:dyDescent="0.2">
      <c r="C11" s="110" t="s">
        <v>236</v>
      </c>
      <c r="D11" s="110"/>
      <c r="E11" s="59">
        <v>200000</v>
      </c>
    </row>
    <row r="12" spans="1:5" x14ac:dyDescent="0.2">
      <c r="C12" s="111" t="s">
        <v>237</v>
      </c>
      <c r="D12" s="111"/>
      <c r="E12" s="60">
        <v>80000</v>
      </c>
    </row>
    <row r="13" spans="1:5" x14ac:dyDescent="0.2">
      <c r="C13" s="111" t="s">
        <v>238</v>
      </c>
      <c r="D13" s="111"/>
      <c r="E13" s="59">
        <v>90000</v>
      </c>
    </row>
    <row r="14" spans="1:5" x14ac:dyDescent="0.2">
      <c r="C14" s="109"/>
      <c r="D14" s="109"/>
    </row>
    <row r="15" spans="1:5" x14ac:dyDescent="0.2">
      <c r="C15" s="109"/>
      <c r="D15" s="109"/>
    </row>
    <row r="16" spans="1:5" x14ac:dyDescent="0.2">
      <c r="C16" s="109"/>
      <c r="D16" s="109"/>
    </row>
  </sheetData>
  <mergeCells count="7">
    <mergeCell ref="C15:D15"/>
    <mergeCell ref="C16:D16"/>
    <mergeCell ref="A1:B1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opLeftCell="A28" workbookViewId="0">
      <selection activeCell="B28" sqref="B28"/>
    </sheetView>
  </sheetViews>
  <sheetFormatPr defaultRowHeight="14.25" x14ac:dyDescent="0.2"/>
  <cols>
    <col min="1" max="1" width="22.5" style="75" bestFit="1" customWidth="1"/>
    <col min="2" max="2" width="69.875" style="75" bestFit="1" customWidth="1"/>
    <col min="3" max="3" width="25.75" style="75" bestFit="1" customWidth="1"/>
    <col min="4" max="4" width="9" style="75"/>
    <col min="5" max="5" width="19.875" style="75" bestFit="1" customWidth="1"/>
    <col min="6" max="16384" width="9" style="75"/>
  </cols>
  <sheetData>
    <row r="1" spans="1:1" ht="15" thickBot="1" x14ac:dyDescent="0.25"/>
    <row r="2" spans="1:1" ht="15" thickBot="1" x14ac:dyDescent="0.25">
      <c r="A2" s="80" t="s">
        <v>0</v>
      </c>
    </row>
    <row r="3" spans="1:1" x14ac:dyDescent="0.2">
      <c r="A3" s="81" t="s">
        <v>1</v>
      </c>
    </row>
    <row r="4" spans="1:1" x14ac:dyDescent="0.2">
      <c r="A4" s="82" t="s">
        <v>2</v>
      </c>
    </row>
    <row r="5" spans="1:1" x14ac:dyDescent="0.2">
      <c r="A5" s="82" t="s">
        <v>3</v>
      </c>
    </row>
    <row r="6" spans="1:1" x14ac:dyDescent="0.2">
      <c r="A6" s="82" t="s">
        <v>4</v>
      </c>
    </row>
    <row r="7" spans="1:1" ht="15" thickBot="1" x14ac:dyDescent="0.25">
      <c r="A7" s="83" t="s">
        <v>5</v>
      </c>
    </row>
    <row r="8" spans="1:1" ht="15" thickBot="1" x14ac:dyDescent="0.25">
      <c r="A8" s="80" t="s">
        <v>6</v>
      </c>
    </row>
    <row r="9" spans="1:1" x14ac:dyDescent="0.2">
      <c r="A9" s="81" t="s">
        <v>7</v>
      </c>
    </row>
    <row r="10" spans="1:1" x14ac:dyDescent="0.2">
      <c r="A10" s="82" t="s">
        <v>8</v>
      </c>
    </row>
    <row r="11" spans="1:1" x14ac:dyDescent="0.2">
      <c r="A11" s="82" t="s">
        <v>9</v>
      </c>
    </row>
    <row r="12" spans="1:1" x14ac:dyDescent="0.2">
      <c r="A12" s="82"/>
    </row>
    <row r="13" spans="1:1" ht="15" thickBot="1" x14ac:dyDescent="0.25">
      <c r="A13" s="83"/>
    </row>
    <row r="14" spans="1:1" ht="15" thickBot="1" x14ac:dyDescent="0.25">
      <c r="A14" s="86" t="s">
        <v>16</v>
      </c>
    </row>
    <row r="15" spans="1:1" x14ac:dyDescent="0.2">
      <c r="A15" s="84" t="s">
        <v>10</v>
      </c>
    </row>
    <row r="16" spans="1:1" x14ac:dyDescent="0.2">
      <c r="A16" s="85" t="s">
        <v>11</v>
      </c>
    </row>
    <row r="17" spans="1:1" x14ac:dyDescent="0.2">
      <c r="A17" s="85" t="s">
        <v>12</v>
      </c>
    </row>
    <row r="18" spans="1:1" x14ac:dyDescent="0.2">
      <c r="A18" s="85" t="s">
        <v>13</v>
      </c>
    </row>
    <row r="19" spans="1:1" x14ac:dyDescent="0.2">
      <c r="A19" s="85" t="s">
        <v>14</v>
      </c>
    </row>
    <row r="20" spans="1:1" ht="15" thickBot="1" x14ac:dyDescent="0.25">
      <c r="A20" s="87" t="s">
        <v>15</v>
      </c>
    </row>
    <row r="21" spans="1:1" ht="15" thickBot="1" x14ac:dyDescent="0.25"/>
    <row r="22" spans="1:1" x14ac:dyDescent="0.2">
      <c r="A22" s="81" t="s">
        <v>17</v>
      </c>
    </row>
    <row r="23" spans="1:1" x14ac:dyDescent="0.2">
      <c r="A23" s="82" t="s">
        <v>18</v>
      </c>
    </row>
    <row r="24" spans="1:1" ht="15" thickBot="1" x14ac:dyDescent="0.25">
      <c r="A24" s="83" t="s">
        <v>19</v>
      </c>
    </row>
    <row r="25" spans="1:1" ht="15" thickBot="1" x14ac:dyDescent="0.25"/>
    <row r="26" spans="1:1" x14ac:dyDescent="0.2">
      <c r="A26" s="88" t="s">
        <v>20</v>
      </c>
    </row>
    <row r="27" spans="1:1" x14ac:dyDescent="0.2">
      <c r="A27" s="82" t="s">
        <v>21</v>
      </c>
    </row>
    <row r="28" spans="1:1" x14ac:dyDescent="0.2">
      <c r="A28" s="82" t="s">
        <v>22</v>
      </c>
    </row>
    <row r="29" spans="1:1" x14ac:dyDescent="0.2">
      <c r="A29" s="82" t="s">
        <v>23</v>
      </c>
    </row>
    <row r="30" spans="1:1" x14ac:dyDescent="0.2">
      <c r="A30" s="82" t="s">
        <v>24</v>
      </c>
    </row>
    <row r="31" spans="1:1" x14ac:dyDescent="0.2">
      <c r="A31" s="82" t="s">
        <v>25</v>
      </c>
    </row>
    <row r="32" spans="1:1" ht="15" thickBot="1" x14ac:dyDescent="0.25">
      <c r="A32" s="83" t="s">
        <v>26</v>
      </c>
    </row>
    <row r="33" spans="1:1" ht="15" thickBot="1" x14ac:dyDescent="0.25"/>
    <row r="34" spans="1:1" x14ac:dyDescent="0.2">
      <c r="A34" s="81" t="s">
        <v>27</v>
      </c>
    </row>
    <row r="35" spans="1:1" x14ac:dyDescent="0.2">
      <c r="A35" s="82" t="s">
        <v>28</v>
      </c>
    </row>
    <row r="36" spans="1:1" x14ac:dyDescent="0.2">
      <c r="A36" s="82" t="s">
        <v>29</v>
      </c>
    </row>
    <row r="37" spans="1:1" x14ac:dyDescent="0.2">
      <c r="A37" s="82" t="s">
        <v>30</v>
      </c>
    </row>
    <row r="38" spans="1:1" x14ac:dyDescent="0.2">
      <c r="A38" s="82" t="s">
        <v>31</v>
      </c>
    </row>
    <row r="39" spans="1:1" ht="15" thickBot="1" x14ac:dyDescent="0.25">
      <c r="A39" s="83" t="s">
        <v>32</v>
      </c>
    </row>
    <row r="40" spans="1:1" ht="15" thickBot="1" x14ac:dyDescent="0.25">
      <c r="A40" s="83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53"/>
  <sheetViews>
    <sheetView workbookViewId="0">
      <selection activeCell="D26" sqref="D26"/>
    </sheetView>
  </sheetViews>
  <sheetFormatPr defaultRowHeight="14.25" x14ac:dyDescent="0.2"/>
  <cols>
    <col min="1" max="1" width="10.875" customWidth="1"/>
    <col min="2" max="2" width="14.375" customWidth="1"/>
    <col min="4" max="4" width="17.125" customWidth="1"/>
    <col min="5" max="5" width="17.75" customWidth="1"/>
    <col min="6" max="6" width="6.875" bestFit="1" customWidth="1"/>
  </cols>
  <sheetData>
    <row r="2" spans="1:6" ht="42.75" hidden="1" x14ac:dyDescent="0.2">
      <c r="A2" s="35" t="s">
        <v>114</v>
      </c>
      <c r="B2" s="35" t="s">
        <v>115</v>
      </c>
      <c r="C2" s="36">
        <v>2600</v>
      </c>
      <c r="D2" s="35" t="s">
        <v>116</v>
      </c>
      <c r="E2" s="35" t="s">
        <v>117</v>
      </c>
      <c r="F2" s="37" t="s">
        <v>118</v>
      </c>
    </row>
    <row r="3" spans="1:6" ht="42.75" hidden="1" x14ac:dyDescent="0.2">
      <c r="A3" s="35" t="s">
        <v>114</v>
      </c>
      <c r="B3" s="35" t="s">
        <v>119</v>
      </c>
      <c r="C3" s="36">
        <v>2600</v>
      </c>
      <c r="D3" s="35" t="s">
        <v>116</v>
      </c>
      <c r="E3" s="35" t="s">
        <v>120</v>
      </c>
      <c r="F3" s="37" t="s">
        <v>118</v>
      </c>
    </row>
    <row r="4" spans="1:6" ht="42.75" hidden="1" x14ac:dyDescent="0.2">
      <c r="A4" s="35" t="s">
        <v>114</v>
      </c>
      <c r="B4" s="35" t="s">
        <v>121</v>
      </c>
      <c r="C4" s="36">
        <v>2800</v>
      </c>
      <c r="D4" s="35" t="s">
        <v>116</v>
      </c>
      <c r="E4" s="35" t="s">
        <v>122</v>
      </c>
      <c r="F4" s="37" t="s">
        <v>118</v>
      </c>
    </row>
    <row r="5" spans="1:6" ht="42.75" hidden="1" x14ac:dyDescent="0.2">
      <c r="A5" s="35" t="s">
        <v>114</v>
      </c>
      <c r="B5" s="35" t="s">
        <v>123</v>
      </c>
      <c r="C5" s="36">
        <v>2600</v>
      </c>
      <c r="D5" s="35" t="s">
        <v>124</v>
      </c>
      <c r="E5" s="35" t="s">
        <v>125</v>
      </c>
      <c r="F5" s="37" t="s">
        <v>118</v>
      </c>
    </row>
    <row r="6" spans="1:6" ht="42.75" hidden="1" x14ac:dyDescent="0.2">
      <c r="A6" s="35" t="s">
        <v>114</v>
      </c>
      <c r="B6" s="35" t="s">
        <v>126</v>
      </c>
      <c r="C6" s="36">
        <v>2600</v>
      </c>
      <c r="D6" s="35" t="s">
        <v>127</v>
      </c>
      <c r="E6" s="35" t="s">
        <v>128</v>
      </c>
      <c r="F6" s="37" t="s">
        <v>118</v>
      </c>
    </row>
    <row r="7" spans="1:6" ht="42.75" hidden="1" x14ac:dyDescent="0.2">
      <c r="A7" s="35" t="s">
        <v>114</v>
      </c>
      <c r="B7" s="35" t="s">
        <v>129</v>
      </c>
      <c r="C7" s="36">
        <v>2800</v>
      </c>
      <c r="D7" s="35" t="s">
        <v>127</v>
      </c>
      <c r="E7" s="35" t="s">
        <v>130</v>
      </c>
      <c r="F7" s="37" t="s">
        <v>118</v>
      </c>
    </row>
    <row r="8" spans="1:6" ht="28.5" x14ac:dyDescent="0.2">
      <c r="A8" s="35" t="s">
        <v>114</v>
      </c>
      <c r="B8" s="35" t="s">
        <v>131</v>
      </c>
      <c r="C8" s="36">
        <v>3000</v>
      </c>
      <c r="D8" s="35" t="s">
        <v>127</v>
      </c>
      <c r="E8" s="35" t="s">
        <v>132</v>
      </c>
      <c r="F8" s="37" t="s">
        <v>118</v>
      </c>
    </row>
    <row r="9" spans="1:6" ht="42.75" hidden="1" x14ac:dyDescent="0.2">
      <c r="A9" s="35" t="s">
        <v>114</v>
      </c>
      <c r="B9" s="35" t="s">
        <v>133</v>
      </c>
      <c r="C9" s="36">
        <v>2600</v>
      </c>
      <c r="D9" s="35" t="s">
        <v>134</v>
      </c>
      <c r="E9" s="35" t="s">
        <v>135</v>
      </c>
      <c r="F9" s="37" t="s">
        <v>118</v>
      </c>
    </row>
    <row r="10" spans="1:6" ht="42.75" hidden="1" x14ac:dyDescent="0.2">
      <c r="A10" s="35" t="s">
        <v>114</v>
      </c>
      <c r="B10" s="35" t="s">
        <v>136</v>
      </c>
      <c r="C10" s="36">
        <v>2800</v>
      </c>
      <c r="D10" s="35" t="s">
        <v>134</v>
      </c>
      <c r="E10" s="35" t="s">
        <v>137</v>
      </c>
      <c r="F10" s="37" t="s">
        <v>118</v>
      </c>
    </row>
    <row r="11" spans="1:6" ht="28.5" x14ac:dyDescent="0.2">
      <c r="A11" s="35" t="s">
        <v>114</v>
      </c>
      <c r="B11" s="35" t="s">
        <v>138</v>
      </c>
      <c r="C11" s="36">
        <v>3000</v>
      </c>
      <c r="D11" s="35" t="s">
        <v>134</v>
      </c>
      <c r="E11" s="35" t="s">
        <v>139</v>
      </c>
      <c r="F11" s="37" t="s">
        <v>118</v>
      </c>
    </row>
    <row r="12" spans="1:6" ht="28.5" x14ac:dyDescent="0.2">
      <c r="A12" s="35" t="s">
        <v>114</v>
      </c>
      <c r="B12" s="35" t="s">
        <v>140</v>
      </c>
      <c r="C12" s="36">
        <v>3000</v>
      </c>
      <c r="D12" s="35" t="s">
        <v>134</v>
      </c>
      <c r="E12" s="35" t="s">
        <v>141</v>
      </c>
      <c r="F12" s="37" t="s">
        <v>118</v>
      </c>
    </row>
    <row r="13" spans="1:6" ht="42.75" hidden="1" x14ac:dyDescent="0.2">
      <c r="A13" s="35" t="s">
        <v>114</v>
      </c>
      <c r="B13" s="35" t="s">
        <v>142</v>
      </c>
      <c r="C13" s="36">
        <v>2600</v>
      </c>
      <c r="D13" s="35" t="s">
        <v>127</v>
      </c>
      <c r="E13" s="35" t="s">
        <v>143</v>
      </c>
      <c r="F13" s="37" t="s">
        <v>118</v>
      </c>
    </row>
    <row r="14" spans="1:6" ht="42.75" hidden="1" x14ac:dyDescent="0.2">
      <c r="A14" s="35" t="s">
        <v>114</v>
      </c>
      <c r="B14" s="35" t="s">
        <v>144</v>
      </c>
      <c r="C14" s="36">
        <v>2700</v>
      </c>
      <c r="D14" s="35" t="s">
        <v>134</v>
      </c>
      <c r="E14" s="35" t="s">
        <v>145</v>
      </c>
      <c r="F14" s="37" t="s">
        <v>118</v>
      </c>
    </row>
    <row r="15" spans="1:6" ht="28.5" x14ac:dyDescent="0.2">
      <c r="A15" s="35" t="s">
        <v>114</v>
      </c>
      <c r="B15" s="35" t="s">
        <v>146</v>
      </c>
      <c r="C15" s="36">
        <v>3000</v>
      </c>
      <c r="D15" s="35" t="s">
        <v>127</v>
      </c>
      <c r="E15" s="35" t="s">
        <v>147</v>
      </c>
      <c r="F15" s="37" t="s">
        <v>118</v>
      </c>
    </row>
    <row r="16" spans="1:6" ht="28.5" x14ac:dyDescent="0.2">
      <c r="A16" s="35" t="s">
        <v>114</v>
      </c>
      <c r="B16" s="35" t="s">
        <v>148</v>
      </c>
      <c r="C16" s="36">
        <v>3200</v>
      </c>
      <c r="D16" s="35" t="s">
        <v>134</v>
      </c>
      <c r="E16" s="35" t="s">
        <v>149</v>
      </c>
      <c r="F16" s="37" t="s">
        <v>118</v>
      </c>
    </row>
    <row r="17" spans="1:6" ht="28.5" x14ac:dyDescent="0.2">
      <c r="A17" s="35" t="s">
        <v>114</v>
      </c>
      <c r="B17" s="35" t="s">
        <v>150</v>
      </c>
      <c r="C17" s="36">
        <v>3500</v>
      </c>
      <c r="D17" s="35" t="s">
        <v>127</v>
      </c>
      <c r="E17" s="35" t="s">
        <v>149</v>
      </c>
      <c r="F17" s="37" t="s">
        <v>118</v>
      </c>
    </row>
    <row r="18" spans="1:6" ht="42.75" hidden="1" x14ac:dyDescent="0.2">
      <c r="A18" s="35" t="s">
        <v>114</v>
      </c>
      <c r="B18" s="35" t="s">
        <v>151</v>
      </c>
      <c r="C18" s="36">
        <v>2500</v>
      </c>
      <c r="D18" s="35" t="s">
        <v>127</v>
      </c>
      <c r="E18" s="35" t="s">
        <v>152</v>
      </c>
      <c r="F18" s="37" t="s">
        <v>118</v>
      </c>
    </row>
    <row r="19" spans="1:6" ht="42.75" hidden="1" x14ac:dyDescent="0.2">
      <c r="A19" s="35" t="s">
        <v>114</v>
      </c>
      <c r="B19" s="35" t="s">
        <v>153</v>
      </c>
      <c r="C19" s="36">
        <v>2500</v>
      </c>
      <c r="D19" s="35" t="s">
        <v>134</v>
      </c>
      <c r="E19" s="35" t="s">
        <v>154</v>
      </c>
      <c r="F19" s="37" t="s">
        <v>118</v>
      </c>
    </row>
    <row r="20" spans="1:6" ht="28.5" x14ac:dyDescent="0.2">
      <c r="A20" s="35" t="s">
        <v>114</v>
      </c>
      <c r="B20" s="35" t="s">
        <v>155</v>
      </c>
      <c r="C20" s="36">
        <v>3000</v>
      </c>
      <c r="D20" s="35" t="s">
        <v>127</v>
      </c>
      <c r="E20" s="35" t="s">
        <v>154</v>
      </c>
      <c r="F20" s="37" t="s">
        <v>118</v>
      </c>
    </row>
    <row r="21" spans="1:6" ht="28.5" x14ac:dyDescent="0.2">
      <c r="A21" s="35" t="s">
        <v>114</v>
      </c>
      <c r="B21" s="35" t="s">
        <v>156</v>
      </c>
      <c r="C21" s="36">
        <v>3000</v>
      </c>
      <c r="D21" s="35" t="s">
        <v>134</v>
      </c>
      <c r="E21" s="35" t="s">
        <v>157</v>
      </c>
      <c r="F21" s="37" t="s">
        <v>118</v>
      </c>
    </row>
    <row r="22" spans="1:6" ht="42.75" hidden="1" x14ac:dyDescent="0.2">
      <c r="A22" s="35" t="s">
        <v>114</v>
      </c>
      <c r="B22" s="35" t="s">
        <v>158</v>
      </c>
      <c r="C22" s="36">
        <v>2500</v>
      </c>
      <c r="D22" s="35" t="s">
        <v>134</v>
      </c>
      <c r="E22" s="35" t="s">
        <v>159</v>
      </c>
      <c r="F22" s="35" t="s">
        <v>118</v>
      </c>
    </row>
    <row r="23" spans="1:6" ht="28.5" x14ac:dyDescent="0.2">
      <c r="A23" s="35" t="s">
        <v>114</v>
      </c>
      <c r="B23" s="35" t="s">
        <v>160</v>
      </c>
      <c r="C23" s="36">
        <v>3100</v>
      </c>
      <c r="D23" s="35" t="s">
        <v>134</v>
      </c>
      <c r="E23" s="35" t="s">
        <v>161</v>
      </c>
      <c r="F23" s="37" t="s">
        <v>118</v>
      </c>
    </row>
    <row r="24" spans="1:6" ht="28.5" x14ac:dyDescent="0.2">
      <c r="A24" s="35" t="s">
        <v>114</v>
      </c>
      <c r="B24" s="35" t="s">
        <v>162</v>
      </c>
      <c r="C24" s="36">
        <v>3100</v>
      </c>
      <c r="D24" s="35" t="s">
        <v>134</v>
      </c>
      <c r="E24" s="35" t="s">
        <v>163</v>
      </c>
      <c r="F24" s="35" t="s">
        <v>118</v>
      </c>
    </row>
    <row r="25" spans="1:6" ht="28.5" x14ac:dyDescent="0.2">
      <c r="A25" s="35" t="s">
        <v>114</v>
      </c>
      <c r="B25" s="35" t="s">
        <v>164</v>
      </c>
      <c r="C25" s="36">
        <v>3000</v>
      </c>
      <c r="D25" s="35" t="s">
        <v>134</v>
      </c>
      <c r="E25" s="35" t="s">
        <v>149</v>
      </c>
      <c r="F25" s="37" t="s">
        <v>118</v>
      </c>
    </row>
    <row r="26" spans="1:6" ht="28.5" x14ac:dyDescent="0.2">
      <c r="A26" s="35" t="s">
        <v>114</v>
      </c>
      <c r="B26" s="35" t="s">
        <v>165</v>
      </c>
      <c r="C26" s="36">
        <v>3700</v>
      </c>
      <c r="D26" s="35" t="s">
        <v>134</v>
      </c>
      <c r="E26" s="35" t="s">
        <v>166</v>
      </c>
      <c r="F26" s="37" t="s">
        <v>118</v>
      </c>
    </row>
    <row r="27" spans="1:6" ht="28.5" x14ac:dyDescent="0.2">
      <c r="A27" s="35" t="s">
        <v>114</v>
      </c>
      <c r="B27" s="35" t="s">
        <v>167</v>
      </c>
      <c r="C27" s="36">
        <v>3700</v>
      </c>
      <c r="D27" s="35" t="s">
        <v>134</v>
      </c>
      <c r="E27" s="35" t="s">
        <v>168</v>
      </c>
      <c r="F27" s="37" t="s">
        <v>118</v>
      </c>
    </row>
    <row r="28" spans="1:6" ht="42.75" hidden="1" x14ac:dyDescent="0.2">
      <c r="A28" s="35" t="s">
        <v>114</v>
      </c>
      <c r="B28" s="35" t="s">
        <v>169</v>
      </c>
      <c r="C28" s="36">
        <v>4000</v>
      </c>
      <c r="D28" s="35" t="s">
        <v>127</v>
      </c>
      <c r="E28" s="35" t="s">
        <v>170</v>
      </c>
      <c r="F28" s="37" t="s">
        <v>118</v>
      </c>
    </row>
    <row r="29" spans="1:6" ht="42.75" hidden="1" x14ac:dyDescent="0.2">
      <c r="A29" s="35" t="s">
        <v>114</v>
      </c>
      <c r="B29" s="35" t="s">
        <v>171</v>
      </c>
      <c r="C29" s="36">
        <v>4000</v>
      </c>
      <c r="D29" s="35" t="s">
        <v>127</v>
      </c>
      <c r="E29" s="35" t="s">
        <v>172</v>
      </c>
      <c r="F29" s="37" t="s">
        <v>118</v>
      </c>
    </row>
    <row r="30" spans="1:6" ht="42.75" hidden="1" x14ac:dyDescent="0.2">
      <c r="A30" s="35" t="s">
        <v>114</v>
      </c>
      <c r="B30" s="35" t="s">
        <v>173</v>
      </c>
      <c r="C30" s="36">
        <v>4000</v>
      </c>
      <c r="D30" s="35" t="s">
        <v>127</v>
      </c>
      <c r="E30" s="35" t="s">
        <v>159</v>
      </c>
      <c r="F30" s="37" t="s">
        <v>118</v>
      </c>
    </row>
    <row r="31" spans="1:6" ht="42.75" hidden="1" x14ac:dyDescent="0.2">
      <c r="A31" s="35" t="s">
        <v>114</v>
      </c>
      <c r="B31" s="35" t="s">
        <v>174</v>
      </c>
      <c r="C31" s="36">
        <v>4200</v>
      </c>
      <c r="D31" s="35" t="s">
        <v>134</v>
      </c>
      <c r="E31" s="35" t="s">
        <v>170</v>
      </c>
      <c r="F31" s="35" t="s">
        <v>118</v>
      </c>
    </row>
    <row r="32" spans="1:6" ht="42.75" hidden="1" x14ac:dyDescent="0.2">
      <c r="A32" s="35" t="s">
        <v>114</v>
      </c>
      <c r="B32" s="35" t="s">
        <v>175</v>
      </c>
      <c r="C32" s="36">
        <v>4500</v>
      </c>
      <c r="D32" s="35" t="s">
        <v>127</v>
      </c>
      <c r="E32" s="35" t="s">
        <v>170</v>
      </c>
      <c r="F32" s="37" t="s">
        <v>118</v>
      </c>
    </row>
    <row r="33" spans="1:6" ht="42.75" hidden="1" x14ac:dyDescent="0.2">
      <c r="A33" s="35" t="s">
        <v>114</v>
      </c>
      <c r="B33" s="35" t="s">
        <v>176</v>
      </c>
      <c r="C33" s="36">
        <v>5000</v>
      </c>
      <c r="D33" s="35" t="s">
        <v>127</v>
      </c>
      <c r="E33" s="35" t="s">
        <v>177</v>
      </c>
      <c r="F33" s="37" t="s">
        <v>118</v>
      </c>
    </row>
    <row r="34" spans="1:6" ht="42.75" hidden="1" x14ac:dyDescent="0.2">
      <c r="A34" s="35" t="s">
        <v>114</v>
      </c>
      <c r="B34" s="35" t="s">
        <v>178</v>
      </c>
      <c r="C34" s="36">
        <v>4500</v>
      </c>
      <c r="D34" s="35" t="s">
        <v>127</v>
      </c>
      <c r="E34" s="35" t="s">
        <v>161</v>
      </c>
      <c r="F34" s="37" t="s">
        <v>118</v>
      </c>
    </row>
    <row r="35" spans="1:6" ht="42.75" hidden="1" x14ac:dyDescent="0.2">
      <c r="A35" s="35" t="s">
        <v>114</v>
      </c>
      <c r="B35" s="35" t="s">
        <v>179</v>
      </c>
      <c r="C35" s="36">
        <v>4500</v>
      </c>
      <c r="D35" s="35" t="s">
        <v>127</v>
      </c>
      <c r="E35" s="35" t="s">
        <v>180</v>
      </c>
      <c r="F35" s="37" t="s">
        <v>118</v>
      </c>
    </row>
    <row r="36" spans="1:6" ht="42.75" hidden="1" x14ac:dyDescent="0.2">
      <c r="A36" s="35" t="s">
        <v>114</v>
      </c>
      <c r="B36" s="35" t="s">
        <v>181</v>
      </c>
      <c r="C36" s="36">
        <v>4500</v>
      </c>
      <c r="D36" s="35" t="s">
        <v>134</v>
      </c>
      <c r="E36" s="35" t="s">
        <v>182</v>
      </c>
      <c r="F36" s="37" t="s">
        <v>118</v>
      </c>
    </row>
    <row r="37" spans="1:6" ht="42.75" hidden="1" x14ac:dyDescent="0.2">
      <c r="A37" s="35" t="s">
        <v>114</v>
      </c>
      <c r="B37" s="35" t="s">
        <v>183</v>
      </c>
      <c r="C37" s="36">
        <v>5200</v>
      </c>
      <c r="D37" s="35" t="s">
        <v>127</v>
      </c>
      <c r="E37" s="35" t="s">
        <v>184</v>
      </c>
      <c r="F37" s="37" t="s">
        <v>118</v>
      </c>
    </row>
    <row r="38" spans="1:6" ht="42.75" hidden="1" x14ac:dyDescent="0.2">
      <c r="A38" s="35" t="s">
        <v>114</v>
      </c>
      <c r="B38" s="35" t="s">
        <v>185</v>
      </c>
      <c r="C38" s="36">
        <v>5200</v>
      </c>
      <c r="D38" s="35" t="s">
        <v>127</v>
      </c>
      <c r="E38" s="35" t="s">
        <v>186</v>
      </c>
      <c r="F38" s="37" t="s">
        <v>118</v>
      </c>
    </row>
    <row r="39" spans="1:6" ht="42.75" hidden="1" x14ac:dyDescent="0.2">
      <c r="A39" s="35" t="s">
        <v>114</v>
      </c>
      <c r="B39" s="35" t="s">
        <v>187</v>
      </c>
      <c r="C39" s="36">
        <v>5200</v>
      </c>
      <c r="D39" s="35" t="s">
        <v>127</v>
      </c>
      <c r="E39" s="35" t="s">
        <v>188</v>
      </c>
      <c r="F39" s="37" t="s">
        <v>118</v>
      </c>
    </row>
    <row r="40" spans="1:6" ht="42.75" hidden="1" x14ac:dyDescent="0.2">
      <c r="A40" s="35" t="s">
        <v>114</v>
      </c>
      <c r="B40" s="35" t="s">
        <v>189</v>
      </c>
      <c r="C40" s="36">
        <v>4000</v>
      </c>
      <c r="D40" s="35" t="s">
        <v>190</v>
      </c>
      <c r="E40" s="35" t="s">
        <v>188</v>
      </c>
      <c r="F40" s="37" t="s">
        <v>118</v>
      </c>
    </row>
    <row r="41" spans="1:6" ht="42.75" hidden="1" x14ac:dyDescent="0.2">
      <c r="A41" s="35" t="s">
        <v>114</v>
      </c>
      <c r="B41" s="35" t="s">
        <v>191</v>
      </c>
      <c r="C41" s="36">
        <v>4500</v>
      </c>
      <c r="D41" s="35" t="s">
        <v>190</v>
      </c>
      <c r="E41" s="35" t="s">
        <v>192</v>
      </c>
      <c r="F41" s="37" t="s">
        <v>118</v>
      </c>
    </row>
    <row r="42" spans="1:6" ht="42.75" hidden="1" x14ac:dyDescent="0.2">
      <c r="A42" s="35" t="s">
        <v>114</v>
      </c>
      <c r="B42" s="35" t="s">
        <v>193</v>
      </c>
      <c r="C42" s="36">
        <v>7000</v>
      </c>
      <c r="D42" s="35" t="s">
        <v>134</v>
      </c>
      <c r="E42" s="35" t="s">
        <v>194</v>
      </c>
      <c r="F42" s="37" t="s">
        <v>118</v>
      </c>
    </row>
    <row r="43" spans="1:6" ht="42.75" hidden="1" x14ac:dyDescent="0.2">
      <c r="A43" s="35" t="s">
        <v>114</v>
      </c>
      <c r="B43" s="35" t="s">
        <v>195</v>
      </c>
      <c r="C43" s="36">
        <v>6000</v>
      </c>
      <c r="D43" s="35" t="s">
        <v>190</v>
      </c>
      <c r="E43" s="35" t="s">
        <v>196</v>
      </c>
      <c r="F43" s="37" t="s">
        <v>118</v>
      </c>
    </row>
    <row r="44" spans="1:6" ht="42.75" hidden="1" x14ac:dyDescent="0.2">
      <c r="A44" s="35" t="s">
        <v>114</v>
      </c>
      <c r="B44" s="35" t="s">
        <v>197</v>
      </c>
      <c r="C44" s="36">
        <v>8000</v>
      </c>
      <c r="D44" s="35" t="s">
        <v>127</v>
      </c>
      <c r="E44" s="35" t="s">
        <v>198</v>
      </c>
      <c r="F44" s="37" t="s">
        <v>118</v>
      </c>
    </row>
    <row r="45" spans="1:6" ht="42.75" hidden="1" x14ac:dyDescent="0.2">
      <c r="A45" s="35" t="s">
        <v>114</v>
      </c>
      <c r="B45" s="35" t="s">
        <v>199</v>
      </c>
      <c r="C45" s="36">
        <v>8500</v>
      </c>
      <c r="D45" s="35" t="s">
        <v>134</v>
      </c>
      <c r="E45" s="35" t="s">
        <v>200</v>
      </c>
      <c r="F45" s="37" t="s">
        <v>118</v>
      </c>
    </row>
    <row r="46" spans="1:6" ht="42.75" hidden="1" x14ac:dyDescent="0.2">
      <c r="A46" s="35" t="s">
        <v>114</v>
      </c>
      <c r="B46" s="35" t="s">
        <v>201</v>
      </c>
      <c r="C46" s="36">
        <v>10000</v>
      </c>
      <c r="D46" s="35" t="s">
        <v>127</v>
      </c>
      <c r="E46" s="35" t="s">
        <v>202</v>
      </c>
      <c r="F46" s="37" t="s">
        <v>118</v>
      </c>
    </row>
    <row r="47" spans="1:6" ht="42.75" hidden="1" x14ac:dyDescent="0.2">
      <c r="A47" s="35" t="s">
        <v>114</v>
      </c>
      <c r="B47" s="35" t="s">
        <v>203</v>
      </c>
      <c r="C47" s="36">
        <v>10000</v>
      </c>
      <c r="D47" s="35" t="s">
        <v>127</v>
      </c>
      <c r="E47" s="35" t="s">
        <v>200</v>
      </c>
      <c r="F47" s="37" t="s">
        <v>118</v>
      </c>
    </row>
    <row r="48" spans="1:6" ht="42.75" hidden="1" x14ac:dyDescent="0.2">
      <c r="A48" s="35" t="s">
        <v>114</v>
      </c>
      <c r="B48" s="35" t="s">
        <v>204</v>
      </c>
      <c r="C48" s="36">
        <v>7000</v>
      </c>
      <c r="D48" s="35" t="s">
        <v>134</v>
      </c>
      <c r="E48" s="35" t="s">
        <v>205</v>
      </c>
      <c r="F48" s="37" t="s">
        <v>118</v>
      </c>
    </row>
    <row r="49" spans="1:6" ht="42.75" hidden="1" x14ac:dyDescent="0.2">
      <c r="A49" s="35" t="s">
        <v>114</v>
      </c>
      <c r="B49" s="35" t="s">
        <v>206</v>
      </c>
      <c r="C49" s="35" t="s">
        <v>207</v>
      </c>
      <c r="D49" s="35" t="s">
        <v>134</v>
      </c>
      <c r="E49" s="35" t="s">
        <v>208</v>
      </c>
      <c r="F49" s="37" t="s">
        <v>118</v>
      </c>
    </row>
    <row r="50" spans="1:6" ht="28.5" x14ac:dyDescent="0.2">
      <c r="A50" s="35" t="s">
        <v>114</v>
      </c>
      <c r="B50" s="35" t="s">
        <v>209</v>
      </c>
      <c r="C50" s="36">
        <v>3000</v>
      </c>
      <c r="D50" s="35" t="s">
        <v>210</v>
      </c>
      <c r="E50" s="35" t="s">
        <v>208</v>
      </c>
      <c r="F50" s="37" t="s">
        <v>118</v>
      </c>
    </row>
    <row r="51" spans="1:6" ht="42.75" hidden="1" x14ac:dyDescent="0.2">
      <c r="A51" s="35" t="s">
        <v>114</v>
      </c>
      <c r="B51" s="35" t="s">
        <v>211</v>
      </c>
      <c r="C51" s="35" t="s">
        <v>212</v>
      </c>
      <c r="D51" s="35" t="s">
        <v>213</v>
      </c>
      <c r="E51" s="35" t="s">
        <v>214</v>
      </c>
      <c r="F51" s="37" t="s">
        <v>118</v>
      </c>
    </row>
    <row r="52" spans="1:6" ht="42.75" hidden="1" x14ac:dyDescent="0.2">
      <c r="A52" s="35" t="s">
        <v>114</v>
      </c>
      <c r="B52" s="35" t="s">
        <v>215</v>
      </c>
      <c r="C52" s="35" t="s">
        <v>216</v>
      </c>
      <c r="D52" s="35" t="s">
        <v>213</v>
      </c>
      <c r="E52" s="35" t="s">
        <v>217</v>
      </c>
      <c r="F52" s="37" t="s">
        <v>118</v>
      </c>
    </row>
    <row r="53" spans="1:6" ht="42.75" hidden="1" x14ac:dyDescent="0.2">
      <c r="A53" s="35" t="s">
        <v>114</v>
      </c>
      <c r="B53" s="35" t="s">
        <v>218</v>
      </c>
      <c r="C53" s="35" t="s">
        <v>219</v>
      </c>
      <c r="D53" s="35" t="s">
        <v>213</v>
      </c>
      <c r="E53" s="35" t="s">
        <v>220</v>
      </c>
      <c r="F53" s="37" t="s">
        <v>118</v>
      </c>
    </row>
  </sheetData>
  <autoFilter ref="C1:C53">
    <filterColumn colId="0">
      <filters>
        <filter val="3,000"/>
        <filter val="3,100"/>
        <filter val="3,200"/>
        <filter val="3,500"/>
        <filter val="3,700"/>
      </filters>
    </filterColumn>
  </autoFilter>
  <hyperlinks>
    <hyperlink ref="F2" r:id="rId1" display="http://www.siammp.co.th/images/ccatt/epson/EB-S02_S11_S12_X02_X11_X12_X14_W01_W02_W12.pdf"/>
    <hyperlink ref="F3" r:id="rId2" display="http://www.siammp.co.th/images/ccatt/epson/EB-S02_S11_S12_X02_X11_X12_X14_W01_W02_W12.pdf"/>
    <hyperlink ref="F4" r:id="rId3" display="http://www.siammp.co.th/images/ccatt/epson/EB-S02_S11_S12_X02_X11_X12_X14_W01_W02_W12.pdf"/>
    <hyperlink ref="F5" r:id="rId4" display="http://www.siammp.co.th/images/ccatt/epson/EB-S02_S11_S12_X02_X11_X12_X14_W01_W02_W12.pdf"/>
    <hyperlink ref="F6" r:id="rId5" display="http://www.siammp.co.th/images/ccatt/epson/EB-S02_S11_S12_X02_X11_X12_X14_W01_W02_W12.pdf"/>
    <hyperlink ref="F7" r:id="rId6" display="http://www.siammp.co.th/images/ccatt/epson/EB-S02_S11_S12_X02_X11_X12_X14_W01_W02_W12.pdf"/>
    <hyperlink ref="F8" r:id="rId7" display="http://www.siammp.co.th/images/ccatt/epson/EB-S02_S11_S12_X02_X11_X12_X14_W01_W02_W12.pdf"/>
    <hyperlink ref="F9" r:id="rId8" display="http://www.siammp.co.th/images/ccatt/epson/EB-S02_S11_S12_X02_X11_X12_X14_W01_W02_W12.pdf"/>
    <hyperlink ref="F10" r:id="rId9" display="http://www.siammp.co.th/images/ccatt/epson/EB-S02_S11_S12_X02_X11_X12_X14_W01_W02_W12.pdf"/>
    <hyperlink ref="F11" r:id="rId10" display="http://www.siammp.co.th/images/ccatt/epson/EB-W16.pdf"/>
    <hyperlink ref="F12" r:id="rId11" display="http://www.siammp.co.th/images/ccatt/epson/EB-W16SK.pdf"/>
    <hyperlink ref="F15" r:id="rId12" display="http://www.siammp.co.th/images/ccatt/epson/EB-95_96W_905_915W_925.pdf"/>
    <hyperlink ref="F16" r:id="rId13" display="http://www.siammp.co.th/images/ccatt/epson/EB-95_96W_905_915W_925.pdf"/>
    <hyperlink ref="F21" r:id="rId14" display="http://www.siammp.co.th/images/ccatt/epson/EB-425W_435W.pdf"/>
    <hyperlink ref="F29" r:id="rId15" display="http://www.siammp.co.th/images/ccatt/epson/EB-1840W_1860_1870.pdf"/>
    <hyperlink ref="F25" r:id="rId16" display="http://www.siammp.co.th/images/ccatt/epson/EB-1776W.pdf"/>
    <hyperlink ref="F27" r:id="rId17" display="http://www.siammp.co.th/images/ccatt/epson/EB-1850W.pdf"/>
    <hyperlink ref="F33" r:id="rId18" display="http://www.siammp.co.th/images/ccatt/epson/EB-1965.pdf"/>
    <hyperlink ref="F34" r:id="rId19" display="http://www.siammp.co.th/images/ccatt/epson/EB-G5500_G5600_G5650W_G5800_G5900_G5950_GG5450WU_G57500WU.pdf"/>
    <hyperlink ref="F35" r:id="rId20" display="http://www.siammp.co.th/images/ccatt/epson/EB-G5500_G5600_G5650W_G5800_G5900_G5950_G5450WU_G5750WU.pdf"/>
    <hyperlink ref="F36" r:id="rId21" display="http://www.siammp.co.th/images/ccatt/epson/EB-G5500_G5600_G5650W_G5800_G5900_G5950_G5450WU_G5750WU.pdf"/>
    <hyperlink ref="F37" r:id="rId22" display="http://www.siammp.co.th/images/ccatt/epson/EB-G5500_G5600_G5650W_G5800_G5900_G5950_GG5450WU_G57500WU.pdf"/>
    <hyperlink ref="F38" r:id="rId23" display="http://www.siammp.co.th/images/ccatt/epson/EB-G5500_G5600_G5650W_G5800_G5900_G5950_G5450WU_G5750WU.pdf"/>
    <hyperlink ref="F39" r:id="rId24" display="http://www.siammp.co.th/images/ccatt/epson/EB-G5500_G5600_G5650W_G5800_G5900_G5950_G5450WU_G5750WU.pdf"/>
    <hyperlink ref="F40" r:id="rId25" display="http://www.siammp.co.th/images/ccatt/epson/EB-G5500_G5600_G5650W_G5800_G5900_G5950_G5450WU_G5750WU.pdf"/>
    <hyperlink ref="F41" r:id="rId26" display="http://www.siammp.co.th/images/ccatt/epson/EB-G5500_G5600_G5650W_G5800_G5900_G5950_G5450WU_G5750WU.pdf"/>
    <hyperlink ref="F42" r:id="rId27" display="http://www.siammp.co.th/images/ccatt/epson/EB-Z8050W_EB-Z8000WU.pdf"/>
    <hyperlink ref="F43" r:id="rId28" display="http://www.siammp.co.th/images/ccatt/epson/EB-Z8050W_EB-Z8000WU.pdf"/>
    <hyperlink ref="F44" r:id="rId29" display="http://www.siammp.co.th/images/ccatt/epson/EB-Z8150.pdf"/>
    <hyperlink ref="F45" r:id="rId30" display="http://www.siammp.co.th/images/ccatt/epson/EB-Z8350W_Z8350WNL.pdf"/>
    <hyperlink ref="F46" r:id="rId31" display="http://www.siammp.co.th/images/ccatt/epson/EB-Z10000_Z10000NL.pdf"/>
    <hyperlink ref="F47" r:id="rId32" display="http://www.siammp.co.th/images/ccatt/epson/EB-Z10000_Z10000NL.pdf"/>
    <hyperlink ref="F48" r:id="rId33" display="http://www.siammp.co.th/images/ccatt/epson/EB-Z8450WU_Z8450WUNL.pdf"/>
    <hyperlink ref="F49" r:id="rId34" display="http://www.siammp.co.th/images/ccatt/epson/MG-850HD.pdf"/>
    <hyperlink ref="F50" r:id="rId35" display="http://www.siammp.co.th/images/ccatt/epson/EH-TW550.pdf"/>
    <hyperlink ref="F51" r:id="rId36" display="http://www.siammp.co.th/images/ccatt/epson/EH-TW3600.pdf"/>
    <hyperlink ref="F52" r:id="rId37" display="http://www.siammp.co.th/images/ccatt/epson/EH-TW6100.pdf"/>
    <hyperlink ref="F53" r:id="rId38" display="http://www.siammp.co.th/images/ccatt/epson/EH-TW8100.pdf"/>
    <hyperlink ref="F17" r:id="rId39" display="http://www.siammp.co.th/images/ccatt/epson/EB-95_96W_905_915W_925.pdf"/>
    <hyperlink ref="F20" r:id="rId40" display="http://www.siammp.co.th/images/ccatt/epson/EB-420 _ 430.pdf"/>
    <hyperlink ref="F26" r:id="rId41" display="http://www.siammp.co.th/images/ccatt/epson/EB-1840W_1860_1870.pdf"/>
    <hyperlink ref="F23" r:id="rId42" display="http://www.siammp.co.th/images/ccatt/epson/EB-475Wi_485Wi.pdf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C3" sqref="C3"/>
    </sheetView>
  </sheetViews>
  <sheetFormatPr defaultRowHeight="19.5" x14ac:dyDescent="0.25"/>
  <cols>
    <col min="1" max="1" width="13.375" style="61" bestFit="1" customWidth="1"/>
    <col min="2" max="2" width="11.625" style="61" bestFit="1" customWidth="1"/>
    <col min="3" max="3" width="13.25" style="61" bestFit="1" customWidth="1"/>
    <col min="4" max="4" width="19.375" style="61" bestFit="1" customWidth="1"/>
    <col min="5" max="5" width="11.125" style="61" bestFit="1" customWidth="1"/>
    <col min="6" max="16384" width="9" style="61"/>
  </cols>
  <sheetData>
    <row r="2" spans="1:5" x14ac:dyDescent="0.25">
      <c r="A2" s="94" t="s">
        <v>54</v>
      </c>
      <c r="B2" s="94"/>
      <c r="C2" s="94"/>
      <c r="D2" s="94"/>
      <c r="E2" s="94"/>
    </row>
    <row r="3" spans="1:5" x14ac:dyDescent="0.25">
      <c r="A3" s="62"/>
      <c r="B3" s="63" t="s">
        <v>34</v>
      </c>
      <c r="C3" s="63" t="s">
        <v>35</v>
      </c>
      <c r="D3" s="63" t="s">
        <v>36</v>
      </c>
      <c r="E3" s="63" t="s">
        <v>37</v>
      </c>
    </row>
    <row r="4" spans="1:5" x14ac:dyDescent="0.25">
      <c r="A4" s="64" t="s">
        <v>33</v>
      </c>
      <c r="B4" s="64">
        <v>1200</v>
      </c>
      <c r="C4" s="64">
        <v>7</v>
      </c>
      <c r="D4" s="64">
        <v>5</v>
      </c>
      <c r="E4" s="64">
        <f>B4*C4*D4</f>
        <v>42000</v>
      </c>
    </row>
    <row r="5" spans="1:5" x14ac:dyDescent="0.25">
      <c r="A5" s="62"/>
      <c r="B5" s="63" t="s">
        <v>39</v>
      </c>
      <c r="C5" s="63" t="s">
        <v>41</v>
      </c>
      <c r="D5" s="63" t="s">
        <v>40</v>
      </c>
      <c r="E5" s="62"/>
    </row>
    <row r="6" spans="1:5" x14ac:dyDescent="0.25">
      <c r="A6" s="64" t="s">
        <v>38</v>
      </c>
      <c r="B6" s="64">
        <v>0</v>
      </c>
      <c r="C6" s="64">
        <v>1800</v>
      </c>
      <c r="D6" s="64">
        <v>2</v>
      </c>
      <c r="E6" s="64">
        <f>(B6*D6)+(C6*D6)</f>
        <v>3600</v>
      </c>
    </row>
    <row r="7" spans="1:5" x14ac:dyDescent="0.25">
      <c r="A7" s="62"/>
      <c r="B7" s="63" t="s">
        <v>43</v>
      </c>
      <c r="C7" s="63" t="s">
        <v>49</v>
      </c>
      <c r="D7" s="63" t="s">
        <v>45</v>
      </c>
      <c r="E7" s="62"/>
    </row>
    <row r="8" spans="1:5" x14ac:dyDescent="0.25">
      <c r="A8" s="64" t="s">
        <v>42</v>
      </c>
      <c r="B8" s="64">
        <v>200</v>
      </c>
      <c r="C8" s="64">
        <v>100</v>
      </c>
      <c r="D8" s="64">
        <v>1000</v>
      </c>
      <c r="E8" s="64">
        <f>(B8*C8)+D8</f>
        <v>21000</v>
      </c>
    </row>
    <row r="9" spans="1:5" x14ac:dyDescent="0.25">
      <c r="A9" s="62"/>
      <c r="B9" s="63" t="s">
        <v>47</v>
      </c>
      <c r="C9" s="63" t="s">
        <v>48</v>
      </c>
      <c r="D9" s="63" t="s">
        <v>36</v>
      </c>
      <c r="E9" s="62"/>
    </row>
    <row r="10" spans="1:5" x14ac:dyDescent="0.25">
      <c r="A10" s="64" t="s">
        <v>46</v>
      </c>
      <c r="B10" s="64">
        <v>230</v>
      </c>
      <c r="C10" s="64">
        <v>100</v>
      </c>
      <c r="D10" s="64">
        <v>5</v>
      </c>
      <c r="E10" s="64">
        <f>B10*C10*D10</f>
        <v>115000</v>
      </c>
    </row>
    <row r="11" spans="1:5" x14ac:dyDescent="0.25">
      <c r="A11" s="62"/>
      <c r="B11" s="63" t="s">
        <v>51</v>
      </c>
      <c r="C11" s="63" t="s">
        <v>52</v>
      </c>
      <c r="D11" s="63"/>
      <c r="E11" s="62"/>
    </row>
    <row r="12" spans="1:5" x14ac:dyDescent="0.25">
      <c r="A12" s="64" t="s">
        <v>50</v>
      </c>
      <c r="B12" s="64">
        <v>800</v>
      </c>
      <c r="C12" s="64">
        <v>5</v>
      </c>
      <c r="D12" s="64"/>
      <c r="E12" s="64">
        <f>B12*C12</f>
        <v>4000</v>
      </c>
    </row>
    <row r="13" spans="1:5" x14ac:dyDescent="0.25">
      <c r="A13" s="65"/>
      <c r="B13" s="65"/>
      <c r="C13" s="65"/>
      <c r="D13" s="65"/>
      <c r="E13" s="66">
        <f>SUM(E4:E12)</f>
        <v>185600</v>
      </c>
    </row>
  </sheetData>
  <mergeCells count="1">
    <mergeCell ref="A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C10" sqref="C10"/>
    </sheetView>
  </sheetViews>
  <sheetFormatPr defaultRowHeight="14.25" x14ac:dyDescent="0.2"/>
  <cols>
    <col min="3" max="3" width="9.875" bestFit="1" customWidth="1"/>
    <col min="4" max="4" width="13.5" bestFit="1" customWidth="1"/>
  </cols>
  <sheetData>
    <row r="2" spans="1:5" x14ac:dyDescent="0.2">
      <c r="A2" s="95" t="s">
        <v>55</v>
      </c>
      <c r="B2" s="95"/>
      <c r="C2" s="95"/>
      <c r="D2" s="95"/>
      <c r="E2" s="95"/>
    </row>
    <row r="3" spans="1:5" x14ac:dyDescent="0.2">
      <c r="A3" s="2"/>
      <c r="B3" s="3" t="s">
        <v>34</v>
      </c>
      <c r="C3" s="3" t="s">
        <v>35</v>
      </c>
      <c r="D3" s="3" t="s">
        <v>36</v>
      </c>
      <c r="E3" s="3" t="s">
        <v>37</v>
      </c>
    </row>
    <row r="4" spans="1:5" x14ac:dyDescent="0.2">
      <c r="A4" s="1" t="s">
        <v>33</v>
      </c>
      <c r="B4" s="1">
        <v>600</v>
      </c>
      <c r="C4" s="1">
        <v>7</v>
      </c>
      <c r="D4" s="1">
        <v>5</v>
      </c>
      <c r="E4" s="1">
        <f>B4*C4*D4</f>
        <v>21000</v>
      </c>
    </row>
    <row r="5" spans="1:5" x14ac:dyDescent="0.2">
      <c r="A5" s="2"/>
      <c r="B5" s="3" t="s">
        <v>39</v>
      </c>
      <c r="C5" s="3" t="s">
        <v>41</v>
      </c>
      <c r="D5" s="3" t="s">
        <v>40</v>
      </c>
      <c r="E5" s="2"/>
    </row>
    <row r="6" spans="1:5" x14ac:dyDescent="0.2">
      <c r="A6" s="1" t="s">
        <v>38</v>
      </c>
      <c r="B6" s="1">
        <v>0</v>
      </c>
      <c r="C6" s="1">
        <v>0</v>
      </c>
      <c r="D6" s="1">
        <v>0</v>
      </c>
      <c r="E6" s="1">
        <f>(B6*D6)+(C6*D6)</f>
        <v>0</v>
      </c>
    </row>
    <row r="7" spans="1:5" x14ac:dyDescent="0.2">
      <c r="A7" s="2"/>
      <c r="B7" s="3" t="s">
        <v>43</v>
      </c>
      <c r="C7" s="3" t="s">
        <v>49</v>
      </c>
      <c r="D7" s="3" t="s">
        <v>45</v>
      </c>
      <c r="E7" s="2"/>
    </row>
    <row r="8" spans="1:5" x14ac:dyDescent="0.2">
      <c r="A8" s="1" t="s">
        <v>42</v>
      </c>
      <c r="B8" s="1">
        <v>0</v>
      </c>
      <c r="C8" s="1">
        <v>0</v>
      </c>
      <c r="D8" s="1">
        <v>0</v>
      </c>
      <c r="E8" s="1">
        <f>(B8*C8)+D8</f>
        <v>0</v>
      </c>
    </row>
    <row r="9" spans="1:5" x14ac:dyDescent="0.2">
      <c r="A9" s="2"/>
      <c r="B9" s="3" t="s">
        <v>47</v>
      </c>
      <c r="C9" s="3" t="s">
        <v>48</v>
      </c>
      <c r="D9" s="3" t="s">
        <v>36</v>
      </c>
      <c r="E9" s="2"/>
    </row>
    <row r="10" spans="1:5" x14ac:dyDescent="0.2">
      <c r="A10" s="1" t="s">
        <v>46</v>
      </c>
      <c r="B10" s="1">
        <v>250</v>
      </c>
      <c r="C10" s="1">
        <v>100</v>
      </c>
      <c r="D10" s="1">
        <v>5</v>
      </c>
      <c r="E10" s="1">
        <f>B10*C10*D10</f>
        <v>125000</v>
      </c>
    </row>
    <row r="11" spans="1:5" x14ac:dyDescent="0.2">
      <c r="A11" s="2"/>
      <c r="B11" s="3" t="s">
        <v>51</v>
      </c>
      <c r="C11" s="3" t="s">
        <v>52</v>
      </c>
      <c r="D11" s="3"/>
      <c r="E11" s="2"/>
    </row>
    <row r="12" spans="1:5" x14ac:dyDescent="0.2">
      <c r="A12" s="1" t="s">
        <v>50</v>
      </c>
      <c r="B12" s="1">
        <v>0</v>
      </c>
      <c r="C12" s="1">
        <v>0</v>
      </c>
      <c r="D12" s="1"/>
      <c r="E12" s="1">
        <f>B12*C12</f>
        <v>0</v>
      </c>
    </row>
    <row r="13" spans="1:5" ht="18" x14ac:dyDescent="0.25">
      <c r="E13" s="4">
        <f>SUM(E4:E12)</f>
        <v>146000</v>
      </c>
    </row>
  </sheetData>
  <mergeCells count="1">
    <mergeCell ref="A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A10" sqref="A10:E10"/>
    </sheetView>
  </sheetViews>
  <sheetFormatPr defaultRowHeight="14.25" x14ac:dyDescent="0.2"/>
  <cols>
    <col min="3" max="3" width="9.875" bestFit="1" customWidth="1"/>
    <col min="4" max="4" width="13.5" bestFit="1" customWidth="1"/>
  </cols>
  <sheetData>
    <row r="2" spans="1:5" x14ac:dyDescent="0.2">
      <c r="A2" s="95" t="s">
        <v>56</v>
      </c>
      <c r="B2" s="95"/>
      <c r="C2" s="95"/>
      <c r="D2" s="95"/>
      <c r="E2" s="95"/>
    </row>
    <row r="3" spans="1:5" x14ac:dyDescent="0.2">
      <c r="A3" s="2"/>
      <c r="B3" s="3" t="s">
        <v>34</v>
      </c>
      <c r="C3" s="3" t="s">
        <v>35</v>
      </c>
      <c r="D3" s="3" t="s">
        <v>36</v>
      </c>
      <c r="E3" s="3" t="s">
        <v>37</v>
      </c>
    </row>
    <row r="4" spans="1:5" x14ac:dyDescent="0.2">
      <c r="A4" s="1" t="s">
        <v>33</v>
      </c>
      <c r="B4" s="1">
        <v>0</v>
      </c>
      <c r="C4" s="1">
        <v>7</v>
      </c>
      <c r="D4" s="1">
        <v>5</v>
      </c>
      <c r="E4" s="1">
        <f>B4*C4*D4</f>
        <v>0</v>
      </c>
    </row>
    <row r="5" spans="1:5" x14ac:dyDescent="0.2">
      <c r="A5" s="2"/>
      <c r="B5" s="3" t="s">
        <v>39</v>
      </c>
      <c r="C5" s="3" t="s">
        <v>41</v>
      </c>
      <c r="D5" s="3" t="s">
        <v>40</v>
      </c>
      <c r="E5" s="2"/>
    </row>
    <row r="6" spans="1:5" x14ac:dyDescent="0.2">
      <c r="A6" s="1" t="s">
        <v>38</v>
      </c>
      <c r="B6" s="1">
        <v>0</v>
      </c>
      <c r="C6" s="1">
        <v>0</v>
      </c>
      <c r="D6" s="1">
        <v>0</v>
      </c>
      <c r="E6" s="1">
        <f>(B6*D6)+(C6*D6)</f>
        <v>0</v>
      </c>
    </row>
    <row r="7" spans="1:5" x14ac:dyDescent="0.2">
      <c r="A7" s="2"/>
      <c r="B7" s="3" t="s">
        <v>43</v>
      </c>
      <c r="C7" s="3" t="s">
        <v>49</v>
      </c>
      <c r="D7" s="3" t="s">
        <v>45</v>
      </c>
      <c r="E7" s="2"/>
    </row>
    <row r="8" spans="1:5" x14ac:dyDescent="0.2">
      <c r="A8" s="1" t="s">
        <v>42</v>
      </c>
      <c r="B8" s="1">
        <v>0</v>
      </c>
      <c r="C8" s="1">
        <v>0</v>
      </c>
      <c r="D8" s="1">
        <v>0</v>
      </c>
      <c r="E8" s="1">
        <f>(B8*C8)+D8</f>
        <v>0</v>
      </c>
    </row>
    <row r="9" spans="1:5" x14ac:dyDescent="0.2">
      <c r="A9" s="2"/>
      <c r="B9" s="3" t="s">
        <v>47</v>
      </c>
      <c r="C9" s="3" t="s">
        <v>48</v>
      </c>
      <c r="D9" s="3" t="s">
        <v>36</v>
      </c>
      <c r="E9" s="2"/>
    </row>
    <row r="10" spans="1:5" x14ac:dyDescent="0.2">
      <c r="A10" s="1" t="s">
        <v>46</v>
      </c>
      <c r="B10" s="1">
        <v>230</v>
      </c>
      <c r="C10" s="1">
        <v>120</v>
      </c>
      <c r="D10" s="1">
        <v>1</v>
      </c>
      <c r="E10" s="1">
        <f>B10*C10*D10</f>
        <v>27600</v>
      </c>
    </row>
    <row r="11" spans="1:5" x14ac:dyDescent="0.2">
      <c r="A11" s="2"/>
      <c r="B11" s="3" t="s">
        <v>51</v>
      </c>
      <c r="C11" s="3" t="s">
        <v>52</v>
      </c>
      <c r="D11" s="3"/>
      <c r="E11" s="2"/>
    </row>
    <row r="12" spans="1:5" x14ac:dyDescent="0.2">
      <c r="A12" s="1" t="s">
        <v>50</v>
      </c>
      <c r="B12" s="1">
        <v>0</v>
      </c>
      <c r="C12" s="1">
        <v>0</v>
      </c>
      <c r="D12" s="1"/>
      <c r="E12" s="1">
        <f>B12*C12</f>
        <v>0</v>
      </c>
    </row>
    <row r="13" spans="1:5" ht="18" x14ac:dyDescent="0.25">
      <c r="E13" s="4">
        <f>SUM(E4:E12)</f>
        <v>27600</v>
      </c>
    </row>
  </sheetData>
  <mergeCells count="1">
    <mergeCell ref="A2: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3"/>
  <sheetViews>
    <sheetView workbookViewId="0">
      <selection activeCell="D12" sqref="D12"/>
    </sheetView>
  </sheetViews>
  <sheetFormatPr defaultRowHeight="14.25" x14ac:dyDescent="0.2"/>
  <cols>
    <col min="3" max="3" width="9.875" bestFit="1" customWidth="1"/>
    <col min="4" max="4" width="13.5" bestFit="1" customWidth="1"/>
  </cols>
  <sheetData>
    <row r="2" spans="1:5" x14ac:dyDescent="0.2">
      <c r="A2" s="95" t="s">
        <v>60</v>
      </c>
      <c r="B2" s="95"/>
      <c r="C2" s="95"/>
      <c r="D2" s="95"/>
      <c r="E2" s="95"/>
    </row>
    <row r="3" spans="1:5" x14ac:dyDescent="0.2">
      <c r="A3" s="2"/>
      <c r="B3" s="3" t="s">
        <v>34</v>
      </c>
      <c r="C3" s="3" t="s">
        <v>35</v>
      </c>
      <c r="D3" s="3" t="s">
        <v>36</v>
      </c>
      <c r="E3" s="3" t="s">
        <v>37</v>
      </c>
    </row>
    <row r="4" spans="1:5" x14ac:dyDescent="0.2">
      <c r="A4" s="1" t="s">
        <v>33</v>
      </c>
      <c r="B4" s="1">
        <v>3600</v>
      </c>
      <c r="C4" s="1">
        <v>7</v>
      </c>
      <c r="D4" s="1">
        <v>5</v>
      </c>
      <c r="E4" s="1">
        <f>B4*C4*D4</f>
        <v>126000</v>
      </c>
    </row>
    <row r="5" spans="1:5" x14ac:dyDescent="0.2">
      <c r="A5" s="2"/>
      <c r="B5" s="3" t="s">
        <v>39</v>
      </c>
      <c r="C5" s="3" t="s">
        <v>41</v>
      </c>
      <c r="D5" s="3" t="s">
        <v>40</v>
      </c>
      <c r="E5" s="2"/>
    </row>
    <row r="6" spans="1:5" x14ac:dyDescent="0.2">
      <c r="A6" s="1" t="s">
        <v>38</v>
      </c>
      <c r="B6" s="1">
        <v>2500</v>
      </c>
      <c r="C6" s="1">
        <v>500</v>
      </c>
      <c r="D6" s="1">
        <v>12</v>
      </c>
      <c r="E6" s="1">
        <f>(B6*D6)+(C6*D6)</f>
        <v>36000</v>
      </c>
    </row>
    <row r="7" spans="1:5" x14ac:dyDescent="0.2">
      <c r="A7" s="2"/>
      <c r="B7" s="3" t="s">
        <v>57</v>
      </c>
      <c r="C7" s="3" t="s">
        <v>58</v>
      </c>
      <c r="D7" s="3" t="s">
        <v>45</v>
      </c>
      <c r="E7" s="2"/>
    </row>
    <row r="8" spans="1:5" x14ac:dyDescent="0.2">
      <c r="A8" s="1" t="s">
        <v>42</v>
      </c>
      <c r="B8" s="1">
        <v>300</v>
      </c>
      <c r="C8" s="1">
        <v>1</v>
      </c>
      <c r="D8" s="1">
        <v>1000</v>
      </c>
      <c r="E8" s="1">
        <f>(B8*C8)+D8</f>
        <v>1300</v>
      </c>
    </row>
    <row r="9" spans="1:5" x14ac:dyDescent="0.2">
      <c r="A9" s="2"/>
      <c r="B9" s="3" t="s">
        <v>47</v>
      </c>
      <c r="C9" s="3" t="s">
        <v>48</v>
      </c>
      <c r="D9" s="3" t="s">
        <v>36</v>
      </c>
      <c r="E9" s="2"/>
    </row>
    <row r="10" spans="1:5" x14ac:dyDescent="0.2">
      <c r="A10" s="1" t="s">
        <v>46</v>
      </c>
      <c r="B10" s="1">
        <v>230</v>
      </c>
      <c r="C10" s="1">
        <v>30</v>
      </c>
      <c r="D10" s="1">
        <v>5</v>
      </c>
      <c r="E10" s="1">
        <f>B10*C10*D10</f>
        <v>34500</v>
      </c>
    </row>
    <row r="11" spans="1:5" x14ac:dyDescent="0.2">
      <c r="A11" s="2"/>
      <c r="B11" s="3" t="s">
        <v>51</v>
      </c>
      <c r="C11" s="3" t="s">
        <v>52</v>
      </c>
      <c r="D11" s="3" t="s">
        <v>59</v>
      </c>
      <c r="E11" s="2"/>
    </row>
    <row r="12" spans="1:5" x14ac:dyDescent="0.2">
      <c r="A12" s="1" t="s">
        <v>50</v>
      </c>
      <c r="B12" s="1">
        <v>800</v>
      </c>
      <c r="C12" s="1">
        <v>5</v>
      </c>
      <c r="D12" s="1">
        <v>2</v>
      </c>
      <c r="E12" s="1">
        <f>B12*C12*D12</f>
        <v>8000</v>
      </c>
    </row>
    <row r="13" spans="1:5" ht="18" x14ac:dyDescent="0.25">
      <c r="E13" s="4">
        <f>SUM(E4:E12)</f>
        <v>205800</v>
      </c>
    </row>
  </sheetData>
  <mergeCells count="1">
    <mergeCell ref="A2:E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3"/>
  <sheetViews>
    <sheetView workbookViewId="0">
      <selection activeCell="C6" sqref="C6"/>
    </sheetView>
  </sheetViews>
  <sheetFormatPr defaultRowHeight="15" x14ac:dyDescent="0.2"/>
  <cols>
    <col min="1" max="1" width="13.375" style="67" bestFit="1" customWidth="1"/>
    <col min="2" max="2" width="11.625" style="67" bestFit="1" customWidth="1"/>
    <col min="3" max="3" width="15" style="67" bestFit="1" customWidth="1"/>
    <col min="4" max="4" width="19.375" style="67" bestFit="1" customWidth="1"/>
    <col min="5" max="5" width="9.875" style="67" bestFit="1" customWidth="1"/>
    <col min="6" max="16384" width="9" style="67"/>
  </cols>
  <sheetData>
    <row r="2" spans="1:5" x14ac:dyDescent="0.2">
      <c r="A2" s="96" t="s">
        <v>66</v>
      </c>
      <c r="B2" s="97"/>
      <c r="C2" s="97"/>
      <c r="D2" s="97"/>
      <c r="E2" s="98"/>
    </row>
    <row r="3" spans="1:5" x14ac:dyDescent="0.2">
      <c r="A3" s="68"/>
      <c r="B3" s="69" t="s">
        <v>34</v>
      </c>
      <c r="C3" s="69" t="s">
        <v>35</v>
      </c>
      <c r="D3" s="69" t="s">
        <v>36</v>
      </c>
      <c r="E3" s="69" t="s">
        <v>37</v>
      </c>
    </row>
    <row r="4" spans="1:5" x14ac:dyDescent="0.2">
      <c r="A4" s="70" t="s">
        <v>33</v>
      </c>
      <c r="B4" s="70">
        <v>1200</v>
      </c>
      <c r="C4" s="70">
        <v>7</v>
      </c>
      <c r="D4" s="70">
        <v>5</v>
      </c>
      <c r="E4" s="70">
        <f>B4*C4*D4</f>
        <v>42000</v>
      </c>
    </row>
    <row r="5" spans="1:5" x14ac:dyDescent="0.2">
      <c r="A5" s="68"/>
      <c r="B5" s="69" t="s">
        <v>39</v>
      </c>
      <c r="C5" s="69" t="s">
        <v>41</v>
      </c>
      <c r="D5" s="69" t="s">
        <v>40</v>
      </c>
      <c r="E5" s="68"/>
    </row>
    <row r="6" spans="1:5" x14ac:dyDescent="0.2">
      <c r="A6" s="70" t="s">
        <v>38</v>
      </c>
      <c r="B6" s="70">
        <v>2500</v>
      </c>
      <c r="C6" s="70">
        <v>500</v>
      </c>
      <c r="D6" s="70">
        <v>2</v>
      </c>
      <c r="E6" s="70">
        <f>(B6*D6)+(C6*D6)</f>
        <v>6000</v>
      </c>
    </row>
    <row r="7" spans="1:5" x14ac:dyDescent="0.2">
      <c r="A7" s="68"/>
      <c r="B7" s="69" t="s">
        <v>57</v>
      </c>
      <c r="C7" s="69" t="s">
        <v>58</v>
      </c>
      <c r="D7" s="69" t="s">
        <v>45</v>
      </c>
      <c r="E7" s="68"/>
    </row>
    <row r="8" spans="1:5" x14ac:dyDescent="0.2">
      <c r="A8" s="70" t="s">
        <v>42</v>
      </c>
      <c r="B8" s="70">
        <v>0</v>
      </c>
      <c r="C8" s="70">
        <v>0</v>
      </c>
      <c r="D8" s="70">
        <v>0</v>
      </c>
      <c r="E8" s="70">
        <f>(B8*C8)+D8</f>
        <v>0</v>
      </c>
    </row>
    <row r="9" spans="1:5" x14ac:dyDescent="0.2">
      <c r="A9" s="68"/>
      <c r="B9" s="69" t="s">
        <v>47</v>
      </c>
      <c r="C9" s="69" t="s">
        <v>48</v>
      </c>
      <c r="D9" s="69" t="s">
        <v>36</v>
      </c>
      <c r="E9" s="68"/>
    </row>
    <row r="10" spans="1:5" x14ac:dyDescent="0.2">
      <c r="A10" s="70" t="s">
        <v>46</v>
      </c>
      <c r="B10" s="70">
        <v>230</v>
      </c>
      <c r="C10" s="70">
        <v>30</v>
      </c>
      <c r="D10" s="70">
        <v>5</v>
      </c>
      <c r="E10" s="70">
        <f>B10*C10*D10</f>
        <v>34500</v>
      </c>
    </row>
    <row r="11" spans="1:5" x14ac:dyDescent="0.2">
      <c r="A11" s="68"/>
      <c r="B11" s="69" t="s">
        <v>51</v>
      </c>
      <c r="C11" s="69" t="s">
        <v>52</v>
      </c>
      <c r="D11" s="69" t="s">
        <v>59</v>
      </c>
      <c r="E11" s="68"/>
    </row>
    <row r="12" spans="1:5" x14ac:dyDescent="0.2">
      <c r="A12" s="70" t="s">
        <v>50</v>
      </c>
      <c r="B12" s="70">
        <v>800</v>
      </c>
      <c r="C12" s="70">
        <v>5</v>
      </c>
      <c r="D12" s="70">
        <v>1</v>
      </c>
      <c r="E12" s="70">
        <f>B12*C12*D12</f>
        <v>4000</v>
      </c>
    </row>
    <row r="13" spans="1:5" x14ac:dyDescent="0.2">
      <c r="E13" s="71">
        <f>SUM(E4:E12)</f>
        <v>86500</v>
      </c>
    </row>
  </sheetData>
  <mergeCells count="1">
    <mergeCell ref="A2:E2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A4" sqref="A4"/>
    </sheetView>
  </sheetViews>
  <sheetFormatPr defaultRowHeight="18" x14ac:dyDescent="0.25"/>
  <cols>
    <col min="1" max="1" width="11.5" style="65" bestFit="1" customWidth="1"/>
    <col min="2" max="2" width="11.875" style="65" bestFit="1" customWidth="1"/>
    <col min="3" max="3" width="13.375" style="65" bestFit="1" customWidth="1"/>
    <col min="4" max="4" width="17.75" style="65" bestFit="1" customWidth="1"/>
    <col min="5" max="5" width="14.5" style="65" bestFit="1" customWidth="1"/>
    <col min="6" max="16384" width="9" style="65"/>
  </cols>
  <sheetData>
    <row r="2" spans="1:5" x14ac:dyDescent="0.25">
      <c r="A2" s="99" t="s">
        <v>68</v>
      </c>
      <c r="B2" s="100"/>
      <c r="C2" s="100"/>
      <c r="D2" s="100"/>
      <c r="E2" s="101"/>
    </row>
    <row r="3" spans="1:5" x14ac:dyDescent="0.25">
      <c r="A3" s="62"/>
      <c r="B3" s="63" t="s">
        <v>34</v>
      </c>
      <c r="C3" s="63" t="s">
        <v>35</v>
      </c>
      <c r="D3" s="63" t="s">
        <v>36</v>
      </c>
      <c r="E3" s="63" t="s">
        <v>37</v>
      </c>
    </row>
    <row r="4" spans="1:5" x14ac:dyDescent="0.25">
      <c r="A4" s="64" t="s">
        <v>33</v>
      </c>
      <c r="B4" s="64">
        <v>600</v>
      </c>
      <c r="C4" s="64">
        <v>6</v>
      </c>
      <c r="D4" s="64">
        <v>3</v>
      </c>
      <c r="E4" s="64">
        <f>B4*C4*D4</f>
        <v>10800</v>
      </c>
    </row>
    <row r="5" spans="1:5" x14ac:dyDescent="0.25">
      <c r="A5" s="62"/>
      <c r="B5" s="63" t="s">
        <v>39</v>
      </c>
      <c r="C5" s="63" t="s">
        <v>41</v>
      </c>
      <c r="D5" s="63" t="s">
        <v>40</v>
      </c>
      <c r="E5" s="62"/>
    </row>
    <row r="6" spans="1:5" x14ac:dyDescent="0.25">
      <c r="A6" s="64" t="s">
        <v>38</v>
      </c>
      <c r="B6" s="64">
        <v>0</v>
      </c>
      <c r="C6" s="64">
        <v>15000</v>
      </c>
      <c r="D6" s="64">
        <v>7</v>
      </c>
      <c r="E6" s="64">
        <f>(B6*D6)+(C6*D6)</f>
        <v>105000</v>
      </c>
    </row>
    <row r="7" spans="1:5" x14ac:dyDescent="0.25">
      <c r="A7" s="62"/>
      <c r="B7" s="63" t="s">
        <v>57</v>
      </c>
      <c r="C7" s="63" t="s">
        <v>58</v>
      </c>
      <c r="D7" s="63" t="s">
        <v>45</v>
      </c>
      <c r="E7" s="62"/>
    </row>
    <row r="8" spans="1:5" x14ac:dyDescent="0.25">
      <c r="A8" s="64" t="s">
        <v>42</v>
      </c>
      <c r="B8" s="64">
        <v>0</v>
      </c>
      <c r="C8" s="64">
        <v>0</v>
      </c>
      <c r="D8" s="64">
        <v>0</v>
      </c>
      <c r="E8" s="64">
        <f>(B8*C8)+D8</f>
        <v>0</v>
      </c>
    </row>
    <row r="9" spans="1:5" x14ac:dyDescent="0.25">
      <c r="A9" s="62"/>
      <c r="B9" s="63" t="s">
        <v>47</v>
      </c>
      <c r="C9" s="63" t="s">
        <v>48</v>
      </c>
      <c r="D9" s="63" t="s">
        <v>36</v>
      </c>
      <c r="E9" s="62"/>
    </row>
    <row r="10" spans="1:5" x14ac:dyDescent="0.25">
      <c r="A10" s="64" t="s">
        <v>46</v>
      </c>
      <c r="B10" s="64">
        <v>240</v>
      </c>
      <c r="C10" s="64">
        <v>40</v>
      </c>
      <c r="D10" s="64">
        <v>7</v>
      </c>
      <c r="E10" s="64">
        <f>B10*C10*D10</f>
        <v>67200</v>
      </c>
    </row>
    <row r="11" spans="1:5" x14ac:dyDescent="0.25">
      <c r="A11" s="62"/>
      <c r="B11" s="63" t="s">
        <v>51</v>
      </c>
      <c r="C11" s="63" t="s">
        <v>52</v>
      </c>
      <c r="D11" s="63" t="s">
        <v>59</v>
      </c>
      <c r="E11" s="62"/>
    </row>
    <row r="12" spans="1:5" x14ac:dyDescent="0.25">
      <c r="A12" s="64" t="s">
        <v>50</v>
      </c>
      <c r="B12" s="64">
        <v>1600</v>
      </c>
      <c r="C12" s="64">
        <v>6</v>
      </c>
      <c r="D12" s="64">
        <v>20</v>
      </c>
      <c r="E12" s="64">
        <f>B12*C12*D12</f>
        <v>192000</v>
      </c>
    </row>
    <row r="13" spans="1:5" x14ac:dyDescent="0.25">
      <c r="D13" s="65">
        <f>(E13*(20%))+E13</f>
        <v>450000</v>
      </c>
      <c r="E13" s="66">
        <f>SUM(E4:E12)</f>
        <v>375000</v>
      </c>
    </row>
  </sheetData>
  <mergeCells count="1">
    <mergeCell ref="A2:E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workbookViewId="0">
      <selection activeCell="G3" sqref="G3:I16"/>
    </sheetView>
  </sheetViews>
  <sheetFormatPr defaultRowHeight="14.25" x14ac:dyDescent="0.2"/>
  <cols>
    <col min="1" max="1" width="6.375" style="32" bestFit="1" customWidth="1"/>
    <col min="2" max="2" width="25.75" style="32" bestFit="1" customWidth="1"/>
    <col min="3" max="3" width="7.125" style="32" bestFit="1" customWidth="1"/>
    <col min="4" max="4" width="8.75" style="32" bestFit="1" customWidth="1"/>
    <col min="5" max="5" width="10.375" style="32" bestFit="1" customWidth="1"/>
    <col min="6" max="6" width="13.125" style="32" bestFit="1" customWidth="1"/>
    <col min="7" max="7" width="18.5" style="32" bestFit="1" customWidth="1"/>
    <col min="8" max="8" width="23.375" style="32" customWidth="1"/>
    <col min="9" max="16384" width="9" style="32"/>
  </cols>
  <sheetData>
    <row r="1" spans="1:8" ht="18" x14ac:dyDescent="0.25">
      <c r="E1" s="102">
        <f>E30</f>
        <v>2704000</v>
      </c>
      <c r="F1" s="102"/>
    </row>
    <row r="2" spans="1:8" x14ac:dyDescent="0.2">
      <c r="A2" s="29" t="s">
        <v>69</v>
      </c>
      <c r="B2" s="29" t="s">
        <v>70</v>
      </c>
      <c r="C2" s="29" t="s">
        <v>44</v>
      </c>
      <c r="D2" s="29" t="s">
        <v>71</v>
      </c>
      <c r="E2" s="29" t="s">
        <v>37</v>
      </c>
      <c r="F2" s="30" t="s">
        <v>93</v>
      </c>
    </row>
    <row r="3" spans="1:8" x14ac:dyDescent="0.2">
      <c r="A3" s="33">
        <v>1</v>
      </c>
      <c r="B3" s="33" t="s">
        <v>72</v>
      </c>
      <c r="C3" s="33">
        <v>21</v>
      </c>
      <c r="D3" s="33">
        <v>25000</v>
      </c>
      <c r="E3" s="33">
        <f t="shared" ref="E3:E9" si="0">C3*D3</f>
        <v>525000</v>
      </c>
      <c r="F3" s="33" t="s">
        <v>94</v>
      </c>
      <c r="G3" s="48" t="s">
        <v>99</v>
      </c>
      <c r="H3" s="49"/>
    </row>
    <row r="4" spans="1:8" x14ac:dyDescent="0.2">
      <c r="A4" s="33">
        <v>2</v>
      </c>
      <c r="B4" s="33" t="s">
        <v>73</v>
      </c>
      <c r="C4" s="33">
        <v>7</v>
      </c>
      <c r="D4" s="33">
        <v>27000</v>
      </c>
      <c r="E4" s="33">
        <f t="shared" si="0"/>
        <v>189000</v>
      </c>
      <c r="F4" s="33" t="s">
        <v>94</v>
      </c>
      <c r="G4" s="48" t="s">
        <v>99</v>
      </c>
      <c r="H4" s="49"/>
    </row>
    <row r="5" spans="1:8" x14ac:dyDescent="0.2">
      <c r="A5" s="33">
        <v>3</v>
      </c>
      <c r="B5" s="33" t="s">
        <v>74</v>
      </c>
      <c r="C5" s="33">
        <v>1</v>
      </c>
      <c r="D5" s="33">
        <v>150000</v>
      </c>
      <c r="E5" s="33">
        <f t="shared" si="0"/>
        <v>150000</v>
      </c>
      <c r="F5" s="33" t="s">
        <v>94</v>
      </c>
      <c r="G5" s="48" t="s">
        <v>100</v>
      </c>
      <c r="H5" s="49"/>
    </row>
    <row r="6" spans="1:8" x14ac:dyDescent="0.2">
      <c r="A6" s="33">
        <v>4</v>
      </c>
      <c r="B6" s="33" t="s">
        <v>76</v>
      </c>
      <c r="C6" s="33">
        <v>50</v>
      </c>
      <c r="D6" s="33">
        <v>2000</v>
      </c>
      <c r="E6" s="33">
        <f t="shared" si="0"/>
        <v>100000</v>
      </c>
      <c r="F6" s="33" t="s">
        <v>94</v>
      </c>
      <c r="G6" s="48" t="s">
        <v>101</v>
      </c>
      <c r="H6" s="49"/>
    </row>
    <row r="7" spans="1:8" x14ac:dyDescent="0.2">
      <c r="A7" s="34">
        <v>5</v>
      </c>
      <c r="B7" s="34" t="s">
        <v>95</v>
      </c>
      <c r="C7" s="34">
        <v>1</v>
      </c>
      <c r="D7" s="34">
        <v>150000</v>
      </c>
      <c r="E7" s="34">
        <f t="shared" si="0"/>
        <v>150000</v>
      </c>
      <c r="F7" s="33" t="s">
        <v>94</v>
      </c>
      <c r="G7" s="48" t="s">
        <v>102</v>
      </c>
      <c r="H7" s="49"/>
    </row>
    <row r="8" spans="1:8" x14ac:dyDescent="0.2">
      <c r="A8" s="33">
        <v>6</v>
      </c>
      <c r="B8" s="33" t="s">
        <v>239</v>
      </c>
      <c r="C8" s="33">
        <v>10</v>
      </c>
      <c r="D8" s="33">
        <v>17000</v>
      </c>
      <c r="E8" s="33">
        <f t="shared" si="0"/>
        <v>170000</v>
      </c>
      <c r="F8" s="33" t="s">
        <v>96</v>
      </c>
      <c r="G8" s="48" t="s">
        <v>103</v>
      </c>
      <c r="H8" s="49"/>
    </row>
    <row r="9" spans="1:8" x14ac:dyDescent="0.2">
      <c r="A9" s="33">
        <v>7</v>
      </c>
      <c r="B9" s="33" t="s">
        <v>97</v>
      </c>
      <c r="C9" s="33">
        <v>10</v>
      </c>
      <c r="D9" s="33">
        <v>1500</v>
      </c>
      <c r="E9" s="33">
        <f t="shared" si="0"/>
        <v>15000</v>
      </c>
      <c r="F9" s="33" t="s">
        <v>98</v>
      </c>
      <c r="G9" s="48" t="s">
        <v>104</v>
      </c>
      <c r="H9" s="49"/>
    </row>
    <row r="10" spans="1:8" x14ac:dyDescent="0.2">
      <c r="A10" s="33">
        <v>8</v>
      </c>
      <c r="B10" s="33" t="s">
        <v>105</v>
      </c>
      <c r="C10" s="33"/>
      <c r="D10" s="33"/>
      <c r="E10" s="33">
        <f t="shared" ref="E10:E29" si="1">C10*D10</f>
        <v>0</v>
      </c>
      <c r="F10" s="33" t="s">
        <v>111</v>
      </c>
      <c r="G10" s="48" t="s">
        <v>102</v>
      </c>
      <c r="H10" s="49"/>
    </row>
    <row r="11" spans="1:8" x14ac:dyDescent="0.2">
      <c r="A11" s="33">
        <v>9</v>
      </c>
      <c r="B11" s="33" t="s">
        <v>106</v>
      </c>
      <c r="C11" s="33"/>
      <c r="D11" s="33"/>
      <c r="E11" s="33">
        <f t="shared" si="1"/>
        <v>0</v>
      </c>
      <c r="F11" s="33" t="s">
        <v>111</v>
      </c>
      <c r="G11" s="48" t="s">
        <v>102</v>
      </c>
      <c r="H11" s="49"/>
    </row>
    <row r="12" spans="1:8" x14ac:dyDescent="0.2">
      <c r="A12" s="33">
        <v>10</v>
      </c>
      <c r="B12" s="33" t="s">
        <v>107</v>
      </c>
      <c r="C12" s="33">
        <v>1</v>
      </c>
      <c r="D12" s="33">
        <v>15000</v>
      </c>
      <c r="E12" s="33">
        <f t="shared" si="1"/>
        <v>15000</v>
      </c>
      <c r="F12" s="33" t="s">
        <v>111</v>
      </c>
      <c r="G12" s="48" t="s">
        <v>109</v>
      </c>
      <c r="H12" s="49"/>
    </row>
    <row r="13" spans="1:8" x14ac:dyDescent="0.2">
      <c r="A13" s="33">
        <v>11</v>
      </c>
      <c r="B13" s="33" t="s">
        <v>108</v>
      </c>
      <c r="C13" s="33">
        <v>8</v>
      </c>
      <c r="D13" s="33">
        <v>120000</v>
      </c>
      <c r="E13" s="33">
        <f t="shared" si="1"/>
        <v>960000</v>
      </c>
      <c r="F13" s="33" t="s">
        <v>112</v>
      </c>
      <c r="G13" s="48" t="s">
        <v>110</v>
      </c>
      <c r="H13" s="49"/>
    </row>
    <row r="14" spans="1:8" x14ac:dyDescent="0.2">
      <c r="A14" s="33">
        <v>12</v>
      </c>
      <c r="B14" s="33" t="s">
        <v>113</v>
      </c>
      <c r="C14" s="33">
        <v>12</v>
      </c>
      <c r="D14" s="33">
        <v>35000</v>
      </c>
      <c r="E14" s="33">
        <f t="shared" si="1"/>
        <v>420000</v>
      </c>
      <c r="F14" s="33" t="s">
        <v>221</v>
      </c>
      <c r="G14" s="48" t="s">
        <v>223</v>
      </c>
      <c r="H14" s="49"/>
    </row>
    <row r="15" spans="1:8" x14ac:dyDescent="0.2">
      <c r="A15" s="33">
        <v>13</v>
      </c>
      <c r="B15" s="33" t="s">
        <v>222</v>
      </c>
      <c r="C15" s="33">
        <v>1</v>
      </c>
      <c r="D15" s="33">
        <v>10000</v>
      </c>
      <c r="E15" s="33">
        <f t="shared" si="1"/>
        <v>10000</v>
      </c>
      <c r="F15" s="33" t="s">
        <v>111</v>
      </c>
      <c r="G15" s="48" t="s">
        <v>102</v>
      </c>
      <c r="H15" s="49"/>
    </row>
    <row r="16" spans="1:8" x14ac:dyDescent="0.2">
      <c r="A16" s="33">
        <v>14</v>
      </c>
      <c r="B16" s="33" t="s">
        <v>224</v>
      </c>
      <c r="C16" s="33">
        <v>19</v>
      </c>
      <c r="D16" s="33"/>
      <c r="E16" s="33">
        <f t="shared" si="1"/>
        <v>0</v>
      </c>
      <c r="F16" s="33"/>
    </row>
    <row r="17" spans="1:8" x14ac:dyDescent="0.2">
      <c r="A17" s="33">
        <v>15</v>
      </c>
      <c r="B17" s="33" t="s">
        <v>240</v>
      </c>
      <c r="C17" s="33"/>
      <c r="D17" s="33"/>
      <c r="E17" s="33">
        <f t="shared" si="1"/>
        <v>0</v>
      </c>
      <c r="F17" s="33"/>
      <c r="G17" s="103"/>
      <c r="H17" s="104"/>
    </row>
    <row r="18" spans="1:8" x14ac:dyDescent="0.2">
      <c r="A18" s="33"/>
      <c r="B18" s="33"/>
      <c r="C18" s="33"/>
      <c r="D18" s="33"/>
      <c r="E18" s="33">
        <f t="shared" si="1"/>
        <v>0</v>
      </c>
      <c r="F18" s="33"/>
      <c r="G18" s="103"/>
      <c r="H18" s="104"/>
    </row>
    <row r="19" spans="1:8" x14ac:dyDescent="0.2">
      <c r="A19" s="33"/>
      <c r="B19" s="33"/>
      <c r="C19" s="33"/>
      <c r="D19" s="33"/>
      <c r="E19" s="33">
        <f t="shared" si="1"/>
        <v>0</v>
      </c>
      <c r="F19" s="33"/>
      <c r="G19" s="103"/>
      <c r="H19" s="104"/>
    </row>
    <row r="20" spans="1:8" x14ac:dyDescent="0.2">
      <c r="A20" s="33"/>
      <c r="B20" s="33"/>
      <c r="C20" s="33"/>
      <c r="D20" s="33"/>
      <c r="E20" s="33">
        <f t="shared" si="1"/>
        <v>0</v>
      </c>
      <c r="F20" s="33"/>
      <c r="G20" s="103"/>
      <c r="H20" s="104"/>
    </row>
    <row r="21" spans="1:8" x14ac:dyDescent="0.2">
      <c r="A21" s="33"/>
      <c r="B21" s="33"/>
      <c r="C21" s="33"/>
      <c r="D21" s="33"/>
      <c r="E21" s="33">
        <f t="shared" si="1"/>
        <v>0</v>
      </c>
      <c r="F21" s="33"/>
      <c r="G21" s="103"/>
      <c r="H21" s="104"/>
    </row>
    <row r="22" spans="1:8" x14ac:dyDescent="0.2">
      <c r="A22" s="33"/>
      <c r="B22" s="33"/>
      <c r="C22" s="33"/>
      <c r="D22" s="33"/>
      <c r="E22" s="33">
        <f t="shared" si="1"/>
        <v>0</v>
      </c>
      <c r="F22" s="33"/>
      <c r="G22" s="103"/>
      <c r="H22" s="104"/>
    </row>
    <row r="23" spans="1:8" x14ac:dyDescent="0.2">
      <c r="A23" s="33"/>
      <c r="B23" s="33"/>
      <c r="C23" s="33"/>
      <c r="D23" s="33"/>
      <c r="E23" s="33">
        <f t="shared" si="1"/>
        <v>0</v>
      </c>
      <c r="F23" s="33"/>
      <c r="G23" s="103"/>
      <c r="H23" s="104"/>
    </row>
    <row r="24" spans="1:8" x14ac:dyDescent="0.2">
      <c r="A24" s="33"/>
      <c r="B24" s="33"/>
      <c r="C24" s="33"/>
      <c r="D24" s="33"/>
      <c r="E24" s="33">
        <f t="shared" si="1"/>
        <v>0</v>
      </c>
      <c r="F24" s="33"/>
      <c r="G24" s="103"/>
      <c r="H24" s="104"/>
    </row>
    <row r="25" spans="1:8" x14ac:dyDescent="0.2">
      <c r="A25" s="33"/>
      <c r="B25" s="33"/>
      <c r="C25" s="33"/>
      <c r="D25" s="33"/>
      <c r="E25" s="33">
        <f t="shared" si="1"/>
        <v>0</v>
      </c>
      <c r="F25" s="33"/>
      <c r="G25" s="103"/>
      <c r="H25" s="104"/>
    </row>
    <row r="26" spans="1:8" x14ac:dyDescent="0.2">
      <c r="A26" s="33"/>
      <c r="B26" s="33"/>
      <c r="C26" s="33"/>
      <c r="D26" s="33"/>
      <c r="E26" s="33">
        <f t="shared" si="1"/>
        <v>0</v>
      </c>
      <c r="F26" s="33"/>
      <c r="G26" s="103"/>
      <c r="H26" s="104"/>
    </row>
    <row r="27" spans="1:8" x14ac:dyDescent="0.2">
      <c r="A27" s="33"/>
      <c r="B27" s="33"/>
      <c r="C27" s="33"/>
      <c r="D27" s="33"/>
      <c r="E27" s="33">
        <f t="shared" si="1"/>
        <v>0</v>
      </c>
      <c r="F27" s="33"/>
      <c r="G27" s="103"/>
      <c r="H27" s="104"/>
    </row>
    <row r="28" spans="1:8" x14ac:dyDescent="0.2">
      <c r="A28" s="33"/>
      <c r="B28" s="33"/>
      <c r="C28" s="33"/>
      <c r="D28" s="33"/>
      <c r="E28" s="33">
        <f t="shared" si="1"/>
        <v>0</v>
      </c>
      <c r="F28" s="33"/>
      <c r="G28" s="103"/>
      <c r="H28" s="104"/>
    </row>
    <row r="29" spans="1:8" x14ac:dyDescent="0.2">
      <c r="A29" s="33"/>
      <c r="B29" s="33"/>
      <c r="C29" s="33"/>
      <c r="D29" s="33"/>
      <c r="E29" s="33">
        <f t="shared" si="1"/>
        <v>0</v>
      </c>
      <c r="F29" s="33"/>
      <c r="G29" s="103"/>
      <c r="H29" s="104"/>
    </row>
    <row r="30" spans="1:8" x14ac:dyDescent="0.2">
      <c r="E30" s="32">
        <f>SUM(E2:E29)</f>
        <v>2704000</v>
      </c>
    </row>
  </sheetData>
  <mergeCells count="14">
    <mergeCell ref="E1:F1"/>
    <mergeCell ref="G27:H27"/>
    <mergeCell ref="G28:H28"/>
    <mergeCell ref="G29:H29"/>
    <mergeCell ref="G21:H21"/>
    <mergeCell ref="G22:H22"/>
    <mergeCell ref="G23:H23"/>
    <mergeCell ref="G24:H24"/>
    <mergeCell ref="G25:H25"/>
    <mergeCell ref="G26:H26"/>
    <mergeCell ref="G20:H20"/>
    <mergeCell ref="G17:H17"/>
    <mergeCell ref="G18:H18"/>
    <mergeCell ref="G19:H19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2" sqref="D2:E2"/>
    </sheetView>
  </sheetViews>
  <sheetFormatPr defaultRowHeight="14.25" x14ac:dyDescent="0.2"/>
  <cols>
    <col min="1" max="1" width="9" style="27"/>
    <col min="2" max="2" width="23.75" style="27" bestFit="1" customWidth="1"/>
    <col min="3" max="4" width="9.125" style="27" bestFit="1" customWidth="1"/>
    <col min="5" max="5" width="10.5" style="27" bestFit="1" customWidth="1"/>
    <col min="6" max="6" width="9" style="27"/>
    <col min="7" max="7" width="13.25" style="27" bestFit="1" customWidth="1"/>
    <col min="8" max="16384" width="9" style="27"/>
  </cols>
  <sheetData>
    <row r="1" spans="1:7" ht="24" customHeight="1" x14ac:dyDescent="0.2">
      <c r="B1" s="105" t="s">
        <v>229</v>
      </c>
      <c r="C1" s="105"/>
      <c r="D1" s="105"/>
      <c r="E1" s="105"/>
      <c r="F1" s="105"/>
      <c r="G1" s="105"/>
    </row>
    <row r="2" spans="1:7" ht="24" customHeight="1" x14ac:dyDescent="0.2">
      <c r="B2" s="38" t="s">
        <v>227</v>
      </c>
      <c r="C2" s="38"/>
      <c r="D2" s="106">
        <f>E33</f>
        <v>1750000</v>
      </c>
      <c r="E2" s="106"/>
      <c r="F2" s="38"/>
      <c r="G2" s="38"/>
    </row>
    <row r="3" spans="1:7" x14ac:dyDescent="0.2">
      <c r="A3" s="40" t="s">
        <v>69</v>
      </c>
      <c r="B3" s="40" t="s">
        <v>70</v>
      </c>
      <c r="C3" s="40" t="s">
        <v>44</v>
      </c>
      <c r="D3" s="40" t="s">
        <v>71</v>
      </c>
      <c r="E3" s="40" t="s">
        <v>37</v>
      </c>
    </row>
    <row r="4" spans="1:7" ht="18" x14ac:dyDescent="0.2">
      <c r="A4" s="40">
        <v>1</v>
      </c>
      <c r="B4" s="40" t="s">
        <v>228</v>
      </c>
      <c r="C4" s="40"/>
      <c r="D4" s="40"/>
      <c r="E4" s="40"/>
      <c r="G4" s="43"/>
    </row>
    <row r="5" spans="1:7" x14ac:dyDescent="0.2">
      <c r="A5" s="41">
        <v>2</v>
      </c>
      <c r="B5" s="41" t="s">
        <v>77</v>
      </c>
      <c r="C5" s="42">
        <v>50</v>
      </c>
      <c r="D5" s="42">
        <v>1000</v>
      </c>
      <c r="E5" s="42">
        <f>C5*D5</f>
        <v>50000</v>
      </c>
    </row>
    <row r="6" spans="1:7" x14ac:dyDescent="0.2">
      <c r="A6" s="41">
        <v>3</v>
      </c>
      <c r="B6" s="41" t="s">
        <v>225</v>
      </c>
      <c r="C6" s="42">
        <v>100</v>
      </c>
      <c r="D6" s="42">
        <v>5000</v>
      </c>
      <c r="E6" s="42">
        <f>C6*D6</f>
        <v>500000</v>
      </c>
    </row>
    <row r="7" spans="1:7" x14ac:dyDescent="0.2">
      <c r="A7" s="41">
        <v>4</v>
      </c>
      <c r="B7" s="41" t="s">
        <v>226</v>
      </c>
      <c r="C7" s="42">
        <v>100</v>
      </c>
      <c r="D7" s="42">
        <v>10000</v>
      </c>
      <c r="E7" s="42">
        <f>C7*D7</f>
        <v>1000000</v>
      </c>
    </row>
    <row r="8" spans="1:7" x14ac:dyDescent="0.2">
      <c r="A8" s="41">
        <v>5</v>
      </c>
      <c r="B8" s="41" t="s">
        <v>232</v>
      </c>
      <c r="C8" s="42">
        <v>1</v>
      </c>
      <c r="D8" s="42">
        <v>50000</v>
      </c>
      <c r="E8" s="42">
        <v>50000</v>
      </c>
    </row>
    <row r="9" spans="1:7" x14ac:dyDescent="0.2">
      <c r="A9" s="41">
        <v>5</v>
      </c>
      <c r="B9" s="41" t="s">
        <v>230</v>
      </c>
      <c r="C9" s="42">
        <v>1</v>
      </c>
      <c r="D9" s="42">
        <v>20000</v>
      </c>
      <c r="E9" s="42">
        <f>C9*D9</f>
        <v>20000</v>
      </c>
    </row>
    <row r="10" spans="1:7" x14ac:dyDescent="0.2">
      <c r="A10" s="41">
        <v>6</v>
      </c>
      <c r="B10" s="41" t="s">
        <v>231</v>
      </c>
      <c r="C10" s="42">
        <v>1</v>
      </c>
      <c r="D10" s="42">
        <v>30000</v>
      </c>
      <c r="E10" s="42">
        <f>C10*D10</f>
        <v>30000</v>
      </c>
    </row>
    <row r="11" spans="1:7" x14ac:dyDescent="0.2">
      <c r="A11" s="41">
        <v>7</v>
      </c>
      <c r="B11" s="41" t="s">
        <v>233</v>
      </c>
      <c r="C11" s="42">
        <v>4</v>
      </c>
      <c r="D11" s="42">
        <v>25000</v>
      </c>
      <c r="E11" s="42">
        <f>C11*D11</f>
        <v>100000</v>
      </c>
    </row>
    <row r="12" spans="1:7" x14ac:dyDescent="0.2">
      <c r="C12" s="39"/>
      <c r="D12" s="39"/>
      <c r="E12" s="39"/>
    </row>
    <row r="13" spans="1:7" x14ac:dyDescent="0.2">
      <c r="C13" s="39"/>
      <c r="D13" s="39"/>
      <c r="E13" s="39"/>
    </row>
    <row r="14" spans="1:7" x14ac:dyDescent="0.2">
      <c r="C14" s="39"/>
      <c r="D14" s="39"/>
      <c r="E14" s="39"/>
    </row>
    <row r="15" spans="1:7" x14ac:dyDescent="0.2">
      <c r="C15" s="39"/>
      <c r="D15" s="39"/>
      <c r="E15" s="39"/>
    </row>
    <row r="16" spans="1:7" x14ac:dyDescent="0.2">
      <c r="C16" s="39"/>
      <c r="D16" s="39"/>
      <c r="E16" s="39"/>
    </row>
    <row r="17" spans="3:5" x14ac:dyDescent="0.2">
      <c r="C17" s="39"/>
      <c r="D17" s="39"/>
      <c r="E17" s="39"/>
    </row>
    <row r="18" spans="3:5" x14ac:dyDescent="0.2">
      <c r="C18" s="39"/>
      <c r="D18" s="39"/>
      <c r="E18" s="39"/>
    </row>
    <row r="19" spans="3:5" x14ac:dyDescent="0.2">
      <c r="C19" s="39"/>
      <c r="D19" s="39"/>
      <c r="E19" s="39"/>
    </row>
    <row r="20" spans="3:5" x14ac:dyDescent="0.2">
      <c r="C20" s="39"/>
      <c r="D20" s="39"/>
      <c r="E20" s="39"/>
    </row>
    <row r="21" spans="3:5" x14ac:dyDescent="0.2">
      <c r="C21" s="39"/>
      <c r="D21" s="39"/>
      <c r="E21" s="39"/>
    </row>
    <row r="22" spans="3:5" x14ac:dyDescent="0.2">
      <c r="C22" s="39"/>
      <c r="D22" s="39"/>
      <c r="E22" s="39"/>
    </row>
    <row r="23" spans="3:5" x14ac:dyDescent="0.2">
      <c r="C23" s="39"/>
      <c r="D23" s="39"/>
      <c r="E23" s="39"/>
    </row>
    <row r="24" spans="3:5" x14ac:dyDescent="0.2">
      <c r="C24" s="39"/>
      <c r="D24" s="39"/>
      <c r="E24" s="39"/>
    </row>
    <row r="25" spans="3:5" x14ac:dyDescent="0.2">
      <c r="C25" s="39"/>
      <c r="D25" s="39"/>
      <c r="E25" s="39"/>
    </row>
    <row r="26" spans="3:5" x14ac:dyDescent="0.2">
      <c r="C26" s="39"/>
      <c r="D26" s="39"/>
      <c r="E26" s="39"/>
    </row>
    <row r="27" spans="3:5" x14ac:dyDescent="0.2">
      <c r="C27" s="39"/>
      <c r="D27" s="39"/>
      <c r="E27" s="39"/>
    </row>
    <row r="28" spans="3:5" x14ac:dyDescent="0.2">
      <c r="C28" s="39"/>
      <c r="D28" s="39"/>
      <c r="E28" s="39"/>
    </row>
    <row r="29" spans="3:5" x14ac:dyDescent="0.2">
      <c r="C29" s="39"/>
      <c r="D29" s="39"/>
      <c r="E29" s="39"/>
    </row>
    <row r="30" spans="3:5" x14ac:dyDescent="0.2">
      <c r="C30" s="39"/>
      <c r="D30" s="39"/>
      <c r="E30" s="39"/>
    </row>
    <row r="31" spans="3:5" x14ac:dyDescent="0.2">
      <c r="C31" s="39"/>
      <c r="D31" s="39"/>
      <c r="E31" s="39"/>
    </row>
    <row r="32" spans="3:5" x14ac:dyDescent="0.2">
      <c r="C32" s="39"/>
      <c r="D32" s="39"/>
      <c r="E32" s="39"/>
    </row>
    <row r="33" spans="3:5" x14ac:dyDescent="0.2">
      <c r="C33" s="39"/>
      <c r="D33" s="39"/>
      <c r="E33" s="39">
        <f>SUM(E3:E32)</f>
        <v>1750000</v>
      </c>
    </row>
  </sheetData>
  <mergeCells count="2">
    <mergeCell ref="B1:G1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JHCIS</vt:lpstr>
      <vt:lpstr>HosXP</vt:lpstr>
      <vt:lpstr>INtermed</vt:lpstr>
      <vt:lpstr>Takis</vt:lpstr>
      <vt:lpstr>TakisAdmin</vt:lpstr>
      <vt:lpstr>WebApp</vt:lpstr>
      <vt:lpstr>DataCenter</vt:lpstr>
      <vt:lpstr>HardWare</vt:lpstr>
      <vt:lpstr>Software</vt:lpstr>
      <vt:lpstr>Linux</vt:lpstr>
      <vt:lpstr>Network</vt:lpstr>
      <vt:lpstr>พี่ต่อ</vt:lpstr>
      <vt:lpstr>CIA</vt:lpstr>
      <vt:lpstr>ราคาepson</vt:lpstr>
    </vt:vector>
  </TitlesOfParts>
  <Company>JhcisAdmin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cp:lastPrinted>2013-08-23T09:08:59Z</cp:lastPrinted>
  <dcterms:created xsi:type="dcterms:W3CDTF">2013-08-13T06:09:30Z</dcterms:created>
  <dcterms:modified xsi:type="dcterms:W3CDTF">2013-09-09T05:07:28Z</dcterms:modified>
</cp:coreProperties>
</file>