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/>
  </bookViews>
  <sheets>
    <sheet name="สสจ.ปี 64" sheetId="9" r:id="rId1"/>
    <sheet name="สสจ.ปี 65" sheetId="4" r:id="rId2"/>
    <sheet name="สสจ.ปี 66" sheetId="1" r:id="rId3"/>
    <sheet name="สสจ.ปี 67" sheetId="2" r:id="rId4"/>
    <sheet name="สสจ.ปี 68" sheetId="3" r:id="rId5"/>
    <sheet name="บำบัดน้ำเสีย" sheetId="11" r:id="rId6"/>
    <sheet name="รพศ.ปี 64" sheetId="10" r:id="rId7"/>
    <sheet name="รพศ.ปี 65" sheetId="5" r:id="rId8"/>
    <sheet name="รพศ.ปี 66" sheetId="6" r:id="rId9"/>
    <sheet name="รพศ.ปี 67" sheetId="7" r:id="rId10"/>
    <sheet name="รพศ.ปี 68" sheetId="8" r:id="rId11"/>
  </sheets>
  <definedNames>
    <definedName name="_xlnm._FilterDatabase" localSheetId="0" hidden="1">'สสจ.ปี 64'!$K$1:$K$19</definedName>
    <definedName name="_xlnm._FilterDatabase" localSheetId="1" hidden="1">'สสจ.ปี 65'!$K$1:$K$38</definedName>
    <definedName name="_xlnm._FilterDatabase" localSheetId="2" hidden="1">'สสจ.ปี 66'!$C$1:$C$88</definedName>
    <definedName name="_xlnm._FilterDatabase" localSheetId="3" hidden="1">'สสจ.ปี 67'!$K$1:$K$40</definedName>
    <definedName name="_xlnm._FilterDatabase" localSheetId="4" hidden="1">'สสจ.ปี 68'!$C$1:$C$26</definedName>
  </definedNames>
  <calcPr calcId="144525"/>
</workbook>
</file>

<file path=xl/calcChain.xml><?xml version="1.0" encoding="utf-8"?>
<calcChain xmlns="http://schemas.openxmlformats.org/spreadsheetml/2006/main">
  <c r="G10" i="11" l="1"/>
  <c r="G13" i="3"/>
  <c r="G18" i="2"/>
  <c r="G9" i="4" l="1"/>
  <c r="G6" i="1"/>
  <c r="J8" i="4"/>
  <c r="J6" i="1" l="1"/>
  <c r="G12" i="1"/>
  <c r="G20" i="9"/>
  <c r="J19" i="9"/>
  <c r="G9" i="6" l="1"/>
  <c r="H9" i="6" s="1"/>
  <c r="J9" i="6" s="1"/>
  <c r="I7" i="6"/>
  <c r="H7" i="6"/>
  <c r="G7" i="6"/>
  <c r="G11" i="6" s="1"/>
  <c r="J7" i="6" l="1"/>
  <c r="J24" i="3" l="1"/>
  <c r="J29" i="2"/>
  <c r="J48" i="1" l="1"/>
  <c r="J49" i="1" l="1"/>
  <c r="J53" i="1"/>
  <c r="G43" i="1" l="1"/>
  <c r="J43" i="1" s="1"/>
  <c r="J40" i="1" l="1"/>
  <c r="G37" i="1" l="1"/>
  <c r="J37" i="1" s="1"/>
  <c r="J35" i="1" l="1"/>
  <c r="G33" i="1" l="1"/>
  <c r="J33" i="1" s="1"/>
  <c r="J32" i="1" l="1"/>
  <c r="G28" i="1" l="1"/>
  <c r="J28" i="1" l="1"/>
  <c r="J10" i="2"/>
  <c r="J23" i="2" l="1"/>
  <c r="J7" i="2" l="1"/>
  <c r="J30" i="1" l="1"/>
  <c r="I6" i="8" l="1"/>
  <c r="H6" i="8"/>
  <c r="G6" i="8"/>
  <c r="J6" i="8" s="1"/>
  <c r="G8" i="7"/>
  <c r="E8" i="7"/>
  <c r="J7" i="7"/>
  <c r="H6" i="7" l="1"/>
  <c r="G9" i="5" l="1"/>
  <c r="E9" i="5"/>
</calcChain>
</file>

<file path=xl/sharedStrings.xml><?xml version="1.0" encoding="utf-8"?>
<sst xmlns="http://schemas.openxmlformats.org/spreadsheetml/2006/main" count="1648" uniqueCount="445">
  <si>
    <t>เขตสุขภาพ ที่ 11   จังหวัดสุราษฎร์ธานี</t>
  </si>
  <si>
    <t>ตามระยะเวลา</t>
  </si>
  <si>
    <t>เขต</t>
  </si>
  <si>
    <t>ลำดับความสำคัญ</t>
  </si>
  <si>
    <t xml:space="preserve">รายการครุภัณฑ์ / สิ่งก่อสร้าง 
</t>
  </si>
  <si>
    <t>แบบเลขที่
(เฉพาะก่อสร้าง)</t>
  </si>
  <si>
    <t>ราคาต่อหน่วย(บาท)</t>
  </si>
  <si>
    <t>หน่วย</t>
  </si>
  <si>
    <t>ตั้งงบ
ปี 66</t>
  </si>
  <si>
    <t xml:space="preserve">จำนวนเงินรวม
(ไม่มีเศษหลักสิบ)
</t>
  </si>
  <si>
    <t>สถานที่ ระบุชื่อ</t>
  </si>
  <si>
    <t>อำเภอ</t>
  </si>
  <si>
    <t>ตำบล</t>
  </si>
  <si>
    <t>จังหวัด</t>
  </si>
  <si>
    <t>ระดับ
บริการ</t>
  </si>
  <si>
    <t>ประเภทอาคาร/สิ่งก่อสร้าง/ครุภัณฑ์</t>
  </si>
  <si>
    <t>เหตุผล คำชี้แจง
(อธิบายพอสังเขบไม่เกิน 5 บรรทัด ต่อ 1 เซลล์)</t>
  </si>
  <si>
    <t>ประเภทงบลงทุน
1.ครุภัณฑ์
2.ก่อสร้างปีเดียว
3.ก่อสร้างผูกพันใหม่
(ระบุตัวเลข)</t>
  </si>
  <si>
    <t>รวมเงินทั้งสิ้น</t>
  </si>
  <si>
    <t>แผนงบลงทุน รายการค่าที่ดินและสิ่งก่อสร้าง งบประมาณรายจ่ายประจำปี พ.ศ. 2566 - 2568</t>
  </si>
  <si>
    <t>ตั้งงบ
ปี 67</t>
  </si>
  <si>
    <t>ตั้งงบ
ปี 68</t>
  </si>
  <si>
    <t>ตั้งงบ
ปี 69</t>
  </si>
  <si>
    <t>ตั้งงบ
ปี 70</t>
  </si>
  <si>
    <t>หน่วยงาน  สำนักงานสาธารณสุขจังหวัดสุราษฎร์ธานี</t>
  </si>
  <si>
    <t>ตั้งงบ
ปี 65</t>
  </si>
  <si>
    <t>พระแสง</t>
  </si>
  <si>
    <t>F2</t>
  </si>
  <si>
    <t xml:space="preserve">อาคารอุบัติเหตุ เป็นอาคารคสล. 4 ชั้น พื้นที่ใช้สอยประมาณ 8,536 ตรม. </t>
  </si>
  <si>
    <t>รพ.เกาะสมุย</t>
  </si>
  <si>
    <t>เกาะสมุย</t>
  </si>
  <si>
    <t>อ่างทอง</t>
  </si>
  <si>
    <t>สุราษฎร์ธานี</t>
  </si>
  <si>
    <t>อาคารชุดพักอาศัยรวม พร้อมที่จอดรถ (พื้นที่ใช้สอย 26085 ตร.ม.)</t>
  </si>
  <si>
    <t>เมือง</t>
  </si>
  <si>
    <t>มะขามเตี้ย</t>
  </si>
  <si>
    <t>อาคารพักเจ้าหน้าที่ 7 ชั้น 96 ห้อง เป็นอาคาร คสล. 7 ชั้น พื้นที่ใช้สอยประมาณ 3,908 ตรม.</t>
  </si>
  <si>
    <t>M1</t>
  </si>
  <si>
    <t>OPD</t>
  </si>
  <si>
    <t xml:space="preserve">ห้องอุบัติเหตุฉุกเฉินเดิม ชำรุด ใช้งาน มา 27 ปีพื้นที่ใช้สอยคับแคบไม่ได้ตามมาตรฐาน ER คุณภาพ และเพื่อรองรับการยกระดับรพ.เป็นรพท.ขนาดใหญ่ (S) </t>
  </si>
  <si>
    <t>A</t>
  </si>
  <si>
    <t>อาคารที่พัก</t>
  </si>
  <si>
    <t xml:space="preserve">ผ่านมติ ครม.สัญจร วันที่ 20-21 สิงหาคม 2561 ณ จ.ชุมพร สนับสนุนนโยบายปลัดกระทรวงกระทรวงสาธารณสุขและตอบสนองต่อความต้องการของบุคลากรเนื่องจากที่พักอาศัยไม่เพียงพอทำให้บุคลากรประมาณ 300 คนต้องเช่าที่พักอาศัยกับเอกชนมีค่าใช้จ่ายปีละ 1,500,000 บาท และเพิ่มที่จอดรถให้กับเจ้าหน้าที่ และผู้ใชบริการ </t>
  </si>
  <si>
    <t>Res</t>
  </si>
  <si>
    <t>ที่พักอาศัยเจ้าหน้าที่ไม่เพียงพอ และชำรุด เปิดใช้ เมื่อ ปี2529 และเรองรับการเปิดอาคารMarina hub ในปี 2564 ซึ่งมีบุคลากรสหวิชาชีพเพิ่มขึ้น และรองรับการยกระดับรพ.เป็นรพท.ขนาดใหญ่ (S )</t>
  </si>
  <si>
    <t>res</t>
  </si>
  <si>
    <t>IPD</t>
  </si>
  <si>
    <t>ผ่านมติครม.สัญจร วันที่ 20-21 สิงหาคม 2561 ณ จ.ชุมพร พัฒนาระบบบริหารจัดการโครงสร้างและระบบบริการของโรงพยาบาลให้มีประสิทธิภาพมีมาตรฐานเป็นโรงพยาบาลตติยภูมิขั้นสูง และตอบสนองต่อความต้องการด้านสุขภาพให้แก่ประชาชนได้อย่างเพียงพอ ลดแออัด ลดการส่งต่อออกนอกเขตบริการ เพิ่มที่จอดรถให้กับผู้ใช้บริการ</t>
  </si>
  <si>
    <t>อาคารพักพยาบาล 24 ห้อง (12 ครอบครัว) โครงสร้างต้านแผ่นดินไหว จำนวน 3 ชั้น พื้นที่ใช้สอยประมาณ 745 ตร.ม.ระยะเวลาก่อสร้าง 360 วัน</t>
  </si>
  <si>
    <t>ไชยา</t>
  </si>
  <si>
    <t>ตลาดไชยา</t>
  </si>
  <si>
    <t>M2</t>
  </si>
  <si>
    <t xml:space="preserve"> Res </t>
  </si>
  <si>
    <t>อาคารเก่ามีสภาพชำรุดจึงขออนุมัติรื้อถอนและปรับพื้นที่เตรียมก่อสร้าง,ปัจจุบันมี่ 2 หลัง ทำให้ไม่เพียงพอต่อเจ้าหน้าที่ ซึ่งมีเจ้าหน้าที่ทั้งหมด 199 คน เดือดร้อนเรื่องที่พักและเพื่อความปลอดภัยของเจ้าหน้าที่, เป็น โรงพยาบาลระดับ M2 ขยายจาก โรงพยาบาล 60 เตียง เป็น 120 เตียง มีเจ้าหน้าที่เพิ่มขึ้น</t>
  </si>
  <si>
    <t>อาคารทันตกรรม</t>
  </si>
  <si>
    <t>แบบกองช่างเทศบาลตำบลย่านดินแดง</t>
  </si>
  <si>
    <t>คีรีรัฐนิคม</t>
  </si>
  <si>
    <t>ย่านยาว</t>
  </si>
  <si>
    <t>เนื่องจากไม่เพียงพอสำหรับเจ้าที่ต้องปฏิบัติงานให้บริการผู้ป่วย</t>
  </si>
  <si>
    <t>sup</t>
  </si>
  <si>
    <t xml:space="preserve"> บ้านพักข้าราขการ ระดับ 5-6 (1 ครอบครัว) เป็นอาคาร คสล.2 ชั้น พื้นที่ใช้สอยประมาณ 88.08 ตารางเมตร</t>
  </si>
  <si>
    <t>5337 / 32</t>
  </si>
  <si>
    <t>รพ.สต.เขาพัง</t>
  </si>
  <si>
    <t>บ้านตาขุน</t>
  </si>
  <si>
    <t>เขาพัง</t>
  </si>
  <si>
    <t>P</t>
  </si>
  <si>
    <t>สถานีอนามัยก่อสร้างเมื่อ ปี พ.ศ. 34 แต่ไม่เคยมีบ้านพัก</t>
  </si>
  <si>
    <t>5337/32</t>
  </si>
  <si>
    <t>อาคารสนับสนุน</t>
  </si>
  <si>
    <t>บ้านพักไม่เพียงพอต่อจำนวนเจ้าหน้าที่</t>
  </si>
  <si>
    <t>p</t>
  </si>
  <si>
    <t>ศบส.บ้านยางโพรง</t>
  </si>
  <si>
    <t>ปากหมาก</t>
  </si>
  <si>
    <t>ไม่มีบ้านพัก</t>
  </si>
  <si>
    <t>รพ.สต.บ้านห้วยกรวด</t>
  </si>
  <si>
    <t>เวียงสระ</t>
  </si>
  <si>
    <t>คลองฉนวน</t>
  </si>
  <si>
    <t>ทดแทนอาคารพ.ศ.2512 เพื่อให้เจ้าหน้าที่ปฏิบัติงานประจำอาศัย</t>
  </si>
  <si>
    <t>บ้านนาสาร</t>
  </si>
  <si>
    <t>ลำพูน</t>
  </si>
  <si>
    <t>ทดแทนของเดิมใช้มาอายุมากกว่า 30 ปี</t>
  </si>
  <si>
    <t>บ้านพักข้าราขการ ระดับ 3-4 ใต้ถุนสูง (1 ครอบครัว) เป็นอาคาร คสล.2 ชั้น พื้นที่ใช้สอยประมาณ 76 ตารางเมตร</t>
  </si>
  <si>
    <t>5336/32</t>
  </si>
  <si>
    <t>รพ.สต.บ้านเขานาใน</t>
  </si>
  <si>
    <t>พนม</t>
  </si>
  <si>
    <t>ต้นยวน</t>
  </si>
  <si>
    <t>บ้านพักข้าราขการ ระดับ 5-6 (1 คอรบครัว) เป็นอาคาร คสล.2 ชั้น พื้นที่ใช้สอยประมาณ 88.08 ตารางเมตร</t>
  </si>
  <si>
    <t>รพ.สต.ตะกุกใต้</t>
  </si>
  <si>
    <t>วิภาวดี</t>
  </si>
  <si>
    <t>ตะกุกใต้</t>
  </si>
  <si>
    <t>เพื่อรองรับบุคลากรที่เพิ่มขึ้น</t>
  </si>
  <si>
    <t>อาคารสถานีอนามัย</t>
  </si>
  <si>
    <t>8170/2536</t>
  </si>
  <si>
    <t>รพ.สต.บ้านคลองใส</t>
  </si>
  <si>
    <t>ตะกุกเหนือ</t>
  </si>
  <si>
    <t>opd</t>
  </si>
  <si>
    <t>ทดแทนอาคาร รพ.สต.หลังเก่า</t>
  </si>
  <si>
    <t>บ้านนาเดิม</t>
  </si>
  <si>
    <t>บ้านนา</t>
  </si>
  <si>
    <t xml:space="preserve">ทดแทนบ้านพักข้าราชการ ระดับ 3-4 เดิม ที่สร้างเมื่อปี พ.ศ.2529 ปัจจุบันไม่สามารถเข้าพักได้ สภาพบ้านผุผัง มีปลวกกัดกิน ซ่อมแซมหลายครั้งแล้ว   </t>
  </si>
  <si>
    <t>อาคารซักฟอก โรงนึ่งกลาง</t>
  </si>
  <si>
    <t>Sup</t>
  </si>
  <si>
    <t>อาคารพัสดุและซ่อมบำรุง 2 ชั้น(โครงสร้างต้านแผ่นดินไหว)</t>
  </si>
  <si>
    <t>รพ.พนม</t>
  </si>
  <si>
    <t>พังกาญจน์</t>
  </si>
  <si>
    <t xml:space="preserve">ห้องเก็บพัสดุเดิม ใช้ร่วมกับห้องเก็บเอกสาร คับแคบ </t>
  </si>
  <si>
    <t>คลังพัสดุ และเวชระเบียน</t>
  </si>
  <si>
    <t>รพ.วิภาวดี</t>
  </si>
  <si>
    <t>คลังพัสดุเดิมเป็นห้องเก็บเอกสารของฝ่ายบริหาร ซึ่งมีพื้นที่จำกัด คับแคบ และสต็อกของได้เพียงเล็กน้อย ไม่เพียงพอ และไม่มีที่เก็บครุภัณฑ์ที่ชำรุด เพื่อรอแทงจำหน่าย</t>
  </si>
  <si>
    <t>อาคารโรงครัว โรงอาหาร (โครงสร้างต้านแผ่นดินไหว) โรงพยาบาลบ้านนาเดิม ตำบลบ้านนา อำเภอบ้านนาเดิม จังหวัดสุราษฎร์ธานี</t>
  </si>
  <si>
    <t xml:space="preserve">เพื่อรองรับการให้บริการเนื่องจากมีผู้มาเข้ารับบริการ(ผู้ป่วยใน)เป็นจำนวนมาก ประกอบกับโรงพยาบาลบ้านนาเดิมจะให้บริการด้านอาหารแก่ผู้ป่วยใน ให้ผู้ป่วยได้รับอาหารที่ถูกหลักโภชนาการ </t>
  </si>
  <si>
    <t>อาคารอเนกประสงค์</t>
  </si>
  <si>
    <t>อาคารรักษา</t>
  </si>
  <si>
    <t xml:space="preserve">อาคารเก่ามีพื้นที่ในการให้บริการจำกัด ไม่เพียงพอต่อผู้มารับบริการ และไม่สามารถขยายพื้นที่จากอาคารเก่าได้เนื่องจากติดกับอาคารผู้ป่วยใน ทางเชื่อม และโรงจอดรถ  </t>
  </si>
  <si>
    <t>อาคารพักแพทย์ 20 ยูนิต (6 ชั้น)</t>
  </si>
  <si>
    <t>พุนพิน</t>
  </si>
  <si>
    <t>ท่าโรงช้าง</t>
  </si>
  <si>
    <t>เพื่อใช้สำหรับเป็นที่พักเจ้าหน้าที่ และรองรับการขยายตัว/ยกฐานะของโรงพยาบาล</t>
  </si>
  <si>
    <t>รั้ว รอบ รพ.สต. 4 ด้าน กว้าง 50 เมตร ยาว 60  เมตร มีประตูเข้า-ออก รวม 220 เมตร</t>
  </si>
  <si>
    <t>รพ.สต.บ้านสองพี่น้อง</t>
  </si>
  <si>
    <t>คลองศก</t>
  </si>
  <si>
    <t xml:space="preserve">เพื่อกั้นแนวเขตบริเวณพื้นที่ของ รพ.สต.และความปลอดภัยของ จนท.และทรัพย์สินของทางราชการ </t>
  </si>
  <si>
    <t>รั้วตาข่ายถัก</t>
  </si>
  <si>
    <t>รพ.สต.ย่านยาว</t>
  </si>
  <si>
    <t>ยังไม่มีรั้วทุกด้าน</t>
  </si>
  <si>
    <t>รพ.สต.บ้านทำเนียบ</t>
  </si>
  <si>
    <t>บ้านทำเนียบ</t>
  </si>
  <si>
    <t>รพ.สต.ถ้ำสิงขร</t>
  </si>
  <si>
    <t>ถ้ำสิงขร</t>
  </si>
  <si>
    <t>รพ.สต.เสวียด</t>
  </si>
  <si>
    <t>ท่าฉาง</t>
  </si>
  <si>
    <t>เสวียด</t>
  </si>
  <si>
    <t>รพ.สต.เขาถ่าน</t>
  </si>
  <si>
    <t>เขาถ่าน</t>
  </si>
  <si>
    <t>มีรั้วเฉพาะด้านหน้าอาคาร รั้วด้านข้างและด้านหลังยังไม่มี</t>
  </si>
  <si>
    <t>รพ.สต.ปากฉลุย</t>
  </si>
  <si>
    <t>ปากฉลุย</t>
  </si>
  <si>
    <t xml:space="preserve">รั้วคอนกรีตเสริมเหล็ก </t>
  </si>
  <si>
    <t xml:space="preserve"> 3882/2526</t>
  </si>
  <si>
    <t>รพ.สต.บ้านห้วยใหญ่</t>
  </si>
  <si>
    <t>เพื่อความปลอดภัยของบุคลากร ,รั้วเดิมชำรุด</t>
  </si>
  <si>
    <t>บ้านพักข้าราขการ ระดับ 5-6 (1 ครอบครัว) เป็นอาคาร คสล.2 ชั้น พื้นที่ใช้สอยประมาณ 88.08 ตารางเมตร</t>
  </si>
  <si>
    <t>รพ.สต.บ้านช่องช้าง</t>
  </si>
  <si>
    <t>พรุพี</t>
  </si>
  <si>
    <t>ไม่มี</t>
  </si>
  <si>
    <t>8170/2541</t>
  </si>
  <si>
    <t>พะแสง</t>
  </si>
  <si>
    <t>ขอทดแทนของเดิม(ก่อสร้าง ปี พ.ศ. 34)</t>
  </si>
  <si>
    <t xml:space="preserve"> อาคารแพทย์แผนไทย</t>
  </si>
  <si>
    <t>รพ.สต.ควนสุบรรณ</t>
  </si>
  <si>
    <t>ควนสุบรรณ</t>
  </si>
  <si>
    <t>th</t>
  </si>
  <si>
    <t>ขอแห่งใหม่</t>
  </si>
  <si>
    <t>ก่อสร้างถนน คสล.ภายในสำนักงาน ขนาดกว้าง 3 เมตร ยาว 100 เมตร หนา 12 ซม.</t>
  </si>
  <si>
    <t>รพ.สต.คลองฉนวน</t>
  </si>
  <si>
    <t>เพื่ออำนวยความสะดวกต่อผู้รับบริการ</t>
  </si>
  <si>
    <t>โรงจอดรถ กว้าง 4 เมตร ยาว 12 เมตร</t>
  </si>
  <si>
    <t>รพ.สต.ควนร่อน</t>
  </si>
  <si>
    <t>ทุ่งหลวง</t>
  </si>
  <si>
    <t>บ้านพักข้าราชการ ระดับ 3-4 ใต้ถุนสูง (1 ครอบครัว) (โครงสร้างต้านแผ่นดินไหว)</t>
  </si>
  <si>
    <t>ระบบบำบัดน้ำเสียเดิมเป็นระบบคลองวนเวียนใช้มาตั้งแต่ปี 2535 มีขนาดความจุ 150 ลบม.สามารถรองรับน้ำเสียใด้เพียงพอในปัจุบันแต่เมื่ออาคารที่กำลังก่อสร้างแล้วเสร็จในปี 2564 จะไม่สามารถรองรับนำเสียได้ และในปี2563-2565 รพ.มีแผนก่อสร้างอาคารอุบัติเหตุฉุกเฉิน อาคารพักจนท.และอาคารพักแพทย์เพิ่ม</t>
  </si>
  <si>
    <t>ระบบบำบัดน้ำเสีย</t>
  </si>
  <si>
    <t>มีอาคารพักแพทย์ 3 ยูนิต 3 หลังสร้างตั้งแต่ปี 2534 ชำรุดต้องซ่อมแซมบ่อย และไม่เพียงพอ รองรับการขยายศักยภาพ รพ.</t>
  </si>
  <si>
    <t>อาคารพักแพทย์ 20 ยูนิต 6 ชั้น พื้นที่ใช้สอย 2702 ตรม.</t>
  </si>
  <si>
    <t xml:space="preserve">เพื่อสร้างทดแทนอาคารผู้ป่วยใน 50 เตียง ที่สร้างตั้งแต่ปี พ.ศ. 2517และชำรุดทรุดโทรม ปัจจุบันเป็นรพท.ขนาด 166 เตียง และเพื่อให้จำนวนเตียงเพียงพอกับจำนวนผู้ป่วยในที่เพิ่มขึ้นทุกปี  </t>
  </si>
  <si>
    <t>อาคารผู้ป่วยใน 5 ชั้น (114 เตียง) เป็นอาคารคสล.พื้นที่ใช้สอย ประมาณ 4797 ตรม.</t>
  </si>
  <si>
    <t>อาคารศูนย์การแพทย์เชี่ยวชาญเฉพาะโรค เป็นอาคาร คสล. 8 ชั้น พื้นที่ใช้สอยประมาณ 20,000 ตารางเมตร</t>
  </si>
  <si>
    <t>ออกแบบใหม่</t>
  </si>
  <si>
    <t>ผ่านมติ ครม.สัญจร วันที่ 20-21 สิงหาคม 2561 ณ จังหวัดชุมพร เพื่อเป็นการพัฒนาระบบบริหารจัดการโครงสร้างและระบบบริการของโรงพยาบาลสุราษฎร์ธานีให้มีประสิทธิภาพ มีมาตรฐาน เป็นโรงพยาบาลตติยภูมิขั้นสูงและตอบสนองต่อความต้องการด้านสุขภาพให้แก่ประชาชนในเขต สุขภาพที่ 11 ได้อย่างพอเพียงลดความแออัด ลดระยะเวลารอคอย ลดการส่งต่อออกนอกเขตบริการสุขภาพ และเพิ่มพื้นที่จอดรถให้กับผู้ใช้บริการ รวมถึงการสนับสนุนนโยบายปลัดกระทรวงสาธารณสุขสุข ตอบสนองต่อความต้องการของบุคลากรสร้างขวัญและกำลังใจในการปฏิบัติงาน เนื่องจากที่พักอาศัยไม่เพียงพอทำให้บุคลากรประมาณ 300 คนต้องเช่าที่พักอาศัยกับเอกชนค่าใช้จ่ายปีละ 1,500,000 บาท</t>
  </si>
  <si>
    <t>10562+10562/1</t>
  </si>
  <si>
    <t>อาคารจอดรถ 10 ชั้น เป็นอาคาร คสล.10 ชั้น พื้นที่ใช้สอยประมาณ 16,603 ตารางเมตร</t>
  </si>
  <si>
    <t>อาคารพักคนไข้ 298 เตียง เป็นอาคาร คสล.8 ชั้น พื้นที่ใช้สอยประมาณ 11,383 ตารางเมตร</t>
  </si>
  <si>
    <t xml:space="preserve">รพ.สุราษฎร์ธานี </t>
  </si>
  <si>
    <t>ก่อสร้างทดแทนอาคารเดิม ขนาด 10 เตียงหลังเดิม ซึ่งชำรุดและมีอายุการใช้งานเกิน 30 ปี และพื้นที่ต่ำทำให้เกิดน้ำท่วมซ้ำซาก</t>
  </si>
  <si>
    <t>สิ่งก่อสร้าง</t>
  </si>
  <si>
    <t>สุราษฏร์ธานี</t>
  </si>
  <si>
    <t>อิปัน</t>
  </si>
  <si>
    <t>รพ.พระแสง</t>
  </si>
  <si>
    <t>อาคารผู้ป่วยนอก (โครงสร้างต้านแผ่นดินไหว) แบบเลขที่ 10402 พื้นที่ใช้สอย 2174 ตรม.</t>
  </si>
  <si>
    <t>เพื่อรองรับผู้บาดเจ็บเนื่องจากเป็นอำเภอที่มีแหล่งท่องเที่ยว และห้องเดิมคับแคบ</t>
  </si>
  <si>
    <t>อาคาร</t>
  </si>
  <si>
    <t>ตึกอุบัติเหตุฉุกเฉิน</t>
  </si>
  <si>
    <t>รพ.ไชยา</t>
  </si>
  <si>
    <t>รพ.ดอนสัก</t>
  </si>
  <si>
    <t>ดอนสัก</t>
  </si>
  <si>
    <t>อาคารเดิมคับแคบ  สภาพทรุดโทรม   ใช้งานมาเกินกว่า  30 ปี</t>
  </si>
  <si>
    <t>ทดแทนบ้านพักเก่าอาคารแถว 2 ชั้นระยะเวลาที่สร้างมา 20 ปี</t>
  </si>
  <si>
    <t>RES</t>
  </si>
  <si>
    <t>รพ.คีรีรัฐนิคม</t>
  </si>
  <si>
    <t xml:space="preserve"> - </t>
  </si>
  <si>
    <t xml:space="preserve"> -</t>
  </si>
  <si>
    <t>5336/32 +ข.52/ก.พ./34</t>
  </si>
  <si>
    <t>บ้านพักระดับ 3 - 4 ชนิดเรือนแถวขนาด 4 ครอบครัว ชนิดรากฐานตอกเสาเข็ม คอร.</t>
  </si>
  <si>
    <t xml:space="preserve">รพ.ชัยบุรี </t>
  </si>
  <si>
    <t xml:space="preserve">ชัยบุรี </t>
  </si>
  <si>
    <t>สองแพรก</t>
  </si>
  <si>
    <t>เนื่องจากบ้านพักที่มีอยู่เดิมไม่เพียงพอ และสภาพบ้าน ณ ปัจจุบันเสื่อมสภาพ ชำรุด ทรุดโทรม ทำให้ส่วนราชการได้รับความเสียหายต่อการปรับปรุงซ่อมแซมบ่อยครั้ง และไม่คุ้มทุนในการซ่อมบำรุง</t>
  </si>
  <si>
    <t>อายุการใช้งาน 19 ปี  และไม่เพียงพอกับจำนวนเจ้าหน้าที่</t>
  </si>
  <si>
    <t>F3</t>
  </si>
  <si>
    <t>เขาวง</t>
  </si>
  <si>
    <t>รพ.บ้านตาขุน</t>
  </si>
  <si>
    <t>ทดแทนอาคารผู้ป่วยใน 30 เตียง จำนวน 2 หลัง อายุการใช้งานมากกว่า 38 ปี และขยายห้องผ่าตัดเพิ่มศักยภาพในการให้บริการ</t>
  </si>
  <si>
    <t>บ้านส้อง</t>
  </si>
  <si>
    <t>อาคารผ่าตัด คลอดและพักผู้ป่วยใน 6 ชั้น (รวมค่ารื้อถอนอาคารผู้ป่วยใน 30 เตียง 2 หลัง และอาคารจ่ายกลาง 1 หลัง)</t>
  </si>
  <si>
    <t>เพื่อรองรับการบริการผู้ป่วยในที่มีอัตราเพิ่มขึ้น และไม่เพียงพอของห้องพิเศษ</t>
  </si>
  <si>
    <t>สุราฎร์ธานี</t>
  </si>
  <si>
    <t>หลัง</t>
  </si>
  <si>
    <t>อาคารผู้ป่วยใน(โครงสร้างต้านแผ่นดินไหว)</t>
  </si>
  <si>
    <t>เนื่องจากอาคารผู้ป่วยนอก ไม่มีห้องน้ำผู้ป่วย และผู้มารับบริการ</t>
  </si>
  <si>
    <t xml:space="preserve">สิ่งก่อสร้างอื่น </t>
  </si>
  <si>
    <t>รพ.ท่าฉาง</t>
  </si>
  <si>
    <t>1 หลัง</t>
  </si>
  <si>
    <t>ห้องน้ำสำหรับผู้มารับบริการ อาคารผู้ป่วยนอก จำนวน 11 ห้อง</t>
  </si>
  <si>
    <t>บ้านพักอยู่ในสภาพชำรุดทรุดโทรมเนื่องจากใช้งานมานาน  ไม่ปลอดภัยสำหรับการเข้าอาศัย</t>
  </si>
  <si>
    <t>บางเดือน</t>
  </si>
  <si>
    <t>จนท.มีจำนวนมากขึ้น ไม่เพียงพอต้องเช่าบ้านพักเอง</t>
  </si>
  <si>
    <t>บ้านพักไม่เพียงพอต่อเจ้าหน้าที่</t>
  </si>
  <si>
    <t>รพ.สต.บางสาน</t>
  </si>
  <si>
    <t>รพ.สต.อ่างทอง</t>
  </si>
  <si>
    <t>รพ.สต.บ้านปากน้ำ</t>
  </si>
  <si>
    <t>รพ.บ้านนาเดิม</t>
  </si>
  <si>
    <t>รพร.เวียงสระ</t>
  </si>
  <si>
    <t>รพ.สต.บางเดือน</t>
  </si>
  <si>
    <t>สสอ.พระแสง</t>
  </si>
  <si>
    <t>รพ.สต.บางสวรรค์</t>
  </si>
  <si>
    <t>รพ.ท่าโรงช้าง</t>
  </si>
  <si>
    <t>ยังไม่มีอาคารดังกล่าว, เพิ่มประสิทธิภาพการให้บริการ</t>
  </si>
  <si>
    <t>8914/2556</t>
  </si>
  <si>
    <t>อาคารบริการครัว อาหาร พัสดุ ซักฟอก นึ่งกลาง</t>
  </si>
  <si>
    <t>บ้านพักเดิมสภาพชำรุด  ไม่เพียงพอ อายุการใช้งานเกินกว่า 30 ปี</t>
  </si>
  <si>
    <t>อาคารพักพยาบาล 24 ห้อง (12 ครอบครัว) โครงสร้างต้านแผ่นดินไหว  จำนวน  3 ชั้น พื้นที่ใช้สอย  745 ตร.ม. ระยะเวลาก่อสร้าง  360  วัน</t>
  </si>
  <si>
    <t>เพื่อรองรับการขยะติดเชื้อจาก รพ.สต.และคลินิค ในอำเภอพนม</t>
  </si>
  <si>
    <t>เตาเผาขยะติดเชื้อพร้อมโรงเรือน ขนาด 50 กิโลกรัม</t>
  </si>
  <si>
    <t>ทดแทนOPD เก่าระยะเวลาที่สร้างมา 20 ปี</t>
  </si>
  <si>
    <t>อาคารผู้ป่วยนอก คสล.2 พื้นที่ใช้สอย 2,174 ตร.ม.</t>
  </si>
  <si>
    <t xml:space="preserve">เนื่องจากไม่เพียงพอสำหรับเจ้าหน้าที่ต้องปฏิบัติงานให้บริการผู้ป่วยและอาคารเดิมเสื่อมสภาพทรุดโทรมไปตามอายุการใช้งาน ซ่อมแซมหลายครั้ง </t>
  </si>
  <si>
    <t>รองรับเจ้าหน้าที่ให้เพียงพอต่อการให้บริการ เนื่องจากเป็น รพ.M2 ขยายจาก 60 เตียง เป็น 120 เตียง</t>
  </si>
  <si>
    <t>เพื่อเป็นอาคารที่ใช้ต้มยาสมุนไพรเดิมใช้อาคารที่ใช้รักษาผู้ป่วย ซึ่งมีพื้นที่จำกัด และไม่ผ่านมาตรฐาน</t>
  </si>
  <si>
    <t>อาคารผลิตยาต้มสมุนไพร</t>
  </si>
  <si>
    <t>เพื่มเติมในส่วนที่ยังไม่เสร็จ</t>
  </si>
  <si>
    <t xml:space="preserve">รั้วคอนกรีตตาข่ายถัก สูง 1.8 เมตร ยาว 100 เมตร </t>
  </si>
  <si>
    <t>ตลิ่งงาม</t>
  </si>
  <si>
    <t>รพ.สต.ตลิ่งงาม</t>
  </si>
  <si>
    <t>เพื่อรองรับการให้บริการที่เพิ่มมากขึ้น อาคารเดิมคับแคบไม่เพียงพอต่อการให้บริการ</t>
  </si>
  <si>
    <t xml:space="preserve">อาคารผู้ป่วยนอก - ใน  30 เตียง </t>
  </si>
  <si>
    <t>เพื่อแสดงอาณาเขตโรงพยาบาลให้ชัดเจน</t>
  </si>
  <si>
    <t>รั้วคอนกรีตอิฐบล็อค</t>
  </si>
  <si>
    <t>1,000 ตร.ม.</t>
  </si>
  <si>
    <t xml:space="preserve">ทดแทนบ้านพักข้าราชการ ระดับ 5-6 เดิม ที่สร้างเมื่อปี พ.ศ.2529  สภาพบ้านผุผัง มีปลวกกัดกิน    </t>
  </si>
  <si>
    <t>บ้านพักข้าราชการ ระดับ 5-6 ใต้ถุนสูง (1 ครอบครัว) (โครงสร้างต้านแผ่นดินไหว) จำนวน 2 ชั้น พื้นที่ใช้สอยประมาณ 98 ตร.ม. ระยะเวลาก่อสร้าง 180 วัน</t>
  </si>
  <si>
    <t>อายุการใช้มากกว่า 40 ปี</t>
  </si>
  <si>
    <t>แบบเอกชน</t>
  </si>
  <si>
    <t>ปรับปรุงอาคารผู้ป่วยนอกหลังเก่า</t>
  </si>
  <si>
    <t>เพื่อรองรับการเพิ่มขึ้นของอัตรากำลังเจ้าหน้าที่</t>
  </si>
  <si>
    <t>อาคารพักพยาบาล 24 ห้อง (12 ครอบครัว) เป็นอาคารคสล. 3 ชั้น พื้นที่ใช้สอยประมาณ 745 ตารางเมตร (โครงสร้างต้านแผ่นดินไหว)</t>
  </si>
  <si>
    <t>ศรีวิชัย</t>
  </si>
  <si>
    <t>รพ.สต.ศรีวิชัย</t>
  </si>
  <si>
    <t>5338/32</t>
  </si>
  <si>
    <t>บ้านพักข้าราขการ ระดับ 7-8 (1 ครอบครัว) เป็นอาคาร คสล.2 ชั้น พื้นที่ใช้สอยประมาณ 92 ตารางเมตร</t>
  </si>
  <si>
    <t>ทดแทนอาคารพัสดุเดิมที่มีพื้นที่ไม่เพียงพอและอายุการใช้งานนาน 20 ปี</t>
  </si>
  <si>
    <t>6901/1</t>
  </si>
  <si>
    <t>อาคารพัสดุ คสล. 2 ชั้น พื้นที่ใช้สอย 288 ตร.ม.</t>
  </si>
  <si>
    <t>เนื่องจากไม่เพียงพอสำหรับเจ้าที่ต้องปฏิบัติงานให้บริการผู้ป่วยและบ้านพักเดิมเสื่อมสภาพ</t>
  </si>
  <si>
    <t>บ้านพักข้าราชการ ระดับ 7-8 (1 ครอบครัว (โครงสร้างต้านแผ่นดินไหว) แบบเลขที่ 5338/32 พื้นที่ใชสอย 92 ตร.ม</t>
  </si>
  <si>
    <t>บ้านพักข้าราชการระดั 7-8( 1 ครอบครัว) เป็นอาคารคสล. 2 ชั้น พื้นที่ใช้สอย 92 ตารางเมตร</t>
  </si>
  <si>
    <t xml:space="preserve">สิ่งก่อสร้าง </t>
  </si>
  <si>
    <t>เนื่องจากบ้านพักแพทย์ของเดิมชำรุด  และไม่เพียงพอ</t>
  </si>
  <si>
    <t>5462/2536</t>
  </si>
  <si>
    <t xml:space="preserve">อาคารพักแพทย์ 10 ครอบครัว </t>
  </si>
  <si>
    <t>เพื่อปรับปรุงเป็นอาคารห้องประชุมทดแทนห้องประชุมเดิมที่คับแคบ</t>
  </si>
  <si>
    <t>ปรับปรุงห้องประชุมอาคารศรีวิภา</t>
  </si>
  <si>
    <t>ปรับปรุงถนนดินแดงภายในโรงพยาบาล และเพื่อลดฝุ่น</t>
  </si>
  <si>
    <t>2,200 ตร.ม.</t>
  </si>
  <si>
    <t>ถนนคอนกรีตเสริมเหล็ก (2,200 ตร.ม.)</t>
  </si>
  <si>
    <t>2.ก่อสร้างปีเดียว</t>
  </si>
  <si>
    <t>ขอทดแทนของเดิมที่ใช้มานานประมาณ  28 ปี</t>
  </si>
  <si>
    <t>Opd</t>
  </si>
  <si>
    <t>อาคารโรงพยาบาล่งเสริมสุขภาพตำบลบางเดือน</t>
  </si>
  <si>
    <t>กั้นแนวเขตบริเวณพท้นที่ของ รพ.สต. ความปลอดภัยของเจ้าหน้าที่และทรัพยืสินทางราชการ</t>
  </si>
  <si>
    <t>คลองสก</t>
  </si>
  <si>
    <t xml:space="preserve">ก่อสร้างรั้ว 4 ด้าน(ขนาด กว้าง 50 เมตร ยาว 60 เมตร มีประตูเข้า-ออก รวม 220 เมตร </t>
  </si>
  <si>
    <t>ทดแทนของเดิมซึ่งชำรุด มีอายุการใช้งานเกิน 20 และไม่สามารถรองรับน้ำเสียจากอาคารต่าง ๆ ได้ เนื่องจากมีการก่อสร้างอาคารเพิ่มเติม</t>
  </si>
  <si>
    <t>ระบบบ่อบำบัดน้ำเสีย ขนาดไม่น้อยกว่า 100 ลบ.ม/วัน</t>
  </si>
  <si>
    <t>คลังพัสดุเดิมเป็นห้องเก็บเอกสารของฝ่ายบริหาร ซึ่งมีพื้นที่จำกัด คับแคบ และสต็อกของได้เพียงเล็กน้อย ไม่เพียงพอต่อการจัดเก็บเอกสาร</t>
  </si>
  <si>
    <t>บ้านพักข้าราชการ ระดับ 7-8 ( 1 ครอบครัว) (โครงสร้างต้านแผ่นดินไหว)พื้นที่ 92 ตร.ม. จำนวน 2 ชั้น ระยะเวลาก่อสร้าง  180 วัน 5 งวด</t>
  </si>
  <si>
    <t xml:space="preserve">ไม่มีบ้านพัก </t>
  </si>
  <si>
    <t>บ้านพัก</t>
  </si>
  <si>
    <t>หัวเตย</t>
  </si>
  <si>
    <t>m</t>
  </si>
  <si>
    <t>รพ.สต.ต้นยวน</t>
  </si>
  <si>
    <t>อาคารอเนกประสงค์ แบบ 204/26 เนื่อที่ 200 ตารางเมตร (ตอกเสาเข็ม)</t>
  </si>
  <si>
    <t>เพื่อจัดทำศูนย์สุขภาพดีวัยทำงานบริการผู้มารับบริการที่ป่วยแล้วไม่ทำให้เกิดภาวะแทรกซ้อนบุคคลที่ยังไม่ป่วยไม่ให้เกิดภาวะเจ็บป่วย</t>
  </si>
  <si>
    <t>รพ.สต.หัวเตย</t>
  </si>
  <si>
    <t>ไม่เพียงพอ</t>
  </si>
  <si>
    <t>บ้านพักข้าราขการ ระดับ 7-8 (1 ครอบครัว) เป็นอาคาร คสล.2 ชั้น พื้นที่ใช้สอยประมาณ 92 ตารางเมตร (โครงสร้างต้านแผ่นดินไหว)</t>
  </si>
  <si>
    <t xml:space="preserve">โรงจอดรถไม่เพียงพอต่อผู้มารับบริการ </t>
  </si>
  <si>
    <t>ตรม.</t>
  </si>
  <si>
    <t>โรงจอดรถพร้อมพื้นคอนกรีต 850 ตารางเมตร</t>
  </si>
  <si>
    <t>2731/2530</t>
  </si>
  <si>
    <t>อาคารผู้ป่วยใน ขนาด 30 เตียง (โครงสร้างต้านแผ่นดินไหว) แบบเลขที่ 2731/2530 พื้นที่ใช้สอย 592 ตรม.</t>
  </si>
  <si>
    <t>บ้านพักข้าราชการ ระดับ 5-6 (1 ครอบครัว (โครงสร้างต้านแผ่นดินไหว) แบบเลขที่ 5337/32 พื้นที่ใชสอย 98 ตร.ม</t>
  </si>
  <si>
    <t>ทดแทนของเดิมซึ่งชำรุดและมีอายุการใช้งานเกิน 20 ปี และเผาขยะทั้งเครือข่าย</t>
  </si>
  <si>
    <t>เตาเผาขยะพร้อมโรงเรือน ขนาด 50 กิโลกรัม</t>
  </si>
  <si>
    <t>บ้านพักข้าราชการ ระดับ 8-9 ( 1ยูนิต) (โครงสร้างต้านแผ่นดินไหว)พื้นที่  162 ตร.ม. จำนวน 2 ชั้น ระยะเวลาก่อสร้าง 180 วัน 5 งวด</t>
  </si>
  <si>
    <t>เนื่องจากยังไม่มีอาคารซักฟอกจ่ายกลางที่มีมาตรฐาน</t>
  </si>
  <si>
    <t>อาคารซักฟอกจ่ายกลาง</t>
  </si>
  <si>
    <t>เนื่องจากบ้านพักมีไม่เพียงพอ</t>
  </si>
  <si>
    <t>บ้านพักข้าราชการระดับ 5-6 (1 ครอบครัว) โครงสร้างต้านแผ่นดินไหว</t>
  </si>
  <si>
    <t xml:space="preserve">ไม่มีบ้านพัก เพื่อเป็นบ้านพักของบุคลากรสาธารณสุข </t>
  </si>
  <si>
    <t>1หลัง</t>
  </si>
  <si>
    <t>บ้านพักข้าราชการ ระดับ 5-6 (1ครอบครัว)</t>
  </si>
  <si>
    <t>เปิดให้บริการการแพทย์ทางเลือก</t>
  </si>
  <si>
    <t>อาคารแพทย์แผนไทย</t>
  </si>
  <si>
    <t>จ้างออกแบบ</t>
  </si>
  <si>
    <t>รพ.สต.ท่าโรงช้าง</t>
  </si>
  <si>
    <t>s</t>
  </si>
  <si>
    <t>พลูเถื่อน</t>
  </si>
  <si>
    <t>รพ.สต.พลูเถื่อน</t>
  </si>
  <si>
    <t>เพื่อความปลอดภัยในชีวิตและทรัพย์สินของผู้ป่วยและเจ้าหน้าที่</t>
  </si>
  <si>
    <t>450 ม.</t>
  </si>
  <si>
    <t>รั้วคอนกรีตเสริมเหล็ก (ด้านหลัง รพ.)</t>
  </si>
  <si>
    <t>สร้างทดแทนของเก่า เนื่องจาก รพ.ก่อสร้างอาคารผู้ป่วยนอกหลังใหม่จึงจำเป็นต้องรื้อถอน</t>
  </si>
  <si>
    <t>ประตู ป้ายชื่อโรงพยาบาลและรั้วด้านหน้า</t>
  </si>
  <si>
    <t>ตะปาน</t>
  </si>
  <si>
    <t>รพ.สต.ตะปาน(PCC)</t>
  </si>
  <si>
    <t>เพื่อให้บริการผู้ป่วย</t>
  </si>
  <si>
    <t>M</t>
  </si>
  <si>
    <t>รพ.สต.พนม</t>
  </si>
  <si>
    <t>ก่อสร้างอาคารส่งเสริมสุขภาพ</t>
  </si>
  <si>
    <t>เนื่องจากโรงพยาบาลยังไม่มีป้ายเสาสูงทำให้ผู้มารับบริการมองไม่เห็นในเวลากลางคืน</t>
  </si>
  <si>
    <t>ป้ายเสาสูงพร้อมกล่องไฟชื่อโรงพยาบาล</t>
  </si>
  <si>
    <t>เนื่องจากระบบวิทยุสื่อสารของโรงพยาบาลยังไม่มีเสาสูง และไม่ได้มาตรฐาน</t>
  </si>
  <si>
    <t>ระบบวิทยุสื่อสาร</t>
  </si>
  <si>
    <t xml:space="preserve">เนื่องจากน้ำบาดาลของโรงพยาบาลมีหินปูน ทำให้ท่อส่งน้ำภายในอุดตันในน้ำไม่ไหล จึงมีความจำเป็นต้องปรับปรุง </t>
  </si>
  <si>
    <t>ปรับปรุงระบบประปาภายในโรงพยาบาล</t>
  </si>
  <si>
    <t>ทดแทนอาคารเดิมสร้าง ปี 2529</t>
  </si>
  <si>
    <t>คลองชะอุ่น</t>
  </si>
  <si>
    <t>รพ.สต.ควนพน</t>
  </si>
  <si>
    <t>ก่อสร้างรั้วคาวบอย 2 ด้าน ขนาด</t>
  </si>
  <si>
    <t>โรงพยาบาลยังไม่มีอาคารโรงซ่อมบำรุงและอาคารพัสดุพัสดุ ส่งผลให้ครุภัณฑ์ อุปกรณ์ต่างๆ ที่รอซ่อม รอ จำหน่ายไม่มีที่เก็บ</t>
  </si>
  <si>
    <t>9543</t>
  </si>
  <si>
    <t>อาคารโรงซ่อมบำรุง พัสดุ</t>
  </si>
  <si>
    <t>ความจำเป็นในหน่วยงานราชการ</t>
  </si>
  <si>
    <t>มะลวน</t>
  </si>
  <si>
    <t>7427</t>
  </si>
  <si>
    <t>เสาธง สูง 12 เมตร</t>
  </si>
  <si>
    <t xml:space="preserve">ทดแทนบ้านพักเดิมที่ชำรุดทรุดโทรม เพื่อเป็นบ้านพักของบุคลากรสาธารณสุข </t>
  </si>
  <si>
    <t>บางงอน</t>
  </si>
  <si>
    <t>รพ สต.บางงอน</t>
  </si>
  <si>
    <t>2406</t>
  </si>
  <si>
    <t>ถนนคอนกรีตเสริมเหล็ก (ไม่รวมไหล่ทาง และรางระบายน้ำ)</t>
  </si>
  <si>
    <t>รั้วเก่าชำรุดทรุดโทรมเนื่องจากมีอายุการใช้งานมายาวนาน</t>
  </si>
  <si>
    <t xml:space="preserve">รั้วคอนกรีตตาข่ายถัก สูง 1.8 เมตร ยาว 100 เมตร พร้อมป้ายชื่อ ยาว 5 เมตร </t>
  </si>
  <si>
    <t>อาคารส่งเสริมสุขภาพและอเนกประสงค์(แบบแพทย์แผนไทย) เป็นอาคาร คสล.2 ชั้น พื้นที่ใช้สอยประมาณ 678 ตารางเมตร</t>
  </si>
  <si>
    <t>รพ.สต.พุนพิน</t>
  </si>
  <si>
    <t>ความปลอดภัย ชีวิตบุคลากร ทรัพย์สินของทางราชการ</t>
  </si>
  <si>
    <t>1 งาน</t>
  </si>
  <si>
    <t>รั้วคอนกรีตเสริมเหล็ก</t>
  </si>
  <si>
    <t>เพื่อเก็บวัสดุเป็นสัดส่วน เป็นระเบียบ</t>
  </si>
  <si>
    <t>รพ.สต.คลองศก</t>
  </si>
  <si>
    <t>ก่อสร้างอาคารเก็บพัสดุ</t>
  </si>
  <si>
    <t>เพื่อความสะดวกในการจัดประชุม</t>
  </si>
  <si>
    <t>L</t>
  </si>
  <si>
    <t>รพ.สต.คลองชะอุ่น</t>
  </si>
  <si>
    <t>ปรับปรุงห้องประชุม</t>
  </si>
  <si>
    <t>เพื่อเก็บวัสดุเป็นสัดส่วนเป็นระเบียบ</t>
  </si>
  <si>
    <t>ความสะอาดถูกต้องตามระบบสิ่งแวดล้อม</t>
  </si>
  <si>
    <t>อาคารซักล้าง กว้าง 4 เมตร ยาว 6 เมตร</t>
  </si>
  <si>
    <t>ความปลอดภัยของเจ้าหน้าที่และผู้มารับบริการ</t>
  </si>
  <si>
    <t>ก่อสร้างถนน คสล.ภายในสำนักงานขนาดกว้าง 3 เมตร ยาว 1100 เมตร หนา 12 ซม.</t>
  </si>
  <si>
    <t>เพื่อให้บริการผู้ป่วย ลดความแออัด</t>
  </si>
  <si>
    <t>ต่อเติมอาคารให้บริการผู้ป่วยขนาดกว้าง6 เมตร ยาว 8 เมตร</t>
  </si>
  <si>
    <t>เพื่อให้บริการผู้ป่วยแพทย์แผนไทย มีความคล่องตัว ไม่คับแคบ</t>
  </si>
  <si>
    <t>ก่อสร้างอาคารแพทย์แผนไทย</t>
  </si>
  <si>
    <t>ก่อสร้างถนน บริเวณสำนักงาน กว้าง 3 เมตร ยาว 50 เมตร หนา 12 ซม.</t>
  </si>
  <si>
    <t>ต่อเติมอาคารให้บริการผู้ป่วย ขนาดกว้าง 6 เมตร ยาว 8 เมตร</t>
  </si>
  <si>
    <t>เพื่อความเป็นสัดส่วน เป็นระเบียบเรียบร้อยในหน่วยงาน</t>
  </si>
  <si>
    <t xml:space="preserve">เพื่อให้บริการผู้ป่วยมีความเป็นสัดส่วน และใช้เป็นพื้นที่ในการจัดกิจกรรมสำหรับกลุ่มเป้าหมายในชุมชน </t>
  </si>
  <si>
    <t>เพื่อใช้บริการผู้ป่วย</t>
  </si>
  <si>
    <t>คลองชะอุ่</t>
  </si>
  <si>
    <t>เพื่อกั้นแนวเขตบริเวณพื้นที่ของ รพ.สต. ความปลอดภัยของเจ้าหน้าที่และทรัพยืสินทางราชการ</t>
  </si>
  <si>
    <t>สฎ.</t>
  </si>
  <si>
    <t>ก่อสร้างรั้วคาวบอย 2 ด้าน ขนาดยาว 240 เมตร</t>
  </si>
  <si>
    <t>รพ.สต.บ้านปลายน้ำ</t>
  </si>
  <si>
    <t>แผนงบลงทุน รายการค่าครุภัณฑ์ ที่ดินและสิ่งก่อสร้าง งบประมาณรายจ่ายประจำปี พ.ศ. 2564</t>
  </si>
  <si>
    <t>ตั้งงบ
ปี 64</t>
  </si>
  <si>
    <t>รวมทั้งสิ้น</t>
  </si>
  <si>
    <t>อาคารพักเจ้าหน้าที่ 7 ชั้น 96 ห้อง เป็นอาคาร คสล.7 ชั้น พื้นที่ใช้สอยประมาณ 3,908 ตารางเมตร</t>
  </si>
  <si>
    <t>กาญจนดิษฐ์</t>
  </si>
  <si>
    <t>พลายวาส</t>
  </si>
  <si>
    <t>เพื่อใช้สำหรับเป็นที่พักเจ้าหน้าที่ไม่เพียงพอเป็น โรงพยาบาลระดับ M2 ขยายจาก โรงพยาบาล 60 เตียง เป็น 120 เตียง มีเจ้าหน้าที่เพิ่มขึ้น</t>
  </si>
  <si>
    <t>บ้านพักเก่ามีสภาพชำรุดมากปลวกกินและการซ่อมต้องใช้งบมากและจนท.มีจำนวนมากขึ้นไม่เพียงพอ</t>
  </si>
  <si>
    <t>น้ำรอบ</t>
  </si>
  <si>
    <t>ขอทดแทนของเดิมที่ใช้มานานประมาณ  29 ปี</t>
  </si>
  <si>
    <t>สินเจริญ</t>
  </si>
  <si>
    <t xml:space="preserve"> Opd </t>
  </si>
  <si>
    <t>ขอทดแทนของเดิมแปลนขนาดเล็กใช้มานาน</t>
  </si>
  <si>
    <t>ไชยคราม</t>
  </si>
  <si>
    <t>เพื่อเป็นบ้านพัก เนื่องจากบ้านพักที่มีอยู่เดิมไม่เพียงพอ</t>
  </si>
  <si>
    <t>เกาะพะงัน</t>
  </si>
  <si>
    <t>บ้านใต้</t>
  </si>
  <si>
    <t>บ้านพักไม่เพียงพอกับ เจ้าหน้าที่ ประกอบกับเป็นพื้นที่เกาะและเป็นแหล่งเที่ยวบ้านเช่ามีราคาแพงและหายาก</t>
  </si>
  <si>
    <t>เพื่อสร้างระบบบำบัดน้ำเสียภายในโรงพยาบาลและทดแทนของเดิมที่มีขนาด 49 ลบ.ม.</t>
  </si>
  <si>
    <t>ผิวจราจรถนนภายใน คสล. หนา 15 ซม.  จำนวน 500 ตารางเมตร</t>
  </si>
  <si>
    <t>สสอ.เกาะพะงัน</t>
  </si>
  <si>
    <t>Q</t>
  </si>
  <si>
    <t>เพื่อความสะดวกของผู้มาใช้บริการและเจ้าหน้าที่</t>
  </si>
  <si>
    <t xml:space="preserve">รั้วคอนกรีตตาข่ายถัก สูง 1.8 เมตร ยาว 35 เมตร พร้อมป้ายชื่อ ยาว 5 เมตร </t>
  </si>
  <si>
    <t>ไม่มีป้ายชื่อ ประตูรั้ว และรั้วด้านหน้าสถานบริการ ตามมาตรฐานของสถานที่ราชการ</t>
  </si>
  <si>
    <t xml:space="preserve">ทดแทนระบบเดิมที่ใช้งานมากกว่า 25 ปี </t>
  </si>
  <si>
    <t>รพ.กาญจนดิษฐ์</t>
  </si>
  <si>
    <t>รพ.สต.น้ำรอบ</t>
  </si>
  <si>
    <t>รพ.สต.บ้านบางเหรียง</t>
  </si>
  <si>
    <t>รพ.สต.บ้านศรีไชยคราม</t>
  </si>
  <si>
    <t>รพ.สต.บ้านใต้</t>
  </si>
  <si>
    <t xml:space="preserve">เขตสุขภาพ ที่ 11  </t>
  </si>
  <si>
    <t>10725+ข464/ต.ค./59+ก.113/ธ.ค./58</t>
  </si>
  <si>
    <t xml:space="preserve"> สนับสนุนนโยบายปลัดกระทรวงกระทรวงสาธารณสุขและตอบสนองต่อความต้องการของบุคลากรเนื่องจากที่พักอาศัยไม่เพียงพอทำให้บุคลากรประมาณ 300 คนต้องเช่าที่พักอาศัยกับเอกชนมีค่าใช้จ่ายปีละ 1,500,000 บาท </t>
  </si>
  <si>
    <t>อาคารบริการและที่จอดรถ เป็นอาคาร คสล. 9 ชั้น พื้นที่ใช้สอย 14,772 ตารางเมตร โครงสร้างต้านแผ่นดินไหว จังหวัดสุราษฎร์ธานี</t>
  </si>
  <si>
    <t>ปรับปรุงซ่อมแซมระบบบำบัดน้ำเสีย โรงพยาบาลสุราษฎร์ธานี ตำบลมะขามเตี้ยอำเภอเมือง จังหวัดสุราษฎร์ธานี   จ้างออกแบบ (มหาวิทยาลัยสงขลานครินทร์)</t>
  </si>
  <si>
    <t>จ้างออกแบบ (มหาวิทยาลัยสงขลานครินทร์)</t>
  </si>
  <si>
    <t>สภาพปัจจุบันระบบมีขนาด650 ลูกบากศ์เมตรมีขนาดไม่เพียงพอเพื่อเพิ่มศักยภาพประสิทธิภาพให้รับน้ำเสียได้ 1,200ลูกบากศ์เมตร/วันอายุระบบบำบัดน้ำ 18 ปี มีการชำรุดของระบบบำบัดน้ำเสียและระบบรวบรวมน้ำเสีย</t>
  </si>
  <si>
    <t>อาคารพักเจ้าหน้าที่ 7 ชั้น 96 ห้อง (โครงสร้างต้านแผ่นดินไหว)</t>
  </si>
  <si>
    <t>รพ.ยังไม่มีสิ่งก่อสร้างนี้</t>
  </si>
  <si>
    <t>โรงครัว โรงอาหาร 2 ชั้น</t>
  </si>
  <si>
    <t>อาคารพัสดุและซ่อมบำรุง 3 ชั้น</t>
  </si>
  <si>
    <t>ฤ๑๑๑๐๐</t>
  </si>
  <si>
    <t>ผ่านมติ ครม.สัญจร วันที่ 20-21 สิงหาคม 2561 ณ จังหวัดชุมพร เพื่อเป็นการพัฒนาระบบบริหารจัดการโครงสร้างและระบบบริการของโรงพยาบาลสุราษฎร์ธานีให้มีประสิทธิภาพ มีมาตรฐาน เป็นโรงพยาบาลตติยภูมิขั้นสูงและตอบสนองต่อความต้องการด้านสุขภาพให้แก่ประชาชนในเขต สุขภาพที่ 11 ได้อย่างพอเพียงลดความแออัด ลดระยะเวลารอคอย ลดการส่งต่อออกนอกเขตบริการสุขภาพ</t>
  </si>
  <si>
    <t>เอกชน</t>
  </si>
  <si>
    <t>อาคารสนับสนุนบริการ</t>
  </si>
  <si>
    <t xml:space="preserve">ศูนย์ความเป็นเลิศทางการแพทย์ รองรับการดูแลด้านทันกรรมที่เป้นเลิศในเขตบริการสุขภาพที่11 </t>
  </si>
  <si>
    <t xml:space="preserve">อาคารทันตกรรม 5 ชั้น พื้นที่ใช้สอยประมาณ 4,178 ตารางเมตร </t>
  </si>
  <si>
    <t>รพ.สุราษฎร์ธานี</t>
  </si>
  <si>
    <t>อาคารพักพยาบาล 32 หน่วย เป็นอาคาร คสล.5 ชั้น พื้นที่ใช้สอยประมาณ 3,012 ตารางเมตร</t>
  </si>
  <si>
    <t>รพ.ท่าชนะ</t>
  </si>
  <si>
    <t>ท่าชนะ</t>
  </si>
  <si>
    <t>อาคารผู้ป่วยนอกและบำบัดรักษา</t>
  </si>
  <si>
    <t>รายการสำรอง</t>
  </si>
  <si>
    <t>รายการที่ปรับปรุง/เปลี่ยนแปลง</t>
  </si>
  <si>
    <t>อาคารผู้ป่วยใน (156 เตียง) เป็นอาคาร คสล. 7 ชั้น พื้นที่ใช้สอยประมาณ 6,184 ตารางเมตร</t>
  </si>
  <si>
    <t>บ้านพักข้าราชการระดับ 7-8( 1 ครอบครัว) เป็นอาคารคสล. 2 ชั้น พื้นที่ใช้สอย 92 ตารางเมตร</t>
  </si>
  <si>
    <t xml:space="preserve"> บ้านพักข้าราชการ ระดับ 5-6 (1 ครอบครัว) เป็นอาคาร คสล.2 ชั้น พื้นที่ใช้สอยประมาณ 88.08 ตารางเมตร</t>
  </si>
  <si>
    <t>เพื่อรองรับการบริการผู้ป่วยในที่มีอัตราเพิ่มขึ้น และไม่เพียงพอ</t>
  </si>
  <si>
    <t>โรงจอดรถกว้าง 4 เมตร ยาว12 เมตร</t>
  </si>
  <si>
    <t>พลสยวาส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</si>
</sst>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_-;\-* #,##0_-;_-* &quot;-&quot;??_-;_-@_-"/>
    <numFmt numFmtId="188" formatCode="_(* #,##0.00_);_(* \(#,##0.00\);_(* &quot;-&quot;??_);_(@_)"/>
    <numFmt numFmtId="189" formatCode="&quot; &quot;#,##0"/>
    <numFmt numFmtId="190" formatCode="_-* #,##0_-;\-* #,##0_-;_-* &quot;-&quot;??_-;_-@"/>
  </numFmts>
  <fonts count="29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4"/>
      <name val="Angsana New"/>
      <family val="1"/>
    </font>
    <font>
      <sz val="10"/>
      <name val="Arial"/>
      <family val="2"/>
    </font>
    <font>
      <sz val="14"/>
      <name val="Cordia New"/>
      <family val="2"/>
    </font>
    <font>
      <sz val="12"/>
      <name val="Times New Roman"/>
      <family val="1"/>
    </font>
    <font>
      <sz val="12"/>
      <name val="Times New Roman"/>
      <family val="1"/>
      <charset val="222"/>
    </font>
    <font>
      <sz val="14"/>
      <name val="TH SarabunIT๙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2"/>
      <color indexed="8"/>
      <name val="Verdana"/>
      <family val="2"/>
    </font>
    <font>
      <sz val="12"/>
      <color indexed="8"/>
      <name val="Tahoma"/>
      <family val="2"/>
    </font>
    <font>
      <b/>
      <sz val="12"/>
      <name val="TH SarabunPSK"/>
      <family val="2"/>
    </font>
    <font>
      <sz val="12"/>
      <color theme="1"/>
      <name val="Tahoma"/>
      <family val="2"/>
      <charset val="222"/>
      <scheme val="minor"/>
    </font>
    <font>
      <sz val="12"/>
      <name val="TH SarabunPSK"/>
      <family val="2"/>
    </font>
    <font>
      <b/>
      <sz val="12"/>
      <color theme="1"/>
      <name val="TH SarabunPSK"/>
      <family val="2"/>
    </font>
    <font>
      <sz val="12"/>
      <name val="Angsana New"/>
      <family val="1"/>
    </font>
    <font>
      <sz val="12"/>
      <color indexed="8"/>
      <name val="TH SarabunPSK"/>
      <family val="2"/>
    </font>
    <font>
      <sz val="12"/>
      <color theme="1"/>
      <name val="TH SarabunPSK"/>
      <family val="2"/>
    </font>
    <font>
      <sz val="12"/>
      <color rgb="FF000000"/>
      <name val="TH SarabunPSK"/>
      <family val="2"/>
    </font>
    <font>
      <sz val="12"/>
      <color theme="3"/>
      <name val="TH SarabunPSK"/>
      <family val="2"/>
    </font>
    <font>
      <sz val="11"/>
      <color theme="1"/>
      <name val="TH SarabunPSK"/>
      <family val="2"/>
    </font>
    <font>
      <sz val="11"/>
      <name val="TH SarabunPSK"/>
      <family val="2"/>
    </font>
    <font>
      <sz val="11"/>
      <color rgb="FF000000"/>
      <name val="Tahoma"/>
      <family val="2"/>
    </font>
    <font>
      <sz val="14"/>
      <name val="TH SarabunPSK"/>
      <family val="2"/>
    </font>
    <font>
      <sz val="12"/>
      <name val="Arial Unicode MS"/>
      <family val="2"/>
    </font>
    <font>
      <sz val="12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7">
    <xf numFmtId="0" fontId="0" fillId="0" borderId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2" fillId="0" borderId="0"/>
    <xf numFmtId="0" fontId="5" fillId="0" borderId="0"/>
    <xf numFmtId="0" fontId="1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7" fillId="0" borderId="0"/>
    <xf numFmtId="0" fontId="7" fillId="0" borderId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2" fillId="0" borderId="0"/>
    <xf numFmtId="0" fontId="3" fillId="0" borderId="0"/>
    <xf numFmtId="0" fontId="3" fillId="0" borderId="0"/>
    <xf numFmtId="0" fontId="7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Protection="0">
      <alignment vertical="top" wrapText="1"/>
    </xf>
    <xf numFmtId="0" fontId="7" fillId="0" borderId="0"/>
    <xf numFmtId="43" fontId="3" fillId="0" borderId="0" applyFont="0" applyFill="0" applyBorder="0" applyAlignment="0" applyProtection="0"/>
    <xf numFmtId="188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13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2" fillId="0" borderId="0"/>
    <xf numFmtId="0" fontId="1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6" fillId="0" borderId="0"/>
  </cellStyleXfs>
  <cellXfs count="784">
    <xf numFmtId="0" fontId="0" fillId="0" borderId="0" xfId="0"/>
    <xf numFmtId="0" fontId="15" fillId="0" borderId="0" xfId="0" applyFont="1"/>
    <xf numFmtId="0" fontId="14" fillId="2" borderId="0" xfId="50" applyFont="1" applyFill="1" applyBorder="1" applyAlignment="1">
      <alignment horizontal="left" vertical="top"/>
    </xf>
    <xf numFmtId="0" fontId="14" fillId="2" borderId="4" xfId="50" applyFont="1" applyFill="1" applyBorder="1" applyAlignment="1">
      <alignment vertical="top"/>
    </xf>
    <xf numFmtId="0" fontId="14" fillId="2" borderId="4" xfId="50" applyFont="1" applyFill="1" applyBorder="1" applyAlignment="1">
      <alignment horizontal="center" vertical="top"/>
    </xf>
    <xf numFmtId="187" fontId="14" fillId="2" borderId="4" xfId="3" applyNumberFormat="1" applyFont="1" applyFill="1" applyBorder="1" applyAlignment="1">
      <alignment vertical="top"/>
    </xf>
    <xf numFmtId="0" fontId="14" fillId="3" borderId="5" xfId="50" applyFont="1" applyFill="1" applyBorder="1" applyAlignment="1">
      <alignment horizontal="center" vertical="top"/>
    </xf>
    <xf numFmtId="0" fontId="14" fillId="2" borderId="4" xfId="50" applyFont="1" applyFill="1" applyBorder="1" applyAlignment="1">
      <alignment horizontal="right" vertical="top"/>
    </xf>
    <xf numFmtId="0" fontId="14" fillId="2" borderId="4" xfId="50" applyFont="1" applyFill="1" applyBorder="1" applyAlignment="1">
      <alignment horizontal="left" vertical="top"/>
    </xf>
    <xf numFmtId="0" fontId="14" fillId="2" borderId="0" xfId="50" applyFont="1" applyFill="1" applyBorder="1" applyAlignment="1">
      <alignment vertical="top"/>
    </xf>
    <xf numFmtId="0" fontId="16" fillId="2" borderId="0" xfId="50" applyFont="1" applyFill="1" applyAlignment="1">
      <alignment vertical="top"/>
    </xf>
    <xf numFmtId="0" fontId="14" fillId="2" borderId="7" xfId="50" applyFont="1" applyFill="1" applyBorder="1" applyAlignment="1">
      <alignment horizontal="center" vertical="top" wrapText="1"/>
    </xf>
    <xf numFmtId="187" fontId="14" fillId="2" borderId="7" xfId="3" applyNumberFormat="1" applyFont="1" applyFill="1" applyBorder="1" applyAlignment="1">
      <alignment horizontal="center" vertical="top" wrapText="1"/>
    </xf>
    <xf numFmtId="187" fontId="14" fillId="2" borderId="7" xfId="27" applyNumberFormat="1" applyFont="1" applyFill="1" applyBorder="1" applyAlignment="1">
      <alignment horizontal="center" vertical="top" wrapText="1"/>
    </xf>
    <xf numFmtId="187" fontId="17" fillId="3" borderId="2" xfId="3" applyNumberFormat="1" applyFont="1" applyFill="1" applyBorder="1" applyAlignment="1">
      <alignment horizontal="center" vertical="top" wrapText="1"/>
    </xf>
    <xf numFmtId="0" fontId="14" fillId="2" borderId="6" xfId="50" applyFont="1" applyFill="1" applyBorder="1" applyAlignment="1">
      <alignment horizontal="left" vertical="top" wrapText="1"/>
    </xf>
    <xf numFmtId="0" fontId="14" fillId="4" borderId="3" xfId="50" applyFont="1" applyFill="1" applyBorder="1" applyAlignment="1">
      <alignment horizontal="center" vertical="center" wrapText="1"/>
    </xf>
    <xf numFmtId="187" fontId="14" fillId="4" borderId="3" xfId="3" applyNumberFormat="1" applyFont="1" applyFill="1" applyBorder="1" applyAlignment="1">
      <alignment horizontal="center" vertical="center"/>
    </xf>
    <xf numFmtId="187" fontId="14" fillId="4" borderId="3" xfId="3" applyNumberFormat="1" applyFont="1" applyFill="1" applyBorder="1" applyAlignment="1">
      <alignment vertical="center"/>
    </xf>
    <xf numFmtId="0" fontId="14" fillId="4" borderId="3" xfId="50" applyFont="1" applyFill="1" applyBorder="1" applyAlignment="1">
      <alignment horizontal="left" vertical="center" wrapText="1"/>
    </xf>
    <xf numFmtId="0" fontId="18" fillId="0" borderId="1" xfId="21" applyFont="1" applyFill="1" applyBorder="1" applyAlignment="1">
      <alignment horizontal="center" vertical="top" wrapText="1"/>
    </xf>
    <xf numFmtId="0" fontId="18" fillId="0" borderId="1" xfId="50" applyFont="1" applyFill="1" applyBorder="1" applyAlignment="1">
      <alignment horizontal="center" vertical="top" wrapText="1"/>
    </xf>
    <xf numFmtId="0" fontId="14" fillId="2" borderId="0" xfId="50" applyFont="1" applyFill="1" applyBorder="1" applyAlignment="1">
      <alignment horizontal="left" vertical="top"/>
    </xf>
    <xf numFmtId="0" fontId="16" fillId="0" borderId="6" xfId="50" applyFont="1" applyFill="1" applyBorder="1" applyAlignment="1">
      <alignment horizontal="center" vertical="top" wrapText="1"/>
    </xf>
    <xf numFmtId="0" fontId="16" fillId="0" borderId="6" xfId="3" applyNumberFormat="1" applyFont="1" applyFill="1" applyBorder="1" applyAlignment="1">
      <alignment horizontal="center" vertical="top" wrapText="1"/>
    </xf>
    <xf numFmtId="0" fontId="16" fillId="0" borderId="6" xfId="0" applyFont="1" applyFill="1" applyBorder="1" applyAlignment="1">
      <alignment horizontal="center" vertical="top" wrapText="1"/>
    </xf>
    <xf numFmtId="0" fontId="18" fillId="0" borderId="0" xfId="21" applyFont="1" applyFill="1" applyBorder="1" applyAlignment="1">
      <alignment horizontal="center" vertical="top" wrapText="1"/>
    </xf>
    <xf numFmtId="0" fontId="18" fillId="0" borderId="0" xfId="50" applyFont="1" applyFill="1" applyBorder="1" applyAlignment="1">
      <alignment horizontal="center" vertical="top" wrapText="1"/>
    </xf>
    <xf numFmtId="1" fontId="18" fillId="0" borderId="0" xfId="1" applyNumberFormat="1" applyFont="1" applyFill="1" applyBorder="1" applyAlignment="1">
      <alignment horizontal="left" vertical="top" wrapText="1"/>
    </xf>
    <xf numFmtId="0" fontId="18" fillId="0" borderId="0" xfId="3" applyNumberFormat="1" applyFont="1" applyFill="1" applyBorder="1" applyAlignment="1">
      <alignment horizontal="center" vertical="top" wrapText="1"/>
    </xf>
    <xf numFmtId="43" fontId="18" fillId="0" borderId="0" xfId="3" applyFont="1" applyBorder="1" applyAlignment="1">
      <alignment horizontal="right" vertical="top" wrapText="1" shrinkToFit="1"/>
    </xf>
    <xf numFmtId="3" fontId="18" fillId="0" borderId="0" xfId="1" applyNumberFormat="1" applyFont="1" applyFill="1" applyBorder="1" applyAlignment="1">
      <alignment horizontal="center" vertical="top" wrapText="1"/>
    </xf>
    <xf numFmtId="3" fontId="18" fillId="0" borderId="0" xfId="1" applyNumberFormat="1" applyFont="1" applyFill="1" applyBorder="1" applyAlignment="1">
      <alignment horizontal="right" vertical="top" wrapText="1"/>
    </xf>
    <xf numFmtId="43" fontId="18" fillId="0" borderId="0" xfId="3" applyFont="1" applyFill="1" applyBorder="1" applyAlignment="1">
      <alignment horizontal="right" vertical="top" wrapText="1"/>
    </xf>
    <xf numFmtId="0" fontId="18" fillId="0" borderId="0" xfId="1" applyFont="1" applyFill="1" applyBorder="1" applyAlignment="1">
      <alignment horizontal="center" vertical="top" wrapText="1"/>
    </xf>
    <xf numFmtId="0" fontId="18" fillId="0" borderId="0" xfId="1" applyFont="1" applyFill="1" applyBorder="1" applyAlignment="1">
      <alignment horizontal="left" vertical="top" wrapText="1"/>
    </xf>
    <xf numFmtId="187" fontId="18" fillId="0" borderId="0" xfId="10" applyNumberFormat="1" applyFont="1" applyFill="1" applyBorder="1" applyAlignment="1">
      <alignment vertical="top" wrapText="1"/>
    </xf>
    <xf numFmtId="1" fontId="18" fillId="0" borderId="0" xfId="3" applyNumberFormat="1" applyFont="1" applyBorder="1" applyAlignment="1">
      <alignment vertical="top" wrapText="1" shrinkToFit="1"/>
    </xf>
    <xf numFmtId="0" fontId="18" fillId="0" borderId="0" xfId="50" applyFont="1" applyFill="1" applyBorder="1" applyAlignment="1">
      <alignment horizontal="left" vertical="top" wrapText="1"/>
    </xf>
    <xf numFmtId="187" fontId="18" fillId="0" borderId="0" xfId="3" applyNumberFormat="1" applyFont="1" applyFill="1" applyBorder="1" applyAlignment="1">
      <alignment horizontal="center" vertical="top"/>
    </xf>
    <xf numFmtId="0" fontId="18" fillId="2" borderId="0" xfId="50" applyFont="1" applyFill="1" applyBorder="1" applyAlignment="1">
      <alignment horizontal="center" vertical="top"/>
    </xf>
    <xf numFmtId="1" fontId="18" fillId="0" borderId="0" xfId="1" applyNumberFormat="1" applyFont="1" applyBorder="1" applyAlignment="1">
      <alignment horizontal="left" vertical="top" wrapText="1"/>
    </xf>
    <xf numFmtId="43" fontId="18" fillId="0" borderId="0" xfId="3" applyFont="1" applyFill="1" applyBorder="1" applyAlignment="1">
      <alignment horizontal="center" vertical="top"/>
    </xf>
    <xf numFmtId="187" fontId="18" fillId="0" borderId="0" xfId="3" applyNumberFormat="1" applyFont="1" applyFill="1" applyBorder="1" applyAlignment="1">
      <alignment horizontal="right" vertical="top" wrapText="1"/>
    </xf>
    <xf numFmtId="187" fontId="18" fillId="0" borderId="0" xfId="50" applyNumberFormat="1" applyFont="1" applyFill="1" applyBorder="1" applyAlignment="1">
      <alignment horizontal="center" vertical="top" wrapText="1"/>
    </xf>
    <xf numFmtId="0" fontId="18" fillId="0" borderId="0" xfId="89" applyFont="1" applyFill="1" applyBorder="1" applyAlignment="1">
      <alignment horizontal="left" vertical="top" wrapText="1"/>
    </xf>
    <xf numFmtId="0" fontId="18" fillId="0" borderId="0" xfId="89" applyFont="1" applyFill="1" applyBorder="1" applyAlignment="1">
      <alignment horizontal="center" vertical="top" wrapText="1"/>
    </xf>
    <xf numFmtId="0" fontId="18" fillId="0" borderId="0" xfId="14" applyFont="1" applyFill="1" applyBorder="1" applyAlignment="1">
      <alignment horizontal="center" vertical="top" wrapText="1"/>
    </xf>
    <xf numFmtId="0" fontId="18" fillId="0" borderId="0" xfId="1" applyNumberFormat="1" applyFont="1" applyFill="1" applyBorder="1" applyAlignment="1">
      <alignment horizontal="center" vertical="top" wrapText="1"/>
    </xf>
    <xf numFmtId="0" fontId="18" fillId="0" borderId="0" xfId="14" applyFont="1" applyFill="1" applyBorder="1" applyAlignment="1">
      <alignment horizontal="left" vertical="top" wrapText="1"/>
    </xf>
    <xf numFmtId="187" fontId="18" fillId="0" borderId="0" xfId="7" applyNumberFormat="1" applyFont="1" applyFill="1" applyBorder="1" applyAlignment="1">
      <alignment horizontal="right" vertical="top" wrapText="1"/>
    </xf>
    <xf numFmtId="187" fontId="18" fillId="0" borderId="0" xfId="60" applyNumberFormat="1" applyFont="1" applyFill="1" applyBorder="1" applyAlignment="1">
      <alignment horizontal="right" vertical="top" wrapText="1"/>
    </xf>
    <xf numFmtId="3" fontId="18" fillId="0" borderId="0" xfId="14" applyNumberFormat="1" applyFont="1" applyFill="1" applyBorder="1" applyAlignment="1">
      <alignment horizontal="right" vertical="top" wrapText="1"/>
    </xf>
    <xf numFmtId="0" fontId="18" fillId="0" borderId="0" xfId="80" applyFont="1" applyFill="1" applyBorder="1" applyAlignment="1">
      <alignment horizontal="left" vertical="top" wrapText="1"/>
    </xf>
    <xf numFmtId="0" fontId="18" fillId="0" borderId="0" xfId="80" applyFont="1" applyFill="1" applyBorder="1" applyAlignment="1">
      <alignment horizontal="center" vertical="top" wrapText="1"/>
    </xf>
    <xf numFmtId="0" fontId="18" fillId="0" borderId="0" xfId="14" applyNumberFormat="1" applyFont="1" applyFill="1" applyBorder="1" applyAlignment="1">
      <alignment vertical="top" wrapText="1"/>
    </xf>
    <xf numFmtId="0" fontId="15" fillId="0" borderId="0" xfId="0" applyFont="1" applyBorder="1"/>
    <xf numFmtId="0" fontId="18" fillId="0" borderId="6" xfId="21" applyFont="1" applyFill="1" applyBorder="1" applyAlignment="1">
      <alignment horizontal="center" vertical="top" wrapText="1"/>
    </xf>
    <xf numFmtId="0" fontId="16" fillId="0" borderId="8" xfId="50" applyFont="1" applyFill="1" applyBorder="1" applyAlignment="1">
      <alignment horizontal="center" vertical="top" wrapText="1"/>
    </xf>
    <xf numFmtId="0" fontId="16" fillId="0" borderId="9" xfId="14" applyFont="1" applyFill="1" applyBorder="1" applyAlignment="1">
      <alignment horizontal="left" vertical="top" wrapText="1"/>
    </xf>
    <xf numFmtId="0" fontId="16" fillId="0" borderId="9" xfId="14" applyFont="1" applyFill="1" applyBorder="1" applyAlignment="1">
      <alignment horizontal="center" vertical="top" wrapText="1"/>
    </xf>
    <xf numFmtId="187" fontId="16" fillId="0" borderId="8" xfId="7" applyNumberFormat="1" applyFont="1" applyFill="1" applyBorder="1" applyAlignment="1">
      <alignment horizontal="right" vertical="top" wrapText="1"/>
    </xf>
    <xf numFmtId="3" fontId="16" fillId="0" borderId="8" xfId="0" applyNumberFormat="1" applyFont="1" applyFill="1" applyBorder="1" applyAlignment="1">
      <alignment horizontal="center" vertical="top" wrapText="1"/>
    </xf>
    <xf numFmtId="187" fontId="16" fillId="0" borderId="8" xfId="60" applyNumberFormat="1" applyFont="1" applyFill="1" applyBorder="1" applyAlignment="1">
      <alignment horizontal="right" vertical="top" wrapText="1"/>
    </xf>
    <xf numFmtId="3" fontId="16" fillId="0" borderId="10" xfId="14" applyNumberFormat="1" applyFont="1" applyFill="1" applyBorder="1" applyAlignment="1">
      <alignment horizontal="right" vertical="top" wrapText="1"/>
    </xf>
    <xf numFmtId="0" fontId="16" fillId="0" borderId="10" xfId="80" applyFont="1" applyFill="1" applyBorder="1" applyAlignment="1">
      <alignment horizontal="center" vertical="top" wrapText="1"/>
    </xf>
    <xf numFmtId="0" fontId="16" fillId="0" borderId="8" xfId="14" applyFont="1" applyFill="1" applyBorder="1" applyAlignment="1">
      <alignment horizontal="center" vertical="top" wrapText="1"/>
    </xf>
    <xf numFmtId="187" fontId="16" fillId="0" borderId="8" xfId="10" applyNumberFormat="1" applyFont="1" applyFill="1" applyBorder="1" applyAlignment="1">
      <alignment horizontal="center" vertical="top" wrapText="1"/>
    </xf>
    <xf numFmtId="0" fontId="16" fillId="0" borderId="6" xfId="14" applyFont="1" applyFill="1" applyBorder="1" applyAlignment="1">
      <alignment vertical="top" wrapText="1"/>
    </xf>
    <xf numFmtId="0" fontId="16" fillId="0" borderId="6" xfId="80" applyFont="1" applyFill="1" applyBorder="1" applyAlignment="1">
      <alignment horizontal="left" vertical="top" wrapText="1"/>
    </xf>
    <xf numFmtId="0" fontId="16" fillId="0" borderId="6" xfId="80" applyFont="1" applyFill="1" applyBorder="1" applyAlignment="1">
      <alignment horizontal="center" vertical="top" wrapText="1"/>
    </xf>
    <xf numFmtId="3" fontId="16" fillId="0" borderId="6" xfId="80" applyNumberFormat="1" applyFont="1" applyFill="1" applyBorder="1" applyAlignment="1">
      <alignment horizontal="right" vertical="top" wrapText="1"/>
    </xf>
    <xf numFmtId="3" fontId="16" fillId="0" borderId="6" xfId="0" applyNumberFormat="1" applyFont="1" applyFill="1" applyBorder="1" applyAlignment="1">
      <alignment horizontal="center" vertical="top" wrapText="1"/>
    </xf>
    <xf numFmtId="187" fontId="19" fillId="0" borderId="6" xfId="3" applyNumberFormat="1" applyFont="1" applyFill="1" applyBorder="1" applyAlignment="1">
      <alignment horizontal="center" vertical="top" wrapText="1"/>
    </xf>
    <xf numFmtId="187" fontId="19" fillId="0" borderId="11" xfId="3" applyNumberFormat="1" applyFont="1" applyFill="1" applyBorder="1" applyAlignment="1">
      <alignment horizontal="center" vertical="top" wrapText="1"/>
    </xf>
    <xf numFmtId="187" fontId="19" fillId="0" borderId="12" xfId="3" applyNumberFormat="1" applyFont="1" applyFill="1" applyBorder="1" applyAlignment="1">
      <alignment horizontal="center" vertical="top" wrapText="1"/>
    </xf>
    <xf numFmtId="3" fontId="16" fillId="0" borderId="12" xfId="80" applyNumberFormat="1" applyFont="1" applyFill="1" applyBorder="1" applyAlignment="1">
      <alignment horizontal="right" vertical="top" wrapText="1"/>
    </xf>
    <xf numFmtId="0" fontId="16" fillId="0" borderId="12" xfId="0" applyFont="1" applyFill="1" applyBorder="1" applyAlignment="1">
      <alignment horizontal="center" vertical="top" wrapText="1"/>
    </xf>
    <xf numFmtId="187" fontId="16" fillId="0" borderId="6" xfId="84" applyNumberFormat="1" applyFont="1" applyFill="1" applyBorder="1" applyAlignment="1">
      <alignment horizontal="center" vertical="top" wrapText="1"/>
    </xf>
    <xf numFmtId="0" fontId="16" fillId="0" borderId="6" xfId="80" applyFont="1" applyFill="1" applyBorder="1" applyAlignment="1">
      <alignment vertical="top" wrapText="1"/>
    </xf>
    <xf numFmtId="0" fontId="16" fillId="0" borderId="6" xfId="50" applyFont="1" applyFill="1" applyBorder="1" applyAlignment="1">
      <alignment horizontal="left" vertical="top" wrapText="1"/>
    </xf>
    <xf numFmtId="187" fontId="16" fillId="0" borderId="6" xfId="3" applyNumberFormat="1" applyFont="1" applyFill="1" applyBorder="1" applyAlignment="1">
      <alignment horizontal="right" vertical="top" wrapText="1"/>
    </xf>
    <xf numFmtId="187" fontId="16" fillId="0" borderId="6" xfId="50" applyNumberFormat="1" applyFont="1" applyFill="1" applyBorder="1" applyAlignment="1">
      <alignment horizontal="center" vertical="top" wrapText="1"/>
    </xf>
    <xf numFmtId="3" fontId="16" fillId="0" borderId="6" xfId="0" applyNumberFormat="1" applyFont="1" applyFill="1" applyBorder="1" applyAlignment="1">
      <alignment horizontal="right" vertical="top" wrapText="1"/>
    </xf>
    <xf numFmtId="0" fontId="16" fillId="0" borderId="6" xfId="14" applyFont="1" applyFill="1" applyBorder="1" applyAlignment="1">
      <alignment horizontal="center" vertical="top" wrapText="1"/>
    </xf>
    <xf numFmtId="187" fontId="16" fillId="0" borderId="6" xfId="10" applyNumberFormat="1" applyFont="1" applyFill="1" applyBorder="1" applyAlignment="1">
      <alignment horizontal="center" vertical="top" wrapText="1"/>
    </xf>
    <xf numFmtId="189" fontId="0" fillId="0" borderId="0" xfId="0" applyNumberFormat="1"/>
    <xf numFmtId="187" fontId="20" fillId="0" borderId="0" xfId="0" applyNumberFormat="1" applyFont="1"/>
    <xf numFmtId="0" fontId="16" fillId="0" borderId="12" xfId="50" applyFont="1" applyFill="1" applyBorder="1" applyAlignment="1">
      <alignment horizontal="center" vertical="top" wrapText="1"/>
    </xf>
    <xf numFmtId="0" fontId="16" fillId="0" borderId="12" xfId="50" applyFont="1" applyFill="1" applyBorder="1" applyAlignment="1">
      <alignment horizontal="left" vertical="top" wrapText="1"/>
    </xf>
    <xf numFmtId="3" fontId="16" fillId="0" borderId="12" xfId="0" applyNumberFormat="1" applyFont="1" applyFill="1" applyBorder="1" applyAlignment="1">
      <alignment horizontal="center" vertical="top" wrapText="1"/>
    </xf>
    <xf numFmtId="0" fontId="20" fillId="0" borderId="12" xfId="0" applyFont="1" applyFill="1" applyBorder="1" applyAlignment="1">
      <alignment horizontal="center" vertical="top" wrapText="1"/>
    </xf>
    <xf numFmtId="0" fontId="22" fillId="0" borderId="12" xfId="50" applyFont="1" applyFill="1" applyBorder="1" applyAlignment="1">
      <alignment horizontal="center" vertical="top"/>
    </xf>
    <xf numFmtId="1" fontId="16" fillId="0" borderId="12" xfId="0" applyNumberFormat="1" applyFont="1" applyFill="1" applyBorder="1" applyAlignment="1">
      <alignment horizontal="left" vertical="top" wrapText="1"/>
    </xf>
    <xf numFmtId="0" fontId="16" fillId="0" borderId="12" xfId="3" applyNumberFormat="1" applyFont="1" applyFill="1" applyBorder="1" applyAlignment="1">
      <alignment horizontal="center" vertical="top" wrapText="1"/>
    </xf>
    <xf numFmtId="187" fontId="16" fillId="0" borderId="12" xfId="3" applyNumberFormat="1" applyFont="1" applyFill="1" applyBorder="1" applyAlignment="1">
      <alignment horizontal="right" vertical="top" wrapText="1" shrinkToFit="1"/>
    </xf>
    <xf numFmtId="3" fontId="16" fillId="0" borderId="12" xfId="0" applyNumberFormat="1" applyFont="1" applyFill="1" applyBorder="1" applyAlignment="1">
      <alignment horizontal="right" vertical="top" wrapText="1"/>
    </xf>
    <xf numFmtId="43" fontId="16" fillId="0" borderId="12" xfId="3" applyFont="1" applyFill="1" applyBorder="1" applyAlignment="1">
      <alignment horizontal="right" vertical="top" wrapText="1"/>
    </xf>
    <xf numFmtId="1" fontId="16" fillId="0" borderId="12" xfId="0" applyNumberFormat="1" applyFont="1" applyFill="1" applyBorder="1" applyAlignment="1">
      <alignment vertical="top" wrapText="1" shrinkToFit="1"/>
    </xf>
    <xf numFmtId="0" fontId="21" fillId="0" borderId="12" xfId="0" applyFont="1" applyFill="1" applyBorder="1" applyAlignment="1">
      <alignment horizontal="left" vertical="top" wrapText="1"/>
    </xf>
    <xf numFmtId="0" fontId="16" fillId="0" borderId="12" xfId="3" applyNumberFormat="1" applyFont="1" applyFill="1" applyBorder="1" applyAlignment="1">
      <alignment horizontal="left" vertical="top" wrapText="1"/>
    </xf>
    <xf numFmtId="187" fontId="16" fillId="0" borderId="12" xfId="3" applyNumberFormat="1" applyFont="1" applyFill="1" applyBorder="1" applyAlignment="1">
      <alignment horizontal="center" vertical="top" wrapText="1"/>
    </xf>
    <xf numFmtId="187" fontId="16" fillId="0" borderId="12" xfId="3" applyNumberFormat="1" applyFont="1" applyFill="1" applyBorder="1" applyAlignment="1">
      <alignment horizontal="left" vertical="top" wrapText="1"/>
    </xf>
    <xf numFmtId="187" fontId="16" fillId="0" borderId="12" xfId="3" applyNumberFormat="1" applyFont="1" applyFill="1" applyBorder="1" applyAlignment="1">
      <alignment horizontal="left" vertical="top"/>
    </xf>
    <xf numFmtId="0" fontId="16" fillId="0" borderId="12" xfId="0" applyFont="1" applyFill="1" applyBorder="1" applyAlignment="1">
      <alignment horizontal="left" vertical="top" wrapText="1"/>
    </xf>
    <xf numFmtId="187" fontId="19" fillId="0" borderId="12" xfId="10" applyNumberFormat="1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top" wrapText="1"/>
    </xf>
    <xf numFmtId="49" fontId="20" fillId="0" borderId="12" xfId="0" applyNumberFormat="1" applyFont="1" applyFill="1" applyBorder="1" applyAlignment="1">
      <alignment horizontal="left" vertical="top"/>
    </xf>
    <xf numFmtId="3" fontId="16" fillId="0" borderId="12" xfId="50" applyNumberFormat="1" applyFont="1" applyFill="1" applyBorder="1" applyAlignment="1">
      <alignment horizontal="center" vertical="top" wrapText="1"/>
    </xf>
    <xf numFmtId="49" fontId="20" fillId="0" borderId="12" xfId="0" applyNumberFormat="1" applyFont="1" applyFill="1" applyBorder="1" applyAlignment="1">
      <alignment horizontal="left" vertical="top" wrapText="1"/>
    </xf>
    <xf numFmtId="49" fontId="20" fillId="0" borderId="12" xfId="0" applyNumberFormat="1" applyFont="1" applyFill="1" applyBorder="1" applyAlignment="1">
      <alignment horizontal="center" vertical="top"/>
    </xf>
    <xf numFmtId="187" fontId="20" fillId="0" borderId="12" xfId="3" applyNumberFormat="1" applyFont="1" applyFill="1" applyBorder="1" applyAlignment="1">
      <alignment horizontal="left" vertical="top" wrapText="1"/>
    </xf>
    <xf numFmtId="187" fontId="16" fillId="0" borderId="12" xfId="3" applyNumberFormat="1" applyFont="1" applyFill="1" applyBorder="1" applyAlignment="1">
      <alignment horizontal="center" vertical="top"/>
    </xf>
    <xf numFmtId="187" fontId="16" fillId="0" borderId="12" xfId="10" applyNumberFormat="1" applyFont="1" applyFill="1" applyBorder="1" applyAlignment="1">
      <alignment horizontal="left" vertical="top" wrapText="1"/>
    </xf>
    <xf numFmtId="187" fontId="16" fillId="0" borderId="12" xfId="60" applyNumberFormat="1" applyFont="1" applyFill="1" applyBorder="1" applyAlignment="1">
      <alignment horizontal="left" vertical="top" wrapText="1"/>
    </xf>
    <xf numFmtId="0" fontId="16" fillId="0" borderId="12" xfId="85" applyFont="1" applyFill="1" applyBorder="1" applyAlignment="1">
      <alignment horizontal="left" vertical="top" wrapText="1"/>
    </xf>
    <xf numFmtId="0" fontId="16" fillId="0" borderId="12" xfId="14" applyFont="1" applyFill="1" applyBorder="1" applyAlignment="1">
      <alignment horizontal="left" vertical="top" wrapText="1"/>
    </xf>
    <xf numFmtId="0" fontId="16" fillId="0" borderId="12" xfId="50" applyFont="1" applyFill="1" applyBorder="1" applyAlignment="1">
      <alignment vertical="top" wrapText="1"/>
    </xf>
    <xf numFmtId="0" fontId="16" fillId="0" borderId="12" xfId="50" applyFont="1" applyFill="1" applyBorder="1" applyAlignment="1">
      <alignment horizontal="center" vertical="top"/>
    </xf>
    <xf numFmtId="187" fontId="16" fillId="0" borderId="12" xfId="3" applyNumberFormat="1" applyFont="1" applyFill="1" applyBorder="1" applyAlignment="1">
      <alignment horizontal="right" vertical="top" wrapText="1"/>
    </xf>
    <xf numFmtId="0" fontId="16" fillId="0" borderId="12" xfId="50" applyFont="1" applyBorder="1" applyAlignment="1">
      <alignment horizontal="center" vertical="top" wrapText="1"/>
    </xf>
    <xf numFmtId="0" fontId="16" fillId="0" borderId="12" xfId="14" applyFont="1" applyBorder="1" applyAlignment="1">
      <alignment horizontal="left" vertical="top" wrapText="1"/>
    </xf>
    <xf numFmtId="0" fontId="16" fillId="0" borderId="12" xfId="14" applyFont="1" applyBorder="1" applyAlignment="1">
      <alignment horizontal="center" vertical="top" wrapText="1"/>
    </xf>
    <xf numFmtId="187" fontId="16" fillId="0" borderId="12" xfId="7" applyNumberFormat="1" applyFont="1" applyBorder="1" applyAlignment="1">
      <alignment horizontal="right" vertical="top" wrapText="1"/>
    </xf>
    <xf numFmtId="187" fontId="16" fillId="0" borderId="12" xfId="3" applyNumberFormat="1" applyFont="1" applyBorder="1" applyAlignment="1">
      <alignment horizontal="right" vertical="top" wrapText="1"/>
    </xf>
    <xf numFmtId="187" fontId="16" fillId="0" borderId="12" xfId="60" applyNumberFormat="1" applyFont="1" applyBorder="1" applyAlignment="1">
      <alignment horizontal="right" vertical="top" wrapText="1"/>
    </xf>
    <xf numFmtId="187" fontId="16" fillId="0" borderId="12" xfId="10" applyNumberFormat="1" applyFont="1" applyBorder="1" applyAlignment="1">
      <alignment horizontal="center" vertical="top" wrapText="1"/>
    </xf>
    <xf numFmtId="0" fontId="16" fillId="0" borderId="12" xfId="50" applyFont="1" applyBorder="1" applyAlignment="1">
      <alignment horizontal="left" vertical="top" wrapText="1"/>
    </xf>
    <xf numFmtId="0" fontId="16" fillId="0" borderId="12" xfId="3" applyNumberFormat="1" applyFont="1" applyBorder="1" applyAlignment="1">
      <alignment horizontal="center" vertical="top" wrapText="1"/>
    </xf>
    <xf numFmtId="3" fontId="16" fillId="0" borderId="12" xfId="0" applyNumberFormat="1" applyFont="1" applyBorder="1" applyAlignment="1">
      <alignment horizontal="righ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 vertical="top" wrapText="1"/>
    </xf>
    <xf numFmtId="0" fontId="20" fillId="0" borderId="12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20" fillId="0" borderId="12" xfId="0" applyFont="1" applyBorder="1" applyAlignment="1">
      <alignment horizontal="center" vertical="top" wrapText="1"/>
    </xf>
    <xf numFmtId="187" fontId="19" fillId="0" borderId="12" xfId="10" applyNumberFormat="1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/>
    </xf>
    <xf numFmtId="187" fontId="16" fillId="0" borderId="12" xfId="3" applyNumberFormat="1" applyFont="1" applyBorder="1" applyAlignment="1">
      <alignment horizontal="center" vertical="top"/>
    </xf>
    <xf numFmtId="0" fontId="20" fillId="0" borderId="12" xfId="0" applyFont="1" applyBorder="1" applyAlignment="1">
      <alignment horizontal="left" vertical="top" wrapText="1"/>
    </xf>
    <xf numFmtId="187" fontId="19" fillId="0" borderId="12" xfId="10" applyNumberFormat="1" applyFont="1" applyBorder="1" applyAlignment="1">
      <alignment vertical="top" wrapText="1"/>
    </xf>
    <xf numFmtId="0" fontId="16" fillId="0" borderId="12" xfId="50" applyFont="1" applyBorder="1" applyAlignment="1">
      <alignment vertical="top" wrapText="1"/>
    </xf>
    <xf numFmtId="0" fontId="16" fillId="0" borderId="12" xfId="50" applyFont="1" applyBorder="1" applyAlignment="1">
      <alignment horizontal="center" vertical="top"/>
    </xf>
    <xf numFmtId="187" fontId="16" fillId="0" borderId="12" xfId="3" applyNumberFormat="1" applyFont="1" applyBorder="1" applyAlignment="1">
      <alignment horizontal="center" vertical="top" wrapText="1"/>
    </xf>
    <xf numFmtId="187" fontId="16" fillId="0" borderId="12" xfId="27" applyNumberFormat="1" applyFont="1" applyBorder="1" applyAlignment="1">
      <alignment horizontal="center" vertical="top" wrapText="1"/>
    </xf>
    <xf numFmtId="187" fontId="20" fillId="0" borderId="12" xfId="3" applyNumberFormat="1" applyFont="1" applyBorder="1" applyAlignment="1">
      <alignment horizontal="center" vertical="top" wrapText="1"/>
    </xf>
    <xf numFmtId="190" fontId="16" fillId="0" borderId="12" xfId="0" applyNumberFormat="1" applyFont="1" applyBorder="1" applyAlignment="1">
      <alignment horizontal="center" vertical="top"/>
    </xf>
    <xf numFmtId="3" fontId="16" fillId="0" borderId="12" xfId="14" applyNumberFormat="1" applyFont="1" applyBorder="1" applyAlignment="1">
      <alignment horizontal="right" vertical="top" wrapText="1"/>
    </xf>
    <xf numFmtId="0" fontId="16" fillId="0" borderId="12" xfId="85" applyFont="1" applyBorder="1" applyAlignment="1">
      <alignment horizontal="left" vertical="top" wrapText="1"/>
    </xf>
    <xf numFmtId="0" fontId="16" fillId="0" borderId="12" xfId="85" applyFont="1" applyBorder="1" applyAlignment="1">
      <alignment horizontal="center" vertical="top" wrapText="1"/>
    </xf>
    <xf numFmtId="0" fontId="16" fillId="0" borderId="12" xfId="14" applyFont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3" fontId="16" fillId="0" borderId="12" xfId="0" applyNumberFormat="1" applyFont="1" applyBorder="1" applyAlignment="1">
      <alignment horizontal="center" vertical="top" wrapText="1"/>
    </xf>
    <xf numFmtId="49" fontId="20" fillId="0" borderId="12" xfId="0" applyNumberFormat="1" applyFont="1" applyBorder="1" applyAlignment="1">
      <alignment horizontal="center" vertical="top"/>
    </xf>
    <xf numFmtId="49" fontId="20" fillId="0" borderId="12" xfId="0" applyNumberFormat="1" applyFont="1" applyBorder="1" applyAlignment="1">
      <alignment vertical="top"/>
    </xf>
    <xf numFmtId="49" fontId="16" fillId="0" borderId="12" xfId="0" applyNumberFormat="1" applyFont="1" applyBorder="1" applyAlignment="1">
      <alignment horizontal="center" vertical="top"/>
    </xf>
    <xf numFmtId="187" fontId="16" fillId="0" borderId="12" xfId="3" applyNumberFormat="1" applyFont="1" applyBorder="1" applyAlignment="1">
      <alignment vertical="top" wrapText="1"/>
    </xf>
    <xf numFmtId="0" fontId="23" fillId="0" borderId="0" xfId="0" applyFont="1"/>
    <xf numFmtId="187" fontId="23" fillId="0" borderId="0" xfId="0" applyNumberFormat="1" applyFont="1"/>
    <xf numFmtId="0" fontId="20" fillId="0" borderId="0" xfId="0" applyFont="1"/>
    <xf numFmtId="0" fontId="16" fillId="0" borderId="12" xfId="0" applyFont="1" applyBorder="1" applyAlignment="1">
      <alignment horizontal="right" vertical="top"/>
    </xf>
    <xf numFmtId="3" fontId="16" fillId="0" borderId="12" xfId="0" applyNumberFormat="1" applyFont="1" applyBorder="1" applyAlignment="1">
      <alignment horizontal="right" vertical="top"/>
    </xf>
    <xf numFmtId="187" fontId="20" fillId="0" borderId="12" xfId="3" applyNumberFormat="1" applyFont="1" applyBorder="1" applyAlignment="1">
      <alignment vertical="top" wrapText="1"/>
    </xf>
    <xf numFmtId="0" fontId="16" fillId="5" borderId="13" xfId="50" applyFont="1" applyFill="1" applyBorder="1" applyAlignment="1">
      <alignment horizontal="center" vertical="top" wrapText="1"/>
    </xf>
    <xf numFmtId="0" fontId="16" fillId="0" borderId="12" xfId="89" applyFont="1" applyFill="1" applyBorder="1" applyAlignment="1">
      <alignment horizontal="left" vertical="top" wrapText="1"/>
    </xf>
    <xf numFmtId="0" fontId="16" fillId="0" borderId="12" xfId="89" applyFont="1" applyFill="1" applyBorder="1" applyAlignment="1">
      <alignment horizontal="center" vertical="top" wrapText="1"/>
    </xf>
    <xf numFmtId="0" fontId="16" fillId="0" borderId="12" xfId="14" applyFont="1" applyFill="1" applyBorder="1" applyAlignment="1">
      <alignment horizontal="center" vertical="top" wrapText="1"/>
    </xf>
    <xf numFmtId="187" fontId="16" fillId="0" borderId="12" xfId="10" applyNumberFormat="1" applyFont="1" applyFill="1" applyBorder="1" applyAlignment="1">
      <alignment vertical="top" wrapText="1"/>
    </xf>
    <xf numFmtId="0" fontId="16" fillId="0" borderId="12" xfId="1" applyNumberFormat="1" applyFont="1" applyFill="1" applyBorder="1" applyAlignment="1">
      <alignment horizontal="center" vertical="top" wrapText="1"/>
    </xf>
    <xf numFmtId="1" fontId="16" fillId="0" borderId="12" xfId="1" applyNumberFormat="1" applyFont="1" applyFill="1" applyBorder="1" applyAlignment="1">
      <alignment horizontal="left" vertical="top" wrapText="1"/>
    </xf>
    <xf numFmtId="49" fontId="16" fillId="0" borderId="12" xfId="3" applyNumberFormat="1" applyFont="1" applyFill="1" applyBorder="1" applyAlignment="1">
      <alignment horizontal="center" vertical="top" wrapText="1"/>
    </xf>
    <xf numFmtId="187" fontId="16" fillId="0" borderId="12" xfId="1" applyNumberFormat="1" applyFont="1" applyFill="1" applyBorder="1" applyAlignment="1">
      <alignment horizontal="center" vertical="top" wrapText="1"/>
    </xf>
    <xf numFmtId="187" fontId="16" fillId="0" borderId="12" xfId="50" applyNumberFormat="1" applyFont="1" applyFill="1" applyBorder="1" applyAlignment="1">
      <alignment horizontal="center" vertical="top" wrapText="1"/>
    </xf>
    <xf numFmtId="1" fontId="16" fillId="0" borderId="12" xfId="1" applyNumberFormat="1" applyFont="1" applyFill="1" applyBorder="1" applyAlignment="1">
      <alignment vertical="top" wrapText="1" shrinkToFit="1"/>
    </xf>
    <xf numFmtId="0" fontId="18" fillId="0" borderId="12" xfId="21" applyFont="1" applyFill="1" applyBorder="1" applyAlignment="1">
      <alignment horizontal="center" vertical="top" wrapText="1"/>
    </xf>
    <xf numFmtId="0" fontId="16" fillId="0" borderId="1" xfId="21" applyFont="1" applyFill="1" applyBorder="1" applyAlignment="1">
      <alignment horizontal="center" vertical="top" wrapText="1"/>
    </xf>
    <xf numFmtId="187" fontId="16" fillId="0" borderId="12" xfId="7" applyNumberFormat="1" applyFont="1" applyFill="1" applyBorder="1" applyAlignment="1">
      <alignment horizontal="right" vertical="top" wrapText="1"/>
    </xf>
    <xf numFmtId="187" fontId="16" fillId="0" borderId="12" xfId="60" applyNumberFormat="1" applyFont="1" applyFill="1" applyBorder="1" applyAlignment="1">
      <alignment horizontal="right" vertical="top" wrapText="1"/>
    </xf>
    <xf numFmtId="0" fontId="16" fillId="0" borderId="12" xfId="14" applyNumberFormat="1" applyFont="1" applyFill="1" applyBorder="1" applyAlignment="1">
      <alignment vertical="top" wrapText="1"/>
    </xf>
    <xf numFmtId="3" fontId="16" fillId="0" borderId="12" xfId="14" applyNumberFormat="1" applyFont="1" applyFill="1" applyBorder="1" applyAlignment="1">
      <alignment horizontal="right" vertical="top" wrapText="1"/>
    </xf>
    <xf numFmtId="0" fontId="24" fillId="6" borderId="12" xfId="80" applyFont="1" applyFill="1" applyBorder="1" applyAlignment="1">
      <alignment vertical="top" wrapText="1"/>
    </xf>
    <xf numFmtId="187" fontId="16" fillId="0" borderId="12" xfId="93" applyNumberFormat="1" applyFont="1" applyFill="1" applyBorder="1" applyAlignment="1">
      <alignment horizontal="center" vertical="top"/>
    </xf>
    <xf numFmtId="43" fontId="16" fillId="0" borderId="12" xfId="3" applyFont="1" applyBorder="1" applyAlignment="1">
      <alignment horizontal="right" vertical="top" wrapText="1" shrinkToFit="1"/>
    </xf>
    <xf numFmtId="3" fontId="16" fillId="0" borderId="12" xfId="1" applyNumberFormat="1" applyFont="1" applyFill="1" applyBorder="1" applyAlignment="1">
      <alignment horizontal="center" vertical="top" wrapText="1"/>
    </xf>
    <xf numFmtId="1" fontId="16" fillId="0" borderId="12" xfId="3" applyNumberFormat="1" applyFont="1" applyBorder="1" applyAlignment="1">
      <alignment vertical="top" wrapText="1" shrinkToFit="1"/>
    </xf>
    <xf numFmtId="187" fontId="20" fillId="0" borderId="12" xfId="93" applyNumberFormat="1" applyFont="1" applyBorder="1" applyAlignment="1">
      <alignment vertical="top"/>
    </xf>
    <xf numFmtId="0" fontId="18" fillId="0" borderId="12" xfId="50" applyFont="1" applyFill="1" applyBorder="1" applyAlignment="1">
      <alignment horizontal="center" vertical="top" wrapText="1"/>
    </xf>
    <xf numFmtId="187" fontId="16" fillId="0" borderId="12" xfId="3" applyNumberFormat="1" applyFont="1" applyBorder="1" applyAlignment="1">
      <alignment horizontal="right" vertical="top" wrapText="1" shrinkToFit="1"/>
    </xf>
    <xf numFmtId="187" fontId="16" fillId="0" borderId="12" xfId="1" applyNumberFormat="1" applyFont="1" applyFill="1" applyBorder="1" applyAlignment="1">
      <alignment horizontal="right" vertical="top" wrapText="1"/>
    </xf>
    <xf numFmtId="0" fontId="16" fillId="0" borderId="0" xfId="50" applyFont="1" applyFill="1" applyBorder="1" applyAlignment="1">
      <alignment horizontal="center" vertical="top" wrapText="1"/>
    </xf>
    <xf numFmtId="0" fontId="16" fillId="0" borderId="0" xfId="50" applyFont="1" applyFill="1" applyBorder="1" applyAlignment="1">
      <alignment horizontal="left" vertical="top" wrapText="1"/>
    </xf>
    <xf numFmtId="187" fontId="16" fillId="0" borderId="0" xfId="3" applyNumberFormat="1" applyFont="1" applyFill="1" applyBorder="1" applyAlignment="1">
      <alignment horizontal="center" vertical="top"/>
    </xf>
    <xf numFmtId="43" fontId="16" fillId="0" borderId="0" xfId="3" applyFont="1" applyBorder="1" applyAlignment="1">
      <alignment horizontal="right" vertical="top" wrapText="1" shrinkToFit="1"/>
    </xf>
    <xf numFmtId="3" fontId="16" fillId="0" borderId="0" xfId="1" applyNumberFormat="1" applyFont="1" applyFill="1" applyBorder="1" applyAlignment="1">
      <alignment horizontal="center" vertical="top" wrapText="1"/>
    </xf>
    <xf numFmtId="0" fontId="16" fillId="2" borderId="0" xfId="50" applyFont="1" applyFill="1" applyBorder="1" applyAlignment="1">
      <alignment horizontal="center" vertical="top"/>
    </xf>
    <xf numFmtId="43" fontId="16" fillId="0" borderId="0" xfId="3" applyFont="1" applyFill="1" applyBorder="1" applyAlignment="1">
      <alignment horizontal="right" vertical="top" wrapText="1"/>
    </xf>
    <xf numFmtId="0" fontId="16" fillId="0" borderId="0" xfId="1" applyFont="1" applyFill="1" applyBorder="1" applyAlignment="1">
      <alignment horizontal="center" vertical="top" wrapText="1"/>
    </xf>
    <xf numFmtId="0" fontId="16" fillId="0" borderId="0" xfId="1" applyFont="1" applyFill="1" applyBorder="1" applyAlignment="1">
      <alignment horizontal="left" vertical="top" wrapText="1"/>
    </xf>
    <xf numFmtId="187" fontId="16" fillId="0" borderId="0" xfId="10" applyNumberFormat="1" applyFont="1" applyFill="1" applyBorder="1" applyAlignment="1">
      <alignment vertical="top" wrapText="1"/>
    </xf>
    <xf numFmtId="1" fontId="16" fillId="0" borderId="0" xfId="3" applyNumberFormat="1" applyFont="1" applyBorder="1" applyAlignment="1">
      <alignment vertical="top" wrapText="1" shrinkToFit="1"/>
    </xf>
    <xf numFmtId="1" fontId="16" fillId="0" borderId="0" xfId="1" applyNumberFormat="1" applyFont="1" applyBorder="1" applyAlignment="1">
      <alignment horizontal="left" vertical="top" wrapText="1"/>
    </xf>
    <xf numFmtId="43" fontId="16" fillId="0" borderId="0" xfId="3" applyFont="1" applyFill="1" applyBorder="1" applyAlignment="1">
      <alignment horizontal="center" vertical="top"/>
    </xf>
    <xf numFmtId="0" fontId="16" fillId="0" borderId="0" xfId="21" applyFont="1" applyFill="1" applyBorder="1" applyAlignment="1">
      <alignment horizontal="center" vertical="top" wrapText="1"/>
    </xf>
    <xf numFmtId="0" fontId="16" fillId="0" borderId="0" xfId="3" applyNumberFormat="1" applyFont="1" applyFill="1" applyBorder="1" applyAlignment="1">
      <alignment horizontal="center" vertical="top" wrapText="1"/>
    </xf>
    <xf numFmtId="187" fontId="16" fillId="0" borderId="0" xfId="3" applyNumberFormat="1" applyFont="1" applyFill="1" applyBorder="1" applyAlignment="1">
      <alignment horizontal="right" vertical="top" wrapText="1"/>
    </xf>
    <xf numFmtId="187" fontId="16" fillId="0" borderId="0" xfId="50" applyNumberFormat="1" applyFont="1" applyFill="1" applyBorder="1" applyAlignment="1">
      <alignment horizontal="center" vertical="top" wrapText="1"/>
    </xf>
    <xf numFmtId="3" fontId="16" fillId="0" borderId="0" xfId="1" applyNumberFormat="1" applyFont="1" applyFill="1" applyBorder="1" applyAlignment="1">
      <alignment horizontal="right" vertical="top" wrapText="1"/>
    </xf>
    <xf numFmtId="0" fontId="16" fillId="0" borderId="0" xfId="89" applyFont="1" applyFill="1" applyBorder="1" applyAlignment="1">
      <alignment horizontal="left" vertical="top" wrapText="1"/>
    </xf>
    <xf numFmtId="0" fontId="16" fillId="0" borderId="0" xfId="89" applyFont="1" applyFill="1" applyBorder="1" applyAlignment="1">
      <alignment horizontal="center" vertical="top" wrapText="1"/>
    </xf>
    <xf numFmtId="0" fontId="16" fillId="0" borderId="0" xfId="14" applyFont="1" applyFill="1" applyBorder="1" applyAlignment="1">
      <alignment horizontal="center" vertical="top" wrapText="1"/>
    </xf>
    <xf numFmtId="0" fontId="16" fillId="0" borderId="0" xfId="1" applyNumberFormat="1" applyFont="1" applyFill="1" applyBorder="1" applyAlignment="1">
      <alignment horizontal="center" vertical="top" wrapText="1"/>
    </xf>
    <xf numFmtId="0" fontId="16" fillId="0" borderId="0" xfId="14" applyFont="1" applyFill="1" applyBorder="1" applyAlignment="1">
      <alignment horizontal="left" vertical="top" wrapText="1"/>
    </xf>
    <xf numFmtId="187" fontId="16" fillId="0" borderId="0" xfId="7" applyNumberFormat="1" applyFont="1" applyFill="1" applyBorder="1" applyAlignment="1">
      <alignment horizontal="right" vertical="top" wrapText="1"/>
    </xf>
    <xf numFmtId="187" fontId="16" fillId="0" borderId="0" xfId="60" applyNumberFormat="1" applyFont="1" applyFill="1" applyBorder="1" applyAlignment="1">
      <alignment horizontal="right" vertical="top" wrapText="1"/>
    </xf>
    <xf numFmtId="3" fontId="16" fillId="0" borderId="0" xfId="14" applyNumberFormat="1" applyFont="1" applyFill="1" applyBorder="1" applyAlignment="1">
      <alignment horizontal="right" vertical="top" wrapText="1"/>
    </xf>
    <xf numFmtId="0" fontId="16" fillId="0" borderId="0" xfId="80" applyFont="1" applyFill="1" applyBorder="1" applyAlignment="1">
      <alignment horizontal="left" vertical="top" wrapText="1"/>
    </xf>
    <xf numFmtId="0" fontId="16" fillId="0" borderId="0" xfId="80" applyFont="1" applyFill="1" applyBorder="1" applyAlignment="1">
      <alignment horizontal="center" vertical="top" wrapText="1"/>
    </xf>
    <xf numFmtId="0" fontId="16" fillId="0" borderId="0" xfId="14" applyNumberFormat="1" applyFont="1" applyFill="1" applyBorder="1" applyAlignment="1">
      <alignment vertical="top" wrapText="1"/>
    </xf>
    <xf numFmtId="0" fontId="20" fillId="0" borderId="0" xfId="0" applyFont="1" applyBorder="1"/>
    <xf numFmtId="49" fontId="18" fillId="0" borderId="0" xfId="3" applyNumberFormat="1" applyFont="1" applyFill="1" applyBorder="1" applyAlignment="1">
      <alignment horizontal="center" vertical="top" wrapText="1"/>
    </xf>
    <xf numFmtId="1" fontId="18" fillId="0" borderId="0" xfId="1" applyNumberFormat="1" applyFont="1" applyFill="1" applyBorder="1" applyAlignment="1">
      <alignment vertical="top" wrapText="1" shrinkToFit="1"/>
    </xf>
    <xf numFmtId="0" fontId="16" fillId="0" borderId="10" xfId="80" applyFont="1" applyFill="1" applyBorder="1" applyAlignment="1">
      <alignment horizontal="left" vertical="top" wrapText="1"/>
    </xf>
    <xf numFmtId="0" fontId="16" fillId="0" borderId="16" xfId="50" applyFont="1" applyFill="1" applyBorder="1" applyAlignment="1">
      <alignment horizontal="center" vertical="top" wrapText="1"/>
    </xf>
    <xf numFmtId="1" fontId="16" fillId="0" borderId="16" xfId="0" applyNumberFormat="1" applyFont="1" applyFill="1" applyBorder="1" applyAlignment="1">
      <alignment horizontal="left" vertical="top" wrapText="1"/>
    </xf>
    <xf numFmtId="0" fontId="16" fillId="0" borderId="16" xfId="3" applyNumberFormat="1" applyFont="1" applyFill="1" applyBorder="1" applyAlignment="1">
      <alignment horizontal="center" vertical="top" wrapText="1"/>
    </xf>
    <xf numFmtId="187" fontId="16" fillId="0" borderId="16" xfId="3" applyNumberFormat="1" applyFont="1" applyBorder="1" applyAlignment="1">
      <alignment horizontal="right" vertical="top" wrapText="1" shrinkToFit="1"/>
    </xf>
    <xf numFmtId="187" fontId="16" fillId="0" borderId="15" xfId="0" applyNumberFormat="1" applyFont="1" applyFill="1" applyBorder="1" applyAlignment="1">
      <alignment horizontal="center" vertical="top" wrapText="1"/>
    </xf>
    <xf numFmtId="0" fontId="16" fillId="0" borderId="16" xfId="50" applyFont="1" applyFill="1" applyBorder="1" applyAlignment="1">
      <alignment horizontal="left" vertical="top" wrapText="1"/>
    </xf>
    <xf numFmtId="187" fontId="16" fillId="0" borderId="16" xfId="3" applyNumberFormat="1" applyFont="1" applyFill="1" applyBorder="1" applyAlignment="1">
      <alignment horizontal="right" vertical="top" wrapText="1"/>
    </xf>
    <xf numFmtId="187" fontId="16" fillId="0" borderId="16" xfId="60" applyNumberFormat="1" applyFont="1" applyFill="1" applyBorder="1" applyAlignment="1">
      <alignment horizontal="right" vertical="top" wrapText="1"/>
    </xf>
    <xf numFmtId="3" fontId="16" fillId="0" borderId="16" xfId="14" applyNumberFormat="1" applyFont="1" applyFill="1" applyBorder="1" applyAlignment="1">
      <alignment horizontal="right" vertical="top" wrapText="1"/>
    </xf>
    <xf numFmtId="0" fontId="16" fillId="0" borderId="16" xfId="89" applyFont="1" applyFill="1" applyBorder="1" applyAlignment="1">
      <alignment horizontal="left" vertical="top" wrapText="1"/>
    </xf>
    <xf numFmtId="0" fontId="16" fillId="0" borderId="16" xfId="89" applyFont="1" applyFill="1" applyBorder="1" applyAlignment="1">
      <alignment horizontal="center" vertical="top" wrapText="1"/>
    </xf>
    <xf numFmtId="0" fontId="16" fillId="0" borderId="16" xfId="14" applyFont="1" applyFill="1" applyBorder="1" applyAlignment="1">
      <alignment horizontal="center" vertical="top" wrapText="1"/>
    </xf>
    <xf numFmtId="187" fontId="16" fillId="0" borderId="16" xfId="10" applyNumberFormat="1" applyFont="1" applyFill="1" applyBorder="1" applyAlignment="1">
      <alignment vertical="top" wrapText="1"/>
    </xf>
    <xf numFmtId="0" fontId="16" fillId="0" borderId="16" xfId="1" applyNumberFormat="1" applyFont="1" applyFill="1" applyBorder="1" applyAlignment="1">
      <alignment horizontal="center" vertical="top" wrapText="1"/>
    </xf>
    <xf numFmtId="0" fontId="16" fillId="0" borderId="16" xfId="14" applyFont="1" applyFill="1" applyBorder="1" applyAlignment="1">
      <alignment horizontal="left" vertical="top" wrapText="1"/>
    </xf>
    <xf numFmtId="187" fontId="16" fillId="0" borderId="16" xfId="7" applyNumberFormat="1" applyFont="1" applyFill="1" applyBorder="1" applyAlignment="1">
      <alignment horizontal="right" vertical="top" wrapText="1"/>
    </xf>
    <xf numFmtId="0" fontId="16" fillId="0" borderId="16" xfId="14" applyNumberFormat="1" applyFont="1" applyFill="1" applyBorder="1" applyAlignment="1">
      <alignment vertical="top" wrapText="1"/>
    </xf>
    <xf numFmtId="0" fontId="16" fillId="0" borderId="16" xfId="50" applyFont="1" applyFill="1" applyBorder="1" applyAlignment="1">
      <alignment horizontal="center" vertical="top"/>
    </xf>
    <xf numFmtId="0" fontId="21" fillId="0" borderId="16" xfId="0" applyFont="1" applyFill="1" applyBorder="1" applyAlignment="1">
      <alignment horizontal="left" vertical="top" wrapText="1"/>
    </xf>
    <xf numFmtId="187" fontId="16" fillId="0" borderId="16" xfId="3" applyNumberFormat="1" applyFont="1" applyFill="1" applyBorder="1" applyAlignment="1">
      <alignment horizontal="center" vertical="top" wrapText="1"/>
    </xf>
    <xf numFmtId="187" fontId="16" fillId="0" borderId="16" xfId="3" applyNumberFormat="1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left" vertical="top" wrapText="1"/>
    </xf>
    <xf numFmtId="49" fontId="20" fillId="0" borderId="16" xfId="0" applyNumberFormat="1" applyFont="1" applyFill="1" applyBorder="1" applyAlignment="1">
      <alignment horizontal="left" vertical="top"/>
    </xf>
    <xf numFmtId="187" fontId="19" fillId="0" borderId="16" xfId="10" applyNumberFormat="1" applyFont="1" applyFill="1" applyBorder="1" applyAlignment="1">
      <alignment horizontal="center" vertical="top" wrapText="1"/>
    </xf>
    <xf numFmtId="0" fontId="16" fillId="0" borderId="16" xfId="14" applyFont="1" applyFill="1" applyBorder="1" applyAlignment="1">
      <alignment vertical="top" wrapText="1"/>
    </xf>
    <xf numFmtId="0" fontId="16" fillId="0" borderId="16" xfId="0" applyFont="1" applyFill="1" applyBorder="1" applyAlignment="1">
      <alignment horizontal="center" vertical="top" wrapText="1"/>
    </xf>
    <xf numFmtId="1" fontId="16" fillId="0" borderId="16" xfId="1" applyNumberFormat="1" applyFont="1" applyFill="1" applyBorder="1" applyAlignment="1">
      <alignment horizontal="left" vertical="top" wrapText="1"/>
    </xf>
    <xf numFmtId="49" fontId="16" fillId="0" borderId="16" xfId="3" applyNumberFormat="1" applyFont="1" applyFill="1" applyBorder="1" applyAlignment="1">
      <alignment horizontal="center" vertical="top" wrapText="1"/>
    </xf>
    <xf numFmtId="187" fontId="16" fillId="0" borderId="16" xfId="1" applyNumberFormat="1" applyFont="1" applyFill="1" applyBorder="1" applyAlignment="1">
      <alignment horizontal="center" vertical="top" wrapText="1"/>
    </xf>
    <xf numFmtId="187" fontId="16" fillId="0" borderId="16" xfId="50" applyNumberFormat="1" applyFont="1" applyFill="1" applyBorder="1" applyAlignment="1">
      <alignment horizontal="center" vertical="top" wrapText="1"/>
    </xf>
    <xf numFmtId="0" fontId="16" fillId="0" borderId="16" xfId="3" applyNumberFormat="1" applyFont="1" applyFill="1" applyBorder="1" applyAlignment="1">
      <alignment vertical="top" wrapText="1"/>
    </xf>
    <xf numFmtId="187" fontId="16" fillId="0" borderId="16" xfId="3" applyNumberFormat="1" applyFont="1" applyFill="1" applyBorder="1" applyAlignment="1">
      <alignment vertical="top"/>
    </xf>
    <xf numFmtId="3" fontId="16" fillId="0" borderId="16" xfId="0" applyNumberFormat="1" applyFont="1" applyFill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/>
    </xf>
    <xf numFmtId="0" fontId="20" fillId="0" borderId="16" xfId="0" applyFont="1" applyBorder="1" applyAlignment="1">
      <alignment horizontal="center" vertical="top" wrapText="1"/>
    </xf>
    <xf numFmtId="0" fontId="20" fillId="0" borderId="16" xfId="0" applyFont="1" applyBorder="1" applyAlignment="1">
      <alignment vertical="top" wrapText="1"/>
    </xf>
    <xf numFmtId="187" fontId="16" fillId="0" borderId="16" xfId="10" applyNumberFormat="1" applyFont="1" applyFill="1" applyBorder="1" applyAlignment="1">
      <alignment horizontal="center" vertical="top" wrapText="1"/>
    </xf>
    <xf numFmtId="0" fontId="16" fillId="0" borderId="16" xfId="71" applyNumberFormat="1" applyFont="1" applyFill="1" applyBorder="1" applyAlignment="1">
      <alignment horizontal="center" vertical="top" wrapText="1"/>
    </xf>
    <xf numFmtId="3" fontId="16" fillId="0" borderId="0" xfId="33" applyNumberFormat="1" applyFont="1" applyAlignment="1">
      <alignment vertical="top"/>
    </xf>
    <xf numFmtId="3" fontId="16" fillId="0" borderId="16" xfId="0" applyNumberFormat="1" applyFont="1" applyFill="1" applyBorder="1" applyAlignment="1">
      <alignment horizontal="right" vertical="top" wrapText="1"/>
    </xf>
    <xf numFmtId="0" fontId="16" fillId="0" borderId="16" xfId="80" applyFont="1" applyFill="1" applyBorder="1" applyAlignment="1">
      <alignment horizontal="left" vertical="top" wrapText="1"/>
    </xf>
    <xf numFmtId="0" fontId="16" fillId="0" borderId="16" xfId="80" applyFont="1" applyFill="1" applyBorder="1" applyAlignment="1">
      <alignment horizontal="center" vertical="top" wrapText="1"/>
    </xf>
    <xf numFmtId="0" fontId="16" fillId="5" borderId="16" xfId="14" applyFont="1" applyFill="1" applyBorder="1" applyAlignment="1">
      <alignment horizontal="center" vertical="top" wrapText="1"/>
    </xf>
    <xf numFmtId="0" fontId="18" fillId="0" borderId="16" xfId="1" applyNumberFormat="1" applyFont="1" applyFill="1" applyBorder="1" applyAlignment="1">
      <alignment horizontal="center" vertical="top" wrapText="1"/>
    </xf>
    <xf numFmtId="187" fontId="16" fillId="0" borderId="16" xfId="71" applyNumberFormat="1" applyFont="1" applyFill="1" applyBorder="1" applyAlignment="1">
      <alignment horizontal="right" vertical="top" wrapText="1"/>
    </xf>
    <xf numFmtId="187" fontId="16" fillId="0" borderId="16" xfId="71" applyNumberFormat="1" applyFont="1" applyFill="1" applyBorder="1" applyAlignment="1">
      <alignment horizontal="center" vertical="top" wrapText="1"/>
    </xf>
    <xf numFmtId="49" fontId="20" fillId="0" borderId="16" xfId="0" applyNumberFormat="1" applyFont="1" applyFill="1" applyBorder="1" applyAlignment="1">
      <alignment horizontal="left" vertical="top" wrapText="1"/>
    </xf>
    <xf numFmtId="49" fontId="20" fillId="0" borderId="16" xfId="0" applyNumberFormat="1" applyFont="1" applyFill="1" applyBorder="1" applyAlignment="1">
      <alignment horizontal="center" vertical="top"/>
    </xf>
    <xf numFmtId="3" fontId="16" fillId="0" borderId="17" xfId="0" applyNumberFormat="1" applyFont="1" applyFill="1" applyBorder="1" applyAlignment="1">
      <alignment horizontal="center" vertical="top" wrapText="1"/>
    </xf>
    <xf numFmtId="187" fontId="16" fillId="0" borderId="16" xfId="3" applyNumberFormat="1" applyFont="1" applyFill="1" applyBorder="1" applyAlignment="1">
      <alignment horizontal="center" vertical="top"/>
    </xf>
    <xf numFmtId="187" fontId="20" fillId="0" borderId="16" xfId="3" applyNumberFormat="1" applyFont="1" applyFill="1" applyBorder="1" applyAlignment="1">
      <alignment horizontal="left" vertical="top" wrapText="1"/>
    </xf>
    <xf numFmtId="0" fontId="20" fillId="5" borderId="16" xfId="0" applyFont="1" applyFill="1" applyBorder="1" applyAlignment="1">
      <alignment horizontal="left" vertical="top" wrapText="1"/>
    </xf>
    <xf numFmtId="0" fontId="20" fillId="5" borderId="16" xfId="0" applyFont="1" applyFill="1" applyBorder="1" applyAlignment="1">
      <alignment horizontal="center" vertical="top" wrapText="1"/>
    </xf>
    <xf numFmtId="187" fontId="19" fillId="0" borderId="16" xfId="10" applyNumberFormat="1" applyFont="1" applyFill="1" applyBorder="1" applyAlignment="1">
      <alignment horizontal="left" vertical="top" wrapText="1"/>
    </xf>
    <xf numFmtId="0" fontId="16" fillId="2" borderId="12" xfId="50" applyFont="1" applyFill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left" vertical="top" wrapText="1"/>
    </xf>
    <xf numFmtId="0" fontId="16" fillId="0" borderId="14" xfId="0" applyFont="1" applyFill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/>
    </xf>
    <xf numFmtId="49" fontId="20" fillId="0" borderId="12" xfId="0" applyNumberFormat="1" applyFont="1" applyBorder="1" applyAlignment="1">
      <alignment horizontal="left" vertical="top"/>
    </xf>
    <xf numFmtId="49" fontId="16" fillId="0" borderId="12" xfId="0" applyNumberFormat="1" applyFont="1" applyBorder="1" applyAlignment="1">
      <alignment horizontal="left" vertical="top"/>
    </xf>
    <xf numFmtId="0" fontId="18" fillId="0" borderId="16" xfId="50" applyFont="1" applyFill="1" applyBorder="1" applyAlignment="1">
      <alignment horizontal="center" vertical="top" wrapText="1"/>
    </xf>
    <xf numFmtId="187" fontId="16" fillId="0" borderId="16" xfId="60" applyNumberFormat="1" applyFont="1" applyFill="1" applyBorder="1" applyAlignment="1">
      <alignment horizontal="center" vertical="top" wrapText="1"/>
    </xf>
    <xf numFmtId="3" fontId="16" fillId="0" borderId="16" xfId="0" applyNumberFormat="1" applyFont="1" applyFill="1" applyBorder="1" applyAlignment="1">
      <alignment horizontal="left" vertical="top" wrapText="1"/>
    </xf>
    <xf numFmtId="0" fontId="16" fillId="0" borderId="16" xfId="0" applyFont="1" applyFill="1" applyBorder="1" applyAlignment="1">
      <alignment vertical="top" wrapText="1"/>
    </xf>
    <xf numFmtId="1" fontId="16" fillId="0" borderId="16" xfId="0" applyNumberFormat="1" applyFont="1" applyFill="1" applyBorder="1" applyAlignment="1">
      <alignment vertical="top" wrapText="1" shrinkToFit="1"/>
    </xf>
    <xf numFmtId="0" fontId="20" fillId="0" borderId="16" xfId="0" applyFont="1" applyFill="1" applyBorder="1" applyAlignment="1">
      <alignment vertical="top" wrapText="1"/>
    </xf>
    <xf numFmtId="187" fontId="16" fillId="0" borderId="16" xfId="93" applyNumberFormat="1" applyFont="1" applyFill="1" applyBorder="1" applyAlignment="1">
      <alignment horizontal="right" vertical="top" wrapText="1"/>
    </xf>
    <xf numFmtId="187" fontId="20" fillId="0" borderId="16" xfId="93" applyNumberFormat="1" applyFont="1" applyBorder="1" applyAlignment="1">
      <alignment vertical="top"/>
    </xf>
    <xf numFmtId="0" fontId="16" fillId="2" borderId="16" xfId="50" applyFont="1" applyFill="1" applyBorder="1" applyAlignment="1">
      <alignment horizontal="left" vertical="top" wrapText="1"/>
    </xf>
    <xf numFmtId="187" fontId="16" fillId="0" borderId="16" xfId="93" applyNumberFormat="1" applyFont="1" applyFill="1" applyBorder="1" applyAlignment="1">
      <alignment horizontal="center" vertical="top" wrapText="1"/>
    </xf>
    <xf numFmtId="0" fontId="16" fillId="0" borderId="16" xfId="0" applyNumberFormat="1" applyFont="1" applyFill="1" applyBorder="1" applyAlignment="1">
      <alignment horizontal="center" vertical="top" wrapText="1"/>
    </xf>
    <xf numFmtId="0" fontId="20" fillId="0" borderId="16" xfId="0" applyFont="1" applyBorder="1" applyAlignment="1">
      <alignment horizontal="left" vertical="top" wrapText="1"/>
    </xf>
    <xf numFmtId="0" fontId="16" fillId="0" borderId="16" xfId="14" applyFont="1" applyBorder="1" applyAlignment="1">
      <alignment horizontal="center" vertical="top" wrapText="1"/>
    </xf>
    <xf numFmtId="0" fontId="16" fillId="0" borderId="16" xfId="50" applyFont="1" applyBorder="1" applyAlignment="1">
      <alignment horizontal="center" vertical="top" wrapText="1"/>
    </xf>
    <xf numFmtId="187" fontId="16" fillId="0" borderId="16" xfId="60" applyNumberFormat="1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187" fontId="16" fillId="0" borderId="16" xfId="10" applyNumberFormat="1" applyFont="1" applyBorder="1" applyAlignment="1">
      <alignment horizontal="center" vertical="top" wrapText="1"/>
    </xf>
    <xf numFmtId="187" fontId="20" fillId="0" borderId="16" xfId="71" applyNumberFormat="1" applyFont="1" applyBorder="1" applyAlignment="1">
      <alignment horizontal="center" vertical="top" wrapText="1"/>
    </xf>
    <xf numFmtId="187" fontId="16" fillId="0" borderId="16" xfId="50" applyNumberFormat="1" applyFont="1" applyBorder="1" applyAlignment="1">
      <alignment horizontal="center" vertical="top" wrapText="1"/>
    </xf>
    <xf numFmtId="187" fontId="20" fillId="0" borderId="16" xfId="71" applyNumberFormat="1" applyFont="1" applyBorder="1" applyAlignment="1">
      <alignment horizontal="left" vertical="top" wrapText="1"/>
    </xf>
    <xf numFmtId="0" fontId="21" fillId="0" borderId="16" xfId="0" applyFont="1" applyBorder="1" applyAlignment="1">
      <alignment vertical="top" wrapText="1"/>
    </xf>
    <xf numFmtId="0" fontId="16" fillId="0" borderId="16" xfId="3" applyNumberFormat="1" applyFont="1" applyBorder="1" applyAlignment="1">
      <alignment horizontal="right" vertical="top" wrapText="1"/>
    </xf>
    <xf numFmtId="187" fontId="16" fillId="0" borderId="16" xfId="3" applyNumberFormat="1" applyFont="1" applyBorder="1" applyAlignment="1">
      <alignment horizontal="right" vertical="top" wrapText="1"/>
    </xf>
    <xf numFmtId="0" fontId="16" fillId="0" borderId="16" xfId="50" applyFont="1" applyBorder="1" applyAlignment="1">
      <alignment horizontal="right" vertical="top" wrapText="1"/>
    </xf>
    <xf numFmtId="0" fontId="16" fillId="0" borderId="16" xfId="85" applyFont="1" applyBorder="1" applyAlignment="1">
      <alignment horizontal="center" vertical="top" wrapText="1"/>
    </xf>
    <xf numFmtId="0" fontId="16" fillId="0" borderId="16" xfId="50" applyFont="1" applyBorder="1" applyAlignment="1">
      <alignment horizontal="left" vertical="top" wrapText="1"/>
    </xf>
    <xf numFmtId="0" fontId="16" fillId="0" borderId="16" xfId="50" applyFont="1" applyFill="1" applyBorder="1" applyAlignment="1">
      <alignment vertical="top" wrapText="1"/>
    </xf>
    <xf numFmtId="0" fontId="16" fillId="0" borderId="16" xfId="50" applyFont="1" applyFill="1" applyBorder="1" applyAlignment="1">
      <alignment horizontal="left" vertical="top"/>
    </xf>
    <xf numFmtId="0" fontId="20" fillId="0" borderId="16" xfId="0" applyFont="1" applyFill="1" applyBorder="1" applyAlignment="1">
      <alignment horizontal="center" vertical="top" wrapText="1"/>
    </xf>
    <xf numFmtId="187" fontId="16" fillId="0" borderId="16" xfId="3" applyNumberFormat="1" applyFont="1" applyFill="1" applyBorder="1" applyAlignment="1">
      <alignment vertical="top" wrapText="1"/>
    </xf>
    <xf numFmtId="187" fontId="16" fillId="0" borderId="16" xfId="50" applyNumberFormat="1" applyFont="1" applyFill="1" applyBorder="1" applyAlignment="1">
      <alignment vertical="top"/>
    </xf>
    <xf numFmtId="0" fontId="16" fillId="0" borderId="16" xfId="95" applyFont="1" applyBorder="1" applyAlignment="1">
      <alignment vertical="top" wrapText="1"/>
    </xf>
    <xf numFmtId="0" fontId="16" fillId="0" borderId="16" xfId="95" applyFont="1" applyBorder="1" applyAlignment="1">
      <alignment horizontal="left" vertical="top" wrapText="1"/>
    </xf>
    <xf numFmtId="187" fontId="16" fillId="0" borderId="16" xfId="94" applyNumberFormat="1" applyFont="1" applyFill="1" applyBorder="1" applyAlignment="1">
      <alignment horizontal="center" vertical="top"/>
    </xf>
    <xf numFmtId="0" fontId="16" fillId="0" borderId="16" xfId="3" applyNumberFormat="1" applyFont="1" applyFill="1" applyBorder="1" applyAlignment="1">
      <alignment horizontal="center" vertical="top"/>
    </xf>
    <xf numFmtId="0" fontId="16" fillId="0" borderId="16" xfId="0" applyFont="1" applyFill="1" applyBorder="1" applyAlignment="1">
      <alignment horizontal="left" vertical="top" wrapText="1"/>
    </xf>
    <xf numFmtId="1" fontId="16" fillId="0" borderId="16" xfId="0" applyNumberFormat="1" applyFont="1" applyBorder="1" applyAlignment="1">
      <alignment vertical="top" wrapText="1" shrinkToFit="1"/>
    </xf>
    <xf numFmtId="187" fontId="16" fillId="2" borderId="16" xfId="50" applyNumberFormat="1" applyFont="1" applyFill="1" applyBorder="1" applyAlignment="1">
      <alignment horizontal="center" vertical="top"/>
    </xf>
    <xf numFmtId="187" fontId="16" fillId="2" borderId="16" xfId="3" applyNumberFormat="1" applyFont="1" applyFill="1" applyBorder="1" applyAlignment="1">
      <alignment horizontal="center" vertical="top"/>
    </xf>
    <xf numFmtId="3" fontId="20" fillId="0" borderId="16" xfId="0" applyNumberFormat="1" applyFont="1" applyFill="1" applyBorder="1" applyAlignment="1">
      <alignment horizontal="left" vertical="top" wrapText="1"/>
    </xf>
    <xf numFmtId="187" fontId="16" fillId="2" borderId="16" xfId="27" applyNumberFormat="1" applyFont="1" applyFill="1" applyBorder="1" applyAlignment="1">
      <alignment horizontal="center" vertical="top"/>
    </xf>
    <xf numFmtId="0" fontId="20" fillId="0" borderId="21" xfId="0" applyFont="1" applyBorder="1" applyAlignment="1">
      <alignment vertical="top"/>
    </xf>
    <xf numFmtId="0" fontId="20" fillId="0" borderId="22" xfId="0" applyFont="1" applyBorder="1" applyAlignment="1">
      <alignment horizontal="center" vertical="top"/>
    </xf>
    <xf numFmtId="0" fontId="20" fillId="0" borderId="18" xfId="0" applyFont="1" applyBorder="1" applyAlignment="1">
      <alignment vertical="top" wrapText="1"/>
    </xf>
    <xf numFmtId="187" fontId="20" fillId="0" borderId="21" xfId="3" applyNumberFormat="1" applyFont="1" applyBorder="1" applyAlignment="1">
      <alignment vertical="top"/>
    </xf>
    <xf numFmtId="187" fontId="20" fillId="0" borderId="20" xfId="0" applyNumberFormat="1" applyFont="1" applyBorder="1" applyAlignment="1">
      <alignment horizontal="center" vertical="top"/>
    </xf>
    <xf numFmtId="187" fontId="20" fillId="0" borderId="16" xfId="3" applyNumberFormat="1" applyFont="1" applyBorder="1" applyAlignment="1">
      <alignment vertical="top"/>
    </xf>
    <xf numFmtId="187" fontId="16" fillId="0" borderId="19" xfId="50" applyNumberFormat="1" applyFont="1" applyFill="1" applyBorder="1" applyAlignment="1">
      <alignment horizontal="center" vertical="top" wrapText="1"/>
    </xf>
    <xf numFmtId="49" fontId="16" fillId="0" borderId="16" xfId="71" applyNumberFormat="1" applyFont="1" applyFill="1" applyBorder="1" applyAlignment="1">
      <alignment horizontal="center" vertical="top" wrapText="1"/>
    </xf>
    <xf numFmtId="187" fontId="27" fillId="0" borderId="16" xfId="60" applyNumberFormat="1" applyFont="1" applyFill="1" applyBorder="1" applyAlignment="1">
      <alignment horizontal="center" vertical="top" wrapText="1"/>
    </xf>
    <xf numFmtId="43" fontId="16" fillId="0" borderId="16" xfId="71" applyFont="1" applyFill="1" applyBorder="1" applyAlignment="1">
      <alignment horizontal="right" vertical="top" wrapText="1"/>
    </xf>
    <xf numFmtId="0" fontId="16" fillId="5" borderId="16" xfId="0" applyFont="1" applyFill="1" applyBorder="1" applyAlignment="1">
      <alignment horizontal="left" vertical="top" wrapText="1"/>
    </xf>
    <xf numFmtId="187" fontId="16" fillId="5" borderId="16" xfId="71" applyNumberFormat="1" applyFont="1" applyFill="1" applyBorder="1" applyAlignment="1">
      <alignment horizontal="right" vertical="top"/>
    </xf>
    <xf numFmtId="0" fontId="16" fillId="5" borderId="16" xfId="50" applyFont="1" applyFill="1" applyBorder="1" applyAlignment="1">
      <alignment horizontal="center" vertical="top" wrapText="1"/>
    </xf>
    <xf numFmtId="187" fontId="16" fillId="5" borderId="16" xfId="71" applyNumberFormat="1" applyFont="1" applyFill="1" applyBorder="1" applyAlignment="1">
      <alignment horizontal="left" vertical="top"/>
    </xf>
    <xf numFmtId="187" fontId="16" fillId="5" borderId="16" xfId="60" applyNumberFormat="1" applyFont="1" applyFill="1" applyBorder="1" applyAlignment="1">
      <alignment horizontal="left" vertical="top" wrapText="1"/>
    </xf>
    <xf numFmtId="49" fontId="20" fillId="5" borderId="16" xfId="0" applyNumberFormat="1" applyFont="1" applyFill="1" applyBorder="1" applyAlignment="1">
      <alignment horizontal="left" vertical="top" wrapText="1"/>
    </xf>
    <xf numFmtId="49" fontId="20" fillId="5" borderId="16" xfId="0" applyNumberFormat="1" applyFont="1" applyFill="1" applyBorder="1" applyAlignment="1">
      <alignment horizontal="center" vertical="top"/>
    </xf>
    <xf numFmtId="49" fontId="20" fillId="5" borderId="16" xfId="0" applyNumberFormat="1" applyFont="1" applyFill="1" applyBorder="1" applyAlignment="1">
      <alignment horizontal="left" vertical="top"/>
    </xf>
    <xf numFmtId="0" fontId="16" fillId="5" borderId="16" xfId="50" applyFont="1" applyFill="1" applyBorder="1" applyAlignment="1">
      <alignment horizontal="left" vertical="top" wrapText="1"/>
    </xf>
    <xf numFmtId="0" fontId="16" fillId="0" borderId="21" xfId="93" applyNumberFormat="1" applyFont="1" applyFill="1" applyBorder="1" applyAlignment="1">
      <alignment horizontal="center" vertical="center" wrapText="1"/>
    </xf>
    <xf numFmtId="0" fontId="16" fillId="2" borderId="21" xfId="50" applyFont="1" applyFill="1" applyBorder="1" applyAlignment="1">
      <alignment horizontal="center" vertical="center" wrapText="1"/>
    </xf>
    <xf numFmtId="0" fontId="16" fillId="2" borderId="16" xfId="50" applyFont="1" applyFill="1" applyBorder="1" applyAlignment="1">
      <alignment horizontal="center" vertical="center" wrapText="1"/>
    </xf>
    <xf numFmtId="0" fontId="16" fillId="2" borderId="21" xfId="50" applyFont="1" applyFill="1" applyBorder="1" applyAlignment="1">
      <alignment horizontal="left" vertical="center" wrapText="1"/>
    </xf>
    <xf numFmtId="187" fontId="20" fillId="5" borderId="16" xfId="93" applyNumberFormat="1" applyFont="1" applyFill="1" applyBorder="1" applyAlignment="1">
      <alignment horizontal="center" vertical="top" wrapText="1"/>
    </xf>
    <xf numFmtId="43" fontId="16" fillId="0" borderId="16" xfId="3" applyFont="1" applyFill="1" applyBorder="1" applyAlignment="1">
      <alignment horizontal="right" vertical="top" wrapText="1"/>
    </xf>
    <xf numFmtId="3" fontId="16" fillId="0" borderId="16" xfId="1" applyNumberFormat="1" applyFont="1" applyFill="1" applyBorder="1" applyAlignment="1">
      <alignment horizontal="center" vertical="top" wrapText="1"/>
    </xf>
    <xf numFmtId="1" fontId="16" fillId="0" borderId="16" xfId="3" applyNumberFormat="1" applyFont="1" applyBorder="1" applyAlignment="1">
      <alignment vertical="top" wrapText="1" shrinkToFit="1"/>
    </xf>
    <xf numFmtId="187" fontId="16" fillId="0" borderId="21" xfId="93" applyNumberFormat="1" applyFont="1" applyFill="1" applyBorder="1" applyAlignment="1">
      <alignment horizontal="center" vertical="top" wrapText="1"/>
    </xf>
    <xf numFmtId="0" fontId="16" fillId="0" borderId="21" xfId="50" applyFont="1" applyFill="1" applyBorder="1" applyAlignment="1">
      <alignment horizontal="center" vertical="top" wrapText="1"/>
    </xf>
    <xf numFmtId="0" fontId="16" fillId="2" borderId="21" xfId="50" applyFont="1" applyFill="1" applyBorder="1" applyAlignment="1">
      <alignment horizontal="left" vertical="top" wrapText="1"/>
    </xf>
    <xf numFmtId="0" fontId="16" fillId="2" borderId="21" xfId="50" applyFont="1" applyFill="1" applyBorder="1" applyAlignment="1">
      <alignment horizontal="center" vertical="top" wrapText="1"/>
    </xf>
    <xf numFmtId="43" fontId="20" fillId="5" borderId="16" xfId="3" applyFont="1" applyFill="1" applyBorder="1" applyAlignment="1">
      <alignment vertical="top" wrapText="1"/>
    </xf>
    <xf numFmtId="187" fontId="16" fillId="5" borderId="16" xfId="3" applyNumberFormat="1" applyFont="1" applyFill="1" applyBorder="1" applyAlignment="1">
      <alignment vertical="top" wrapText="1"/>
    </xf>
    <xf numFmtId="187" fontId="16" fillId="5" borderId="16" xfId="60" applyNumberFormat="1" applyFont="1" applyFill="1" applyBorder="1" applyAlignment="1">
      <alignment horizontal="right" vertical="top" wrapText="1"/>
    </xf>
    <xf numFmtId="187" fontId="19" fillId="5" borderId="16" xfId="10" applyNumberFormat="1" applyFont="1" applyFill="1" applyBorder="1" applyAlignment="1">
      <alignment horizontal="center" vertical="top" wrapText="1"/>
    </xf>
    <xf numFmtId="187" fontId="16" fillId="2" borderId="12" xfId="27" applyNumberFormat="1" applyFont="1" applyFill="1" applyBorder="1" applyAlignment="1">
      <alignment horizontal="center" vertical="top"/>
    </xf>
    <xf numFmtId="1" fontId="16" fillId="0" borderId="16" xfId="1" applyNumberFormat="1" applyFont="1" applyFill="1" applyBorder="1" applyAlignment="1">
      <alignment vertical="top" wrapText="1" shrinkToFit="1"/>
    </xf>
    <xf numFmtId="187" fontId="20" fillId="0" borderId="12" xfId="3" applyNumberFormat="1" applyFont="1" applyBorder="1" applyAlignment="1">
      <alignment vertical="top"/>
    </xf>
    <xf numFmtId="187" fontId="16" fillId="0" borderId="23" xfId="3" applyNumberFormat="1" applyFont="1" applyFill="1" applyBorder="1" applyAlignment="1">
      <alignment horizontal="right" vertical="top" wrapText="1"/>
    </xf>
    <xf numFmtId="0" fontId="16" fillId="0" borderId="16" xfId="3" applyNumberFormat="1" applyFont="1" applyFill="1" applyBorder="1" applyAlignment="1">
      <alignment horizontal="left" vertical="top" wrapText="1"/>
    </xf>
    <xf numFmtId="0" fontId="16" fillId="0" borderId="16" xfId="50" applyFont="1" applyFill="1" applyBorder="1" applyAlignment="1">
      <alignment horizontal="right" vertical="top" wrapText="1"/>
    </xf>
    <xf numFmtId="187" fontId="20" fillId="5" borderId="16" xfId="3" applyNumberFormat="1" applyFont="1" applyFill="1" applyBorder="1" applyAlignment="1">
      <alignment horizontal="center" vertical="top" wrapText="1"/>
    </xf>
    <xf numFmtId="0" fontId="16" fillId="2" borderId="16" xfId="5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 vertical="top"/>
    </xf>
    <xf numFmtId="0" fontId="20" fillId="0" borderId="12" xfId="0" applyFont="1" applyBorder="1" applyAlignment="1">
      <alignment horizontal="left" vertical="top"/>
    </xf>
    <xf numFmtId="187" fontId="20" fillId="5" borderId="12" xfId="3" applyNumberFormat="1" applyFont="1" applyFill="1" applyBorder="1" applyAlignment="1">
      <alignment horizontal="center" vertical="top" wrapText="1"/>
    </xf>
    <xf numFmtId="0" fontId="16" fillId="2" borderId="12" xfId="50" applyFont="1" applyFill="1" applyBorder="1" applyAlignment="1">
      <alignment horizontal="center" vertical="top" wrapText="1"/>
    </xf>
    <xf numFmtId="187" fontId="16" fillId="0" borderId="12" xfId="93" applyNumberFormat="1" applyFont="1" applyFill="1" applyBorder="1" applyAlignment="1">
      <alignment horizontal="right" vertical="top" wrapText="1"/>
    </xf>
    <xf numFmtId="0" fontId="16" fillId="2" borderId="12" xfId="50" applyFont="1" applyFill="1" applyBorder="1" applyAlignment="1">
      <alignment horizontal="left" vertical="top" wrapText="1"/>
    </xf>
    <xf numFmtId="0" fontId="16" fillId="0" borderId="12" xfId="3" applyNumberFormat="1" applyFont="1" applyFill="1" applyBorder="1" applyAlignment="1">
      <alignment horizontal="center" vertical="top"/>
    </xf>
    <xf numFmtId="1" fontId="16" fillId="0" borderId="12" xfId="0" applyNumberFormat="1" applyFont="1" applyBorder="1" applyAlignment="1">
      <alignment vertical="top" wrapText="1" shrinkToFit="1"/>
    </xf>
    <xf numFmtId="187" fontId="16" fillId="0" borderId="25" xfId="3" applyNumberFormat="1" applyFont="1" applyFill="1" applyBorder="1" applyAlignment="1">
      <alignment horizontal="right" vertical="top" wrapText="1"/>
    </xf>
    <xf numFmtId="187" fontId="16" fillId="2" borderId="12" xfId="50" applyNumberFormat="1" applyFont="1" applyFill="1" applyBorder="1" applyAlignment="1">
      <alignment horizontal="center" vertical="top"/>
    </xf>
    <xf numFmtId="187" fontId="16" fillId="2" borderId="12" xfId="3" applyNumberFormat="1" applyFont="1" applyFill="1" applyBorder="1" applyAlignment="1">
      <alignment horizontal="center" vertical="top"/>
    </xf>
    <xf numFmtId="187" fontId="16" fillId="0" borderId="14" xfId="0" applyNumberFormat="1" applyFont="1" applyFill="1" applyBorder="1" applyAlignment="1">
      <alignment horizontal="left" vertical="top" wrapText="1"/>
    </xf>
    <xf numFmtId="187" fontId="16" fillId="0" borderId="12" xfId="3" applyNumberFormat="1" applyFont="1" applyFill="1" applyBorder="1" applyAlignment="1">
      <alignment vertical="top" wrapText="1"/>
    </xf>
    <xf numFmtId="0" fontId="20" fillId="0" borderId="12" xfId="0" applyFont="1" applyBorder="1" applyAlignment="1">
      <alignment wrapText="1"/>
    </xf>
    <xf numFmtId="0" fontId="16" fillId="0" borderId="12" xfId="80" applyFont="1" applyFill="1" applyBorder="1" applyAlignment="1">
      <alignment horizontal="left" vertical="top" wrapText="1"/>
    </xf>
    <xf numFmtId="0" fontId="16" fillId="0" borderId="12" xfId="80" applyFont="1" applyFill="1" applyBorder="1" applyAlignment="1">
      <alignment horizontal="center" vertical="top" wrapText="1"/>
    </xf>
    <xf numFmtId="0" fontId="16" fillId="5" borderId="12" xfId="14" applyFont="1" applyFill="1" applyBorder="1" applyAlignment="1">
      <alignment horizontal="center" vertical="top" wrapText="1"/>
    </xf>
    <xf numFmtId="187" fontId="16" fillId="0" borderId="12" xfId="7" applyNumberFormat="1" applyFont="1" applyFill="1" applyBorder="1" applyAlignment="1">
      <alignment horizontal="center" vertical="top" wrapText="1"/>
    </xf>
    <xf numFmtId="0" fontId="16" fillId="5" borderId="12" xfId="50" applyFont="1" applyFill="1" applyBorder="1" applyAlignment="1">
      <alignment horizontal="center" vertical="top" wrapText="1"/>
    </xf>
    <xf numFmtId="187" fontId="16" fillId="0" borderId="12" xfId="71" applyNumberFormat="1" applyFont="1" applyFill="1" applyBorder="1" applyAlignment="1">
      <alignment vertical="top" wrapText="1"/>
    </xf>
    <xf numFmtId="187" fontId="27" fillId="0" borderId="12" xfId="60" applyNumberFormat="1" applyFont="1" applyFill="1" applyBorder="1" applyAlignment="1">
      <alignment horizontal="center" vertical="top" wrapText="1"/>
    </xf>
    <xf numFmtId="187" fontId="16" fillId="0" borderId="24" xfId="0" applyNumberFormat="1" applyFont="1" applyFill="1" applyBorder="1" applyAlignment="1">
      <alignment horizontal="left" vertical="top" wrapText="1"/>
    </xf>
    <xf numFmtId="187" fontId="19" fillId="0" borderId="12" xfId="10" applyNumberFormat="1" applyFont="1" applyFill="1" applyBorder="1" applyAlignment="1">
      <alignment horizontal="center" vertical="top" wrapText="1"/>
    </xf>
    <xf numFmtId="187" fontId="16" fillId="2" borderId="21" xfId="3" applyNumberFormat="1" applyFont="1" applyFill="1" applyBorder="1" applyAlignment="1">
      <alignment horizontal="center" vertical="center" wrapText="1"/>
    </xf>
    <xf numFmtId="187" fontId="16" fillId="2" borderId="20" xfId="27" applyNumberFormat="1" applyFont="1" applyFill="1" applyBorder="1" applyAlignment="1">
      <alignment horizontal="center" vertical="center" wrapText="1"/>
    </xf>
    <xf numFmtId="187" fontId="16" fillId="2" borderId="12" xfId="27" applyNumberFormat="1" applyFont="1" applyFill="1" applyBorder="1" applyAlignment="1">
      <alignment horizontal="center" vertical="center" wrapText="1"/>
    </xf>
    <xf numFmtId="0" fontId="16" fillId="2" borderId="21" xfId="50" applyFont="1" applyFill="1" applyBorder="1" applyAlignment="1">
      <alignment vertical="center" wrapText="1"/>
    </xf>
    <xf numFmtId="0" fontId="16" fillId="0" borderId="12" xfId="76" applyNumberFormat="1" applyFont="1" applyFill="1" applyBorder="1" applyAlignment="1">
      <alignment horizontal="center" vertical="top"/>
    </xf>
    <xf numFmtId="187" fontId="16" fillId="0" borderId="12" xfId="76" applyNumberFormat="1" applyFont="1" applyFill="1" applyBorder="1" applyAlignment="1">
      <alignment horizontal="center" vertical="top"/>
    </xf>
    <xf numFmtId="3" fontId="16" fillId="0" borderId="12" xfId="77" applyNumberFormat="1" applyFont="1" applyFill="1" applyBorder="1" applyAlignment="1">
      <alignment horizontal="center" vertical="top" wrapText="1"/>
    </xf>
    <xf numFmtId="3" fontId="16" fillId="0" borderId="12" xfId="77" applyNumberFormat="1" applyFont="1" applyFill="1" applyBorder="1" applyAlignment="1">
      <alignment horizontal="right" vertical="top" wrapText="1"/>
    </xf>
    <xf numFmtId="0" fontId="16" fillId="0" borderId="12" xfId="77" applyFont="1" applyFill="1" applyBorder="1" applyAlignment="1">
      <alignment vertical="top"/>
    </xf>
    <xf numFmtId="0" fontId="16" fillId="0" borderId="12" xfId="77" applyFont="1" applyFill="1" applyBorder="1" applyAlignment="1">
      <alignment vertical="top" wrapText="1"/>
    </xf>
    <xf numFmtId="0" fontId="20" fillId="2" borderId="21" xfId="50" applyFont="1" applyFill="1" applyBorder="1" applyAlignment="1">
      <alignment horizontal="left" vertical="top" wrapText="1"/>
    </xf>
    <xf numFmtId="187" fontId="20" fillId="2" borderId="21" xfId="3" applyNumberFormat="1" applyFont="1" applyFill="1" applyBorder="1" applyAlignment="1">
      <alignment horizontal="center" vertical="top" wrapText="1"/>
    </xf>
    <xf numFmtId="187" fontId="20" fillId="2" borderId="26" xfId="27" applyNumberFormat="1" applyFont="1" applyFill="1" applyBorder="1" applyAlignment="1">
      <alignment horizontal="center" vertical="top" wrapText="1"/>
    </xf>
    <xf numFmtId="0" fontId="16" fillId="0" borderId="16" xfId="76" applyNumberFormat="1" applyFont="1" applyFill="1" applyBorder="1" applyAlignment="1">
      <alignment horizontal="center" vertical="top"/>
    </xf>
    <xf numFmtId="187" fontId="16" fillId="0" borderId="16" xfId="76" applyNumberFormat="1" applyFont="1" applyFill="1" applyBorder="1" applyAlignment="1">
      <alignment horizontal="center" vertical="top"/>
    </xf>
    <xf numFmtId="3" fontId="16" fillId="0" borderId="16" xfId="77" applyNumberFormat="1" applyFont="1" applyFill="1" applyBorder="1" applyAlignment="1">
      <alignment horizontal="center" vertical="top" wrapText="1"/>
    </xf>
    <xf numFmtId="3" fontId="16" fillId="0" borderId="16" xfId="77" applyNumberFormat="1" applyFont="1" applyFill="1" applyBorder="1" applyAlignment="1">
      <alignment horizontal="right" vertical="top" wrapText="1"/>
    </xf>
    <xf numFmtId="0" fontId="16" fillId="0" borderId="16" xfId="14" applyFont="1" applyBorder="1" applyAlignment="1">
      <alignment horizontal="left" vertical="top" wrapText="1"/>
    </xf>
    <xf numFmtId="43" fontId="20" fillId="0" borderId="16" xfId="71" applyFont="1" applyBorder="1" applyAlignment="1">
      <alignment horizontal="right" vertical="top" wrapText="1"/>
    </xf>
    <xf numFmtId="43" fontId="20" fillId="0" borderId="16" xfId="71" applyFont="1" applyBorder="1" applyAlignment="1">
      <alignment horizontal="left" vertical="top" wrapText="1"/>
    </xf>
    <xf numFmtId="0" fontId="16" fillId="0" borderId="16" xfId="95" applyFont="1" applyFill="1" applyBorder="1" applyAlignment="1">
      <alignment vertical="top" wrapText="1"/>
    </xf>
    <xf numFmtId="49" fontId="16" fillId="0" borderId="16" xfId="3" applyNumberFormat="1" applyFont="1" applyFill="1" applyBorder="1" applyAlignment="1">
      <alignment horizontal="left" vertical="top" wrapText="1"/>
    </xf>
    <xf numFmtId="0" fontId="16" fillId="0" borderId="16" xfId="1" applyFont="1" applyFill="1" applyBorder="1" applyAlignment="1">
      <alignment horizontal="left" vertical="top" wrapText="1"/>
    </xf>
    <xf numFmtId="0" fontId="16" fillId="0" borderId="16" xfId="14" applyFont="1" applyFill="1" applyBorder="1" applyAlignment="1">
      <alignment horizontal="center" vertical="center" wrapText="1"/>
    </xf>
    <xf numFmtId="3" fontId="16" fillId="0" borderId="16" xfId="1" applyNumberFormat="1" applyFont="1" applyFill="1" applyBorder="1" applyAlignment="1">
      <alignment horizontal="right" vertical="top" wrapText="1"/>
    </xf>
    <xf numFmtId="0" fontId="21" fillId="0" borderId="18" xfId="0" applyFont="1" applyFill="1" applyBorder="1" applyAlignment="1">
      <alignment horizontal="left" vertical="center" wrapText="1"/>
    </xf>
    <xf numFmtId="0" fontId="16" fillId="0" borderId="19" xfId="50" applyFont="1" applyFill="1" applyBorder="1" applyAlignment="1">
      <alignment horizontal="left" vertical="top" wrapText="1"/>
    </xf>
    <xf numFmtId="0" fontId="20" fillId="5" borderId="19" xfId="0" applyFont="1" applyFill="1" applyBorder="1" applyAlignment="1">
      <alignment vertical="top" wrapText="1"/>
    </xf>
    <xf numFmtId="0" fontId="20" fillId="0" borderId="19" xfId="0" applyFont="1" applyBorder="1" applyAlignment="1">
      <alignment vertical="top" wrapText="1"/>
    </xf>
    <xf numFmtId="0" fontId="21" fillId="0" borderId="19" xfId="0" applyFont="1" applyFill="1" applyBorder="1" applyAlignment="1">
      <alignment horizontal="left" vertical="top" wrapText="1"/>
    </xf>
    <xf numFmtId="0" fontId="20" fillId="0" borderId="19" xfId="0" applyFont="1" applyFill="1" applyBorder="1" applyAlignment="1">
      <alignment vertical="top" wrapText="1"/>
    </xf>
    <xf numFmtId="0" fontId="16" fillId="0" borderId="19" xfId="14" applyFont="1" applyFill="1" applyBorder="1" applyAlignment="1">
      <alignment horizontal="left" vertical="top" wrapText="1"/>
    </xf>
    <xf numFmtId="1" fontId="16" fillId="0" borderId="19" xfId="0" applyNumberFormat="1" applyFont="1" applyBorder="1" applyAlignment="1">
      <alignment horizontal="left" vertical="top" wrapText="1"/>
    </xf>
    <xf numFmtId="1" fontId="16" fillId="0" borderId="19" xfId="0" applyNumberFormat="1" applyFont="1" applyFill="1" applyBorder="1" applyAlignment="1">
      <alignment horizontal="left" vertical="top" wrapText="1"/>
    </xf>
    <xf numFmtId="0" fontId="16" fillId="2" borderId="18" xfId="50" applyFont="1" applyFill="1" applyBorder="1" applyAlignment="1">
      <alignment horizontal="left" vertical="center" wrapText="1"/>
    </xf>
    <xf numFmtId="0" fontId="20" fillId="2" borderId="18" xfId="50" applyFont="1" applyFill="1" applyBorder="1" applyAlignment="1">
      <alignment horizontal="left" vertical="top" wrapText="1"/>
    </xf>
    <xf numFmtId="0" fontId="16" fillId="0" borderId="19" xfId="77" applyFont="1" applyFill="1" applyBorder="1" applyAlignment="1">
      <alignment vertical="top"/>
    </xf>
    <xf numFmtId="0" fontId="16" fillId="0" borderId="19" xfId="77" applyFont="1" applyFill="1" applyBorder="1" applyAlignment="1">
      <alignment vertical="top" wrapText="1"/>
    </xf>
    <xf numFmtId="1" fontId="16" fillId="0" borderId="19" xfId="1" applyNumberFormat="1" applyFont="1" applyFill="1" applyBorder="1" applyAlignment="1">
      <alignment horizontal="left" vertical="top" wrapText="1"/>
    </xf>
    <xf numFmtId="0" fontId="18" fillId="0" borderId="16" xfId="21" applyFont="1" applyFill="1" applyBorder="1" applyAlignment="1">
      <alignment horizontal="center" vertical="top" wrapText="1"/>
    </xf>
    <xf numFmtId="0" fontId="16" fillId="0" borderId="16" xfId="21" applyFont="1" applyFill="1" applyBorder="1" applyAlignment="1">
      <alignment horizontal="center" vertical="top" wrapText="1"/>
    </xf>
    <xf numFmtId="0" fontId="16" fillId="0" borderId="16" xfId="95" applyFont="1" applyBorder="1" applyAlignment="1">
      <alignment horizontal="center" vertical="top" wrapText="1"/>
    </xf>
    <xf numFmtId="0" fontId="16" fillId="0" borderId="16" xfId="1" applyFont="1" applyFill="1" applyBorder="1" applyAlignment="1">
      <alignment horizontal="center" vertical="top" wrapText="1"/>
    </xf>
    <xf numFmtId="187" fontId="16" fillId="0" borderId="16" xfId="1" applyNumberFormat="1" applyFont="1" applyFill="1" applyBorder="1" applyAlignment="1">
      <alignment horizontal="right" vertical="top" wrapText="1"/>
    </xf>
    <xf numFmtId="0" fontId="16" fillId="0" borderId="0" xfId="95" applyFont="1" applyFill="1" applyBorder="1" applyAlignment="1">
      <alignment vertical="top" wrapText="1"/>
    </xf>
    <xf numFmtId="49" fontId="16" fillId="0" borderId="0" xfId="3" applyNumberFormat="1" applyFont="1" applyFill="1" applyBorder="1" applyAlignment="1">
      <alignment horizontal="left" vertical="top" wrapText="1"/>
    </xf>
    <xf numFmtId="1" fontId="16" fillId="0" borderId="0" xfId="1" applyNumberFormat="1" applyFont="1" applyFill="1" applyBorder="1" applyAlignment="1">
      <alignment vertical="top" wrapText="1" shrinkToFit="1"/>
    </xf>
    <xf numFmtId="0" fontId="20" fillId="0" borderId="0" xfId="0" applyFont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187" fontId="20" fillId="0" borderId="16" xfId="0" applyNumberFormat="1" applyFont="1" applyBorder="1"/>
    <xf numFmtId="43" fontId="20" fillId="0" borderId="16" xfId="71" applyFont="1" applyBorder="1" applyAlignment="1">
      <alignment horizontal="center" vertical="top" wrapText="1"/>
    </xf>
    <xf numFmtId="187" fontId="20" fillId="2" borderId="18" xfId="27" applyNumberFormat="1" applyFont="1" applyFill="1" applyBorder="1" applyAlignment="1">
      <alignment horizontal="center" vertical="top" wrapText="1"/>
    </xf>
    <xf numFmtId="0" fontId="20" fillId="2" borderId="21" xfId="50" applyFont="1" applyFill="1" applyBorder="1" applyAlignment="1">
      <alignment horizontal="center" vertical="top" wrapText="1"/>
    </xf>
    <xf numFmtId="187" fontId="16" fillId="2" borderId="21" xfId="3" applyNumberFormat="1" applyFont="1" applyFill="1" applyBorder="1" applyAlignment="1">
      <alignment horizontal="center" vertical="top" wrapText="1"/>
    </xf>
    <xf numFmtId="187" fontId="16" fillId="2" borderId="20" xfId="27" applyNumberFormat="1" applyFont="1" applyFill="1" applyBorder="1" applyAlignment="1">
      <alignment horizontal="center" vertical="top" wrapText="1"/>
    </xf>
    <xf numFmtId="187" fontId="16" fillId="2" borderId="16" xfId="27" applyNumberFormat="1" applyFont="1" applyFill="1" applyBorder="1" applyAlignment="1">
      <alignment horizontal="center" vertical="top" wrapText="1"/>
    </xf>
    <xf numFmtId="187" fontId="16" fillId="2" borderId="21" xfId="27" applyNumberFormat="1" applyFont="1" applyFill="1" applyBorder="1" applyAlignment="1">
      <alignment horizontal="center" vertical="top" wrapText="1"/>
    </xf>
    <xf numFmtId="0" fontId="16" fillId="0" borderId="16" xfId="93" applyNumberFormat="1" applyFont="1" applyFill="1" applyBorder="1" applyAlignment="1">
      <alignment horizontal="center" vertical="top" wrapText="1"/>
    </xf>
    <xf numFmtId="187" fontId="16" fillId="0" borderId="16" xfId="93" applyNumberFormat="1" applyFont="1" applyFill="1" applyBorder="1" applyAlignment="1">
      <alignment horizontal="center" vertical="top"/>
    </xf>
    <xf numFmtId="187" fontId="16" fillId="2" borderId="18" xfId="27" applyNumberFormat="1" applyFont="1" applyFill="1" applyBorder="1" applyAlignment="1">
      <alignment horizontal="center" vertical="top" wrapText="1"/>
    </xf>
    <xf numFmtId="0" fontId="20" fillId="0" borderId="16" xfId="3" applyNumberFormat="1" applyFont="1" applyFill="1" applyBorder="1" applyAlignment="1">
      <alignment horizontal="center" vertical="top" wrapText="1"/>
    </xf>
    <xf numFmtId="187" fontId="20" fillId="0" borderId="16" xfId="3" applyNumberFormat="1" applyFont="1" applyFill="1" applyBorder="1" applyAlignment="1">
      <alignment horizontal="center" vertical="top" wrapText="1"/>
    </xf>
    <xf numFmtId="0" fontId="20" fillId="0" borderId="16" xfId="50" applyFont="1" applyFill="1" applyBorder="1" applyAlignment="1">
      <alignment horizontal="center" vertical="top" wrapText="1"/>
    </xf>
    <xf numFmtId="187" fontId="20" fillId="0" borderId="16" xfId="3" applyNumberFormat="1" applyFont="1" applyFill="1" applyBorder="1" applyAlignment="1">
      <alignment horizontal="center" vertical="top"/>
    </xf>
    <xf numFmtId="187" fontId="20" fillId="5" borderId="2" xfId="3" applyNumberFormat="1" applyFont="1" applyFill="1" applyBorder="1" applyAlignment="1">
      <alignment horizontal="center" vertical="top" wrapText="1"/>
    </xf>
    <xf numFmtId="187" fontId="16" fillId="2" borderId="16" xfId="3" applyNumberFormat="1" applyFont="1" applyFill="1" applyBorder="1" applyAlignment="1">
      <alignment horizontal="center" vertical="top" wrapText="1"/>
    </xf>
    <xf numFmtId="187" fontId="20" fillId="2" borderId="16" xfId="27" applyNumberFormat="1" applyFont="1" applyFill="1" applyBorder="1" applyAlignment="1">
      <alignment horizontal="center" vertical="top" wrapText="1"/>
    </xf>
    <xf numFmtId="187" fontId="16" fillId="0" borderId="12" xfId="50" applyNumberFormat="1" applyFont="1" applyFill="1" applyBorder="1" applyAlignment="1">
      <alignment vertical="top"/>
    </xf>
    <xf numFmtId="0" fontId="16" fillId="0" borderId="12" xfId="0" applyFont="1" applyBorder="1" applyAlignment="1">
      <alignment horizontal="center" vertical="top"/>
    </xf>
    <xf numFmtId="1" fontId="16" fillId="0" borderId="16" xfId="1" applyNumberFormat="1" applyFont="1" applyFill="1" applyBorder="1" applyAlignment="1">
      <alignment horizontal="left" vertical="top" wrapText="1" shrinkToFit="1"/>
    </xf>
    <xf numFmtId="0" fontId="16" fillId="0" borderId="16" xfId="14" applyNumberFormat="1" applyFont="1" applyFill="1" applyBorder="1" applyAlignment="1">
      <alignment horizontal="left" vertical="top" wrapText="1"/>
    </xf>
    <xf numFmtId="0" fontId="14" fillId="2" borderId="0" xfId="50" applyFont="1" applyFill="1" applyAlignment="1">
      <alignment horizontal="left" vertical="top"/>
    </xf>
    <xf numFmtId="0" fontId="14" fillId="2" borderId="0" xfId="50" applyFont="1" applyFill="1" applyAlignment="1">
      <alignment vertical="top"/>
    </xf>
    <xf numFmtId="0" fontId="14" fillId="2" borderId="27" xfId="50" applyFont="1" applyFill="1" applyBorder="1" applyAlignment="1">
      <alignment horizontal="center" vertical="top" wrapText="1"/>
    </xf>
    <xf numFmtId="187" fontId="14" fillId="2" borderId="27" xfId="3" applyNumberFormat="1" applyFont="1" applyFill="1" applyBorder="1" applyAlignment="1">
      <alignment horizontal="center" vertical="top" wrapText="1"/>
    </xf>
    <xf numFmtId="187" fontId="14" fillId="2" borderId="27" xfId="27" applyNumberFormat="1" applyFont="1" applyFill="1" applyBorder="1" applyAlignment="1">
      <alignment horizontal="center" vertical="top" wrapText="1"/>
    </xf>
    <xf numFmtId="0" fontId="14" fillId="2" borderId="27" xfId="50" applyFont="1" applyFill="1" applyBorder="1" applyAlignment="1">
      <alignment horizontal="left" vertical="top" wrapText="1"/>
    </xf>
    <xf numFmtId="0" fontId="14" fillId="2" borderId="16" xfId="50" applyFont="1" applyFill="1" applyBorder="1" applyAlignment="1">
      <alignment horizontal="left" vertical="top" wrapText="1"/>
    </xf>
    <xf numFmtId="187" fontId="17" fillId="3" borderId="16" xfId="3" applyNumberFormat="1" applyFont="1" applyFill="1" applyBorder="1" applyAlignment="1">
      <alignment horizontal="center" vertical="top" wrapText="1"/>
    </xf>
    <xf numFmtId="0" fontId="16" fillId="2" borderId="16" xfId="21" applyFont="1" applyFill="1" applyBorder="1" applyAlignment="1">
      <alignment horizontal="center" vertical="top" wrapText="1"/>
    </xf>
    <xf numFmtId="0" fontId="16" fillId="0" borderId="16" xfId="0" applyFont="1" applyBorder="1" applyAlignment="1">
      <alignment vertical="top" wrapText="1"/>
    </xf>
    <xf numFmtId="189" fontId="16" fillId="0" borderId="16" xfId="0" applyNumberFormat="1" applyFont="1" applyBorder="1" applyAlignment="1">
      <alignment horizontal="right" vertical="top" wrapText="1"/>
    </xf>
    <xf numFmtId="3" fontId="16" fillId="0" borderId="16" xfId="0" applyNumberFormat="1" applyFont="1" applyBorder="1" applyAlignment="1">
      <alignment horizontal="center" vertical="top" wrapText="1"/>
    </xf>
    <xf numFmtId="189" fontId="16" fillId="5" borderId="16" xfId="0" applyNumberFormat="1" applyFont="1" applyFill="1" applyBorder="1" applyAlignment="1">
      <alignment horizontal="right" vertical="top" wrapText="1"/>
    </xf>
    <xf numFmtId="3" fontId="16" fillId="5" borderId="16" xfId="0" applyNumberFormat="1" applyFont="1" applyFill="1" applyBorder="1" applyAlignment="1">
      <alignment horizontal="right" vertical="top" wrapText="1"/>
    </xf>
    <xf numFmtId="43" fontId="28" fillId="5" borderId="16" xfId="3" applyFont="1" applyFill="1" applyBorder="1" applyAlignment="1">
      <alignment horizontal="right" vertical="top" wrapText="1"/>
    </xf>
    <xf numFmtId="0" fontId="16" fillId="0" borderId="16" xfId="0" applyFont="1" applyBorder="1" applyAlignment="1">
      <alignment horizontal="center" vertical="top" wrapText="1"/>
    </xf>
    <xf numFmtId="187" fontId="16" fillId="5" borderId="16" xfId="10" applyNumberFormat="1" applyFont="1" applyFill="1" applyBorder="1" applyAlignment="1">
      <alignment horizontal="center" vertical="top" wrapText="1"/>
    </xf>
    <xf numFmtId="0" fontId="20" fillId="2" borderId="16" xfId="50" applyFont="1" applyFill="1" applyBorder="1" applyAlignment="1">
      <alignment horizontal="center" vertical="top" wrapText="1"/>
    </xf>
    <xf numFmtId="187" fontId="16" fillId="0" borderId="16" xfId="3" applyNumberFormat="1" applyFont="1" applyBorder="1" applyAlignment="1">
      <alignment vertical="top"/>
    </xf>
    <xf numFmtId="3" fontId="16" fillId="0" borderId="16" xfId="0" applyNumberFormat="1" applyFont="1" applyBorder="1" applyAlignment="1">
      <alignment horizontal="left" vertical="top" wrapText="1"/>
    </xf>
    <xf numFmtId="0" fontId="16" fillId="2" borderId="16" xfId="50" applyFont="1" applyFill="1" applyBorder="1" applyAlignment="1">
      <alignment horizontal="center" vertical="top"/>
    </xf>
    <xf numFmtId="187" fontId="16" fillId="0" borderId="16" xfId="3" applyNumberFormat="1" applyFont="1" applyFill="1" applyBorder="1" applyAlignment="1">
      <alignment horizontal="left" vertical="top"/>
    </xf>
    <xf numFmtId="187" fontId="16" fillId="0" borderId="16" xfId="60" applyNumberFormat="1" applyFont="1" applyFill="1" applyBorder="1" applyAlignment="1">
      <alignment horizontal="left" vertical="top" wrapText="1"/>
    </xf>
    <xf numFmtId="49" fontId="20" fillId="0" borderId="16" xfId="0" applyNumberFormat="1" applyFont="1" applyBorder="1" applyAlignment="1">
      <alignment horizontal="left" vertical="top" wrapText="1"/>
    </xf>
    <xf numFmtId="49" fontId="20" fillId="0" borderId="16" xfId="0" applyNumberFormat="1" applyFont="1" applyBorder="1" applyAlignment="1">
      <alignment horizontal="left" vertical="top"/>
    </xf>
    <xf numFmtId="0" fontId="21" fillId="0" borderId="16" xfId="0" applyFont="1" applyBorder="1" applyAlignment="1">
      <alignment horizontal="left" vertical="top" wrapText="1"/>
    </xf>
    <xf numFmtId="187" fontId="16" fillId="2" borderId="16" xfId="3" applyNumberFormat="1" applyFont="1" applyFill="1" applyBorder="1" applyAlignment="1">
      <alignment horizontal="left" vertical="top" wrapText="1"/>
    </xf>
    <xf numFmtId="187" fontId="19" fillId="2" borderId="16" xfId="10" applyNumberFormat="1" applyFont="1" applyFill="1" applyBorder="1" applyAlignment="1">
      <alignment horizontal="left" vertical="top" wrapText="1"/>
    </xf>
    <xf numFmtId="49" fontId="16" fillId="0" borderId="16" xfId="0" applyNumberFormat="1" applyFont="1" applyBorder="1" applyAlignment="1">
      <alignment horizontal="left" vertical="top"/>
    </xf>
    <xf numFmtId="0" fontId="16" fillId="0" borderId="16" xfId="21" applyFont="1" applyBorder="1" applyAlignment="1">
      <alignment horizontal="center" vertical="top" wrapText="1"/>
    </xf>
    <xf numFmtId="187" fontId="16" fillId="0" borderId="16" xfId="7" applyNumberFormat="1" applyFont="1" applyBorder="1" applyAlignment="1">
      <alignment horizontal="right" vertical="top" wrapText="1"/>
    </xf>
    <xf numFmtId="187" fontId="16" fillId="0" borderId="16" xfId="60" applyNumberFormat="1" applyFont="1" applyBorder="1" applyAlignment="1">
      <alignment horizontal="right" vertical="top" wrapText="1"/>
    </xf>
    <xf numFmtId="3" fontId="16" fillId="0" borderId="16" xfId="14" applyNumberFormat="1" applyFont="1" applyBorder="1" applyAlignment="1">
      <alignment horizontal="right" vertical="top" wrapText="1"/>
    </xf>
    <xf numFmtId="3" fontId="20" fillId="0" borderId="16" xfId="0" applyNumberFormat="1" applyFont="1" applyBorder="1" applyAlignment="1">
      <alignment horizontal="left" vertical="top" wrapText="1"/>
    </xf>
    <xf numFmtId="0" fontId="16" fillId="5" borderId="16" xfId="14" applyFont="1" applyFill="1" applyBorder="1" applyAlignment="1">
      <alignment vertical="top" wrapText="1"/>
    </xf>
    <xf numFmtId="187" fontId="16" fillId="2" borderId="16" xfId="3" applyNumberFormat="1" applyFont="1" applyFill="1" applyBorder="1" applyAlignment="1">
      <alignment horizontal="right" vertical="top" wrapText="1"/>
    </xf>
    <xf numFmtId="0" fontId="16" fillId="2" borderId="16" xfId="50" applyFont="1" applyFill="1" applyBorder="1" applyAlignment="1">
      <alignment vertical="top" wrapText="1"/>
    </xf>
    <xf numFmtId="0" fontId="16" fillId="2" borderId="16" xfId="50" applyFont="1" applyFill="1" applyBorder="1" applyAlignment="1">
      <alignment vertical="top"/>
    </xf>
    <xf numFmtId="0" fontId="20" fillId="0" borderId="27" xfId="0" applyFont="1" applyBorder="1" applyAlignment="1">
      <alignment horizontal="left" vertical="top" wrapText="1"/>
    </xf>
    <xf numFmtId="43" fontId="20" fillId="0" borderId="27" xfId="3" applyFont="1" applyBorder="1" applyAlignment="1">
      <alignment horizontal="center" vertical="top" wrapText="1"/>
    </xf>
    <xf numFmtId="0" fontId="16" fillId="0" borderId="27" xfId="50" applyFont="1" applyFill="1" applyBorder="1" applyAlignment="1">
      <alignment horizontal="left" vertical="top" wrapText="1"/>
    </xf>
    <xf numFmtId="43" fontId="20" fillId="0" borderId="27" xfId="3" applyFont="1" applyBorder="1" applyAlignment="1">
      <alignment horizontal="left" vertical="top" wrapText="1"/>
    </xf>
    <xf numFmtId="187" fontId="20" fillId="0" borderId="27" xfId="3" applyNumberFormat="1" applyFont="1" applyBorder="1" applyAlignment="1">
      <alignment horizontal="left" vertical="top" wrapText="1"/>
    </xf>
    <xf numFmtId="0" fontId="16" fillId="0" borderId="27" xfId="0" applyFont="1" applyBorder="1" applyAlignment="1">
      <alignment horizontal="left" vertical="top" wrapText="1"/>
    </xf>
    <xf numFmtId="0" fontId="20" fillId="0" borderId="27" xfId="0" applyFont="1" applyFill="1" applyBorder="1" applyAlignment="1">
      <alignment horizontal="left" vertical="top" wrapText="1"/>
    </xf>
    <xf numFmtId="187" fontId="16" fillId="0" borderId="27" xfId="10" applyNumberFormat="1" applyFont="1" applyFill="1" applyBorder="1" applyAlignment="1">
      <alignment horizontal="left" vertical="top" wrapText="1"/>
    </xf>
    <xf numFmtId="0" fontId="16" fillId="2" borderId="27" xfId="50" applyFont="1" applyFill="1" applyBorder="1" applyAlignment="1">
      <alignment horizontal="left" vertical="top" wrapText="1"/>
    </xf>
    <xf numFmtId="43" fontId="20" fillId="0" borderId="16" xfId="3" applyFont="1" applyBorder="1" applyAlignment="1">
      <alignment horizontal="center" vertical="top" wrapText="1"/>
    </xf>
    <xf numFmtId="43" fontId="20" fillId="0" borderId="16" xfId="3" applyFont="1" applyBorder="1" applyAlignment="1">
      <alignment horizontal="left" vertical="top" wrapText="1"/>
    </xf>
    <xf numFmtId="187" fontId="20" fillId="0" borderId="16" xfId="3" applyNumberFormat="1" applyFont="1" applyBorder="1" applyAlignment="1">
      <alignment horizontal="left" vertical="top" wrapText="1"/>
    </xf>
    <xf numFmtId="187" fontId="16" fillId="0" borderId="16" xfId="10" applyNumberFormat="1" applyFont="1" applyFill="1" applyBorder="1" applyAlignment="1">
      <alignment horizontal="left" vertical="top" wrapText="1"/>
    </xf>
    <xf numFmtId="187" fontId="19" fillId="2" borderId="16" xfId="84" applyNumberFormat="1" applyFont="1" applyFill="1" applyBorder="1" applyAlignment="1">
      <alignment horizontal="center" vertical="top" wrapText="1"/>
    </xf>
    <xf numFmtId="0" fontId="16" fillId="2" borderId="16" xfId="3" applyNumberFormat="1" applyFont="1" applyFill="1" applyBorder="1" applyAlignment="1">
      <alignment horizontal="center" vertical="top" wrapText="1"/>
    </xf>
    <xf numFmtId="187" fontId="16" fillId="5" borderId="27" xfId="3" applyNumberFormat="1" applyFont="1" applyFill="1" applyBorder="1" applyAlignment="1">
      <alignment horizontal="center" vertical="top" wrapText="1"/>
    </xf>
    <xf numFmtId="0" fontId="14" fillId="2" borderId="0" xfId="50" applyFont="1" applyFill="1" applyAlignment="1">
      <alignment horizontal="center" vertical="top"/>
    </xf>
    <xf numFmtId="187" fontId="14" fillId="2" borderId="0" xfId="3" applyNumberFormat="1" applyFont="1" applyFill="1" applyAlignment="1">
      <alignment vertical="top"/>
    </xf>
    <xf numFmtId="187" fontId="14" fillId="2" borderId="0" xfId="50" applyNumberFormat="1" applyFont="1" applyFill="1" applyAlignment="1">
      <alignment horizontal="right" vertical="top"/>
    </xf>
    <xf numFmtId="187" fontId="14" fillId="2" borderId="0" xfId="50" applyNumberFormat="1" applyFont="1" applyFill="1" applyAlignment="1">
      <alignment horizontal="center" vertical="top"/>
    </xf>
    <xf numFmtId="0" fontId="14" fillId="2" borderId="16" xfId="50" applyFont="1" applyFill="1" applyBorder="1" applyAlignment="1">
      <alignment horizontal="center" vertical="top" wrapText="1"/>
    </xf>
    <xf numFmtId="187" fontId="14" fillId="2" borderId="16" xfId="3" applyNumberFormat="1" applyFont="1" applyFill="1" applyBorder="1" applyAlignment="1">
      <alignment horizontal="center" vertical="top" wrapText="1"/>
    </xf>
    <xf numFmtId="187" fontId="14" fillId="2" borderId="16" xfId="27" applyNumberFormat="1" applyFont="1" applyFill="1" applyBorder="1" applyAlignment="1">
      <alignment horizontal="center" vertical="top" wrapText="1"/>
    </xf>
    <xf numFmtId="0" fontId="16" fillId="0" borderId="16" xfId="80" applyFont="1" applyFill="1" applyBorder="1" applyAlignment="1">
      <alignment vertical="top" wrapText="1"/>
    </xf>
    <xf numFmtId="0" fontId="20" fillId="0" borderId="16" xfId="75" applyFont="1" applyFill="1" applyBorder="1" applyAlignment="1">
      <alignment horizontal="center" vertical="top" wrapText="1"/>
    </xf>
    <xf numFmtId="3" fontId="20" fillId="0" borderId="16" xfId="0" applyNumberFormat="1" applyFont="1" applyFill="1" applyBorder="1" applyAlignment="1">
      <alignment vertical="top"/>
    </xf>
    <xf numFmtId="187" fontId="19" fillId="0" borderId="16" xfId="3" applyNumberFormat="1" applyFont="1" applyFill="1" applyBorder="1" applyAlignment="1">
      <alignment horizontal="center" vertical="top" wrapText="1"/>
    </xf>
    <xf numFmtId="187" fontId="19" fillId="0" borderId="16" xfId="84" applyNumberFormat="1" applyFont="1" applyFill="1" applyBorder="1" applyAlignment="1">
      <alignment horizontal="center" vertical="top" wrapText="1"/>
    </xf>
    <xf numFmtId="0" fontId="16" fillId="0" borderId="8" xfId="21" applyFont="1" applyBorder="1" applyAlignment="1">
      <alignment horizontal="center" vertical="top" wrapText="1"/>
    </xf>
    <xf numFmtId="0" fontId="14" fillId="5" borderId="16" xfId="50" applyFont="1" applyFill="1" applyBorder="1" applyAlignment="1">
      <alignment horizontal="center" vertical="top" wrapText="1"/>
    </xf>
    <xf numFmtId="49" fontId="16" fillId="0" borderId="8" xfId="3" applyNumberFormat="1" applyFont="1" applyBorder="1" applyAlignment="1">
      <alignment horizontal="center" vertical="top" wrapText="1"/>
    </xf>
    <xf numFmtId="187" fontId="16" fillId="0" borderId="8" xfId="3" applyNumberFormat="1" applyFont="1" applyBorder="1" applyAlignment="1">
      <alignment horizontal="right" vertical="top" wrapText="1"/>
    </xf>
    <xf numFmtId="187" fontId="16" fillId="0" borderId="8" xfId="3" applyNumberFormat="1" applyFont="1" applyBorder="1" applyAlignment="1">
      <alignment horizontal="center" vertical="top" wrapText="1"/>
    </xf>
    <xf numFmtId="187" fontId="16" fillId="0" borderId="8" xfId="10" applyNumberFormat="1" applyFont="1" applyBorder="1" applyAlignment="1">
      <alignment horizontal="center" vertical="top" wrapText="1"/>
    </xf>
    <xf numFmtId="0" fontId="16" fillId="0" borderId="16" xfId="80" applyFont="1" applyBorder="1" applyAlignment="1">
      <alignment vertical="top" wrapText="1"/>
    </xf>
    <xf numFmtId="0" fontId="16" fillId="0" borderId="8" xfId="50" applyFont="1" applyBorder="1" applyAlignment="1">
      <alignment horizontal="center" vertical="top" wrapText="1"/>
    </xf>
    <xf numFmtId="0" fontId="19" fillId="0" borderId="0" xfId="0" applyFont="1"/>
    <xf numFmtId="0" fontId="19" fillId="0" borderId="0" xfId="0" applyFont="1" applyAlignment="1">
      <alignment horizontal="center"/>
    </xf>
    <xf numFmtId="187" fontId="19" fillId="0" borderId="0" xfId="3" applyNumberFormat="1" applyFont="1"/>
    <xf numFmtId="189" fontId="20" fillId="0" borderId="0" xfId="0" applyNumberFormat="1" applyFont="1"/>
    <xf numFmtId="1" fontId="16" fillId="0" borderId="0" xfId="1" applyNumberFormat="1" applyFont="1" applyFill="1" applyBorder="1" applyAlignment="1">
      <alignment horizontal="left" vertical="top" wrapText="1"/>
    </xf>
    <xf numFmtId="49" fontId="16" fillId="0" borderId="0" xfId="3" applyNumberFormat="1" applyFont="1" applyFill="1" applyBorder="1" applyAlignment="1">
      <alignment horizontal="center" vertical="top" wrapText="1"/>
    </xf>
    <xf numFmtId="0" fontId="24" fillId="6" borderId="16" xfId="80" applyFont="1" applyFill="1" applyBorder="1" applyAlignment="1">
      <alignment vertical="top" wrapText="1"/>
    </xf>
    <xf numFmtId="0" fontId="16" fillId="0" borderId="31" xfId="50" applyFont="1" applyFill="1" applyBorder="1" applyAlignment="1">
      <alignment horizontal="center" vertical="center" wrapText="1"/>
    </xf>
    <xf numFmtId="0" fontId="16" fillId="2" borderId="31" xfId="50" applyFont="1" applyFill="1" applyBorder="1" applyAlignment="1">
      <alignment horizontal="center" vertical="top" wrapText="1"/>
    </xf>
    <xf numFmtId="0" fontId="16" fillId="5" borderId="31" xfId="50" applyFont="1" applyFill="1" applyBorder="1" applyAlignment="1">
      <alignment horizontal="left" vertical="top" wrapText="1"/>
    </xf>
    <xf numFmtId="0" fontId="16" fillId="2" borderId="31" xfId="71" applyNumberFormat="1" applyFont="1" applyFill="1" applyBorder="1" applyAlignment="1">
      <alignment vertical="top" wrapText="1"/>
    </xf>
    <xf numFmtId="0" fontId="16" fillId="2" borderId="31" xfId="50" applyFont="1" applyFill="1" applyBorder="1" applyAlignment="1">
      <alignment horizontal="center" vertical="top"/>
    </xf>
    <xf numFmtId="0" fontId="16" fillId="2" borderId="31" xfId="50" applyFont="1" applyFill="1" applyBorder="1" applyAlignment="1">
      <alignment horizontal="left" vertical="top"/>
    </xf>
    <xf numFmtId="0" fontId="16" fillId="5" borderId="31" xfId="50" applyFont="1" applyFill="1" applyBorder="1" applyAlignment="1">
      <alignment horizontal="center" vertical="top" wrapText="1"/>
    </xf>
    <xf numFmtId="0" fontId="16" fillId="2" borderId="31" xfId="50" applyFont="1" applyFill="1" applyBorder="1" applyAlignment="1">
      <alignment horizontal="left" vertical="top" wrapText="1"/>
    </xf>
    <xf numFmtId="187" fontId="16" fillId="2" borderId="31" xfId="71" applyNumberFormat="1" applyFont="1" applyFill="1" applyBorder="1" applyAlignment="1">
      <alignment vertical="top" wrapText="1"/>
    </xf>
    <xf numFmtId="187" fontId="16" fillId="2" borderId="32" xfId="71" applyNumberFormat="1" applyFont="1" applyFill="1" applyBorder="1" applyAlignment="1">
      <alignment vertical="top" wrapText="1"/>
    </xf>
    <xf numFmtId="0" fontId="16" fillId="0" borderId="2" xfId="50" applyFont="1" applyFill="1" applyBorder="1" applyAlignment="1">
      <alignment horizontal="center" vertical="top" wrapText="1"/>
    </xf>
    <xf numFmtId="59" fontId="0" fillId="0" borderId="0" xfId="0" applyNumberFormat="1"/>
    <xf numFmtId="0" fontId="14" fillId="4" borderId="31" xfId="50" applyFont="1" applyFill="1" applyBorder="1" applyAlignment="1">
      <alignment horizontal="center" vertical="center" wrapText="1"/>
    </xf>
    <xf numFmtId="187" fontId="14" fillId="4" borderId="31" xfId="3" applyNumberFormat="1" applyFont="1" applyFill="1" applyBorder="1" applyAlignment="1">
      <alignment horizontal="center" vertical="center"/>
    </xf>
    <xf numFmtId="187" fontId="14" fillId="4" borderId="31" xfId="3" applyNumberFormat="1" applyFont="1" applyFill="1" applyBorder="1" applyAlignment="1">
      <alignment vertical="center"/>
    </xf>
    <xf numFmtId="0" fontId="14" fillId="4" borderId="31" xfId="50" applyFont="1" applyFill="1" applyBorder="1" applyAlignment="1">
      <alignment horizontal="left" vertical="center" wrapText="1"/>
    </xf>
    <xf numFmtId="43" fontId="20" fillId="0" borderId="12" xfId="0" applyNumberFormat="1" applyFont="1" applyBorder="1" applyAlignment="1">
      <alignment vertical="top"/>
    </xf>
    <xf numFmtId="0" fontId="14" fillId="2" borderId="0" xfId="50" applyFont="1" applyFill="1" applyBorder="1" applyAlignment="1">
      <alignment horizontal="left" vertical="top"/>
    </xf>
    <xf numFmtId="0" fontId="18" fillId="0" borderId="35" xfId="21" applyFont="1" applyFill="1" applyBorder="1" applyAlignment="1">
      <alignment horizontal="center" vertical="top" wrapText="1"/>
    </xf>
    <xf numFmtId="190" fontId="16" fillId="0" borderId="16" xfId="0" applyNumberFormat="1" applyFont="1" applyFill="1" applyBorder="1" applyAlignment="1">
      <alignment horizontal="center" vertical="top"/>
    </xf>
    <xf numFmtId="0" fontId="16" fillId="0" borderId="16" xfId="0" applyFont="1" applyFill="1" applyBorder="1" applyAlignment="1">
      <alignment horizontal="center" vertical="top"/>
    </xf>
    <xf numFmtId="187" fontId="16" fillId="0" borderId="16" xfId="94" applyNumberFormat="1" applyFont="1" applyFill="1" applyBorder="1" applyAlignment="1">
      <alignment horizontal="left" vertical="top"/>
    </xf>
    <xf numFmtId="0" fontId="20" fillId="0" borderId="16" xfId="0" applyFont="1" applyBorder="1" applyAlignment="1">
      <alignment vertical="top"/>
    </xf>
    <xf numFmtId="0" fontId="16" fillId="2" borderId="35" xfId="50" applyFont="1" applyFill="1" applyBorder="1" applyAlignment="1">
      <alignment horizontal="center" vertical="top" wrapText="1"/>
    </xf>
    <xf numFmtId="187" fontId="16" fillId="2" borderId="36" xfId="71" applyNumberFormat="1" applyFont="1" applyFill="1" applyBorder="1" applyAlignment="1">
      <alignment vertical="top" wrapText="1"/>
    </xf>
    <xf numFmtId="187" fontId="14" fillId="4" borderId="36" xfId="3" applyNumberFormat="1" applyFont="1" applyFill="1" applyBorder="1" applyAlignment="1">
      <alignment vertical="center"/>
    </xf>
    <xf numFmtId="187" fontId="14" fillId="4" borderId="16" xfId="3" applyNumberFormat="1" applyFont="1" applyFill="1" applyBorder="1" applyAlignment="1">
      <alignment vertical="center"/>
    </xf>
    <xf numFmtId="0" fontId="20" fillId="0" borderId="16" xfId="0" applyNumberFormat="1" applyFont="1" applyFill="1" applyBorder="1" applyAlignment="1">
      <alignment horizontal="right" vertical="top" wrapText="1"/>
    </xf>
    <xf numFmtId="3" fontId="16" fillId="0" borderId="16" xfId="50" applyNumberFormat="1" applyFont="1" applyFill="1" applyBorder="1" applyAlignment="1">
      <alignment horizontal="center" vertical="top" wrapText="1"/>
    </xf>
    <xf numFmtId="0" fontId="14" fillId="2" borderId="0" xfId="50" applyFont="1" applyFill="1" applyAlignment="1">
      <alignment horizontal="center" vertical="top"/>
    </xf>
    <xf numFmtId="0" fontId="14" fillId="2" borderId="0" xfId="50" applyFont="1" applyFill="1" applyAlignment="1">
      <alignment horizontal="left" vertical="top"/>
    </xf>
    <xf numFmtId="59" fontId="14" fillId="2" borderId="0" xfId="50" applyNumberFormat="1" applyFont="1" applyFill="1" applyBorder="1" applyAlignment="1">
      <alignment horizontal="center" vertical="top"/>
    </xf>
    <xf numFmtId="0" fontId="14" fillId="2" borderId="0" xfId="50" applyFont="1" applyFill="1" applyBorder="1" applyAlignment="1">
      <alignment horizontal="center" vertical="top"/>
    </xf>
    <xf numFmtId="0" fontId="14" fillId="2" borderId="0" xfId="50" applyFont="1" applyFill="1" applyBorder="1" applyAlignment="1">
      <alignment horizontal="left" vertical="top"/>
    </xf>
    <xf numFmtId="0" fontId="14" fillId="3" borderId="28" xfId="50" applyFont="1" applyFill="1" applyBorder="1" applyAlignment="1">
      <alignment horizontal="center" vertical="top"/>
    </xf>
    <xf numFmtId="0" fontId="14" fillId="3" borderId="29" xfId="50" applyFont="1" applyFill="1" applyBorder="1" applyAlignment="1">
      <alignment horizontal="center" vertical="top"/>
    </xf>
    <xf numFmtId="0" fontId="14" fillId="3" borderId="30" xfId="50" applyFont="1" applyFill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187" fontId="16" fillId="0" borderId="37" xfId="3" applyNumberFormat="1" applyFont="1" applyBorder="1" applyAlignment="1">
      <alignment horizontal="right" vertical="top" wrapText="1" shrinkToFit="1"/>
    </xf>
    <xf numFmtId="0" fontId="16" fillId="0" borderId="37" xfId="50" applyFont="1" applyBorder="1" applyAlignment="1">
      <alignment horizontal="center" vertical="top" wrapText="1"/>
    </xf>
    <xf numFmtId="187" fontId="16" fillId="0" borderId="38" xfId="0" applyNumberFormat="1" applyFont="1" applyFill="1" applyBorder="1" applyAlignment="1">
      <alignment horizontal="center" vertical="top" wrapText="1"/>
    </xf>
    <xf numFmtId="187" fontId="16" fillId="0" borderId="38" xfId="3" applyNumberFormat="1" applyFont="1" applyFill="1" applyBorder="1" applyAlignment="1">
      <alignment horizontal="right" vertical="top" wrapText="1"/>
    </xf>
    <xf numFmtId="0" fontId="16" fillId="0" borderId="39" xfId="0" applyFont="1" applyFill="1" applyBorder="1" applyAlignment="1">
      <alignment horizontal="left" vertical="top" wrapText="1"/>
    </xf>
    <xf numFmtId="0" fontId="16" fillId="0" borderId="35" xfId="50" applyFont="1" applyFill="1" applyBorder="1" applyAlignment="1">
      <alignment horizontal="center" vertical="top" wrapText="1"/>
    </xf>
    <xf numFmtId="187" fontId="16" fillId="0" borderId="12" xfId="94" applyNumberFormat="1" applyFont="1" applyFill="1" applyBorder="1" applyAlignment="1">
      <alignment horizontal="center" vertical="top"/>
    </xf>
    <xf numFmtId="190" fontId="16" fillId="0" borderId="12" xfId="0" applyNumberFormat="1" applyFont="1" applyFill="1" applyBorder="1" applyAlignment="1">
      <alignment horizontal="center" vertical="top"/>
    </xf>
    <xf numFmtId="0" fontId="16" fillId="0" borderId="12" xfId="0" applyFont="1" applyFill="1" applyBorder="1" applyAlignment="1">
      <alignment horizontal="center" vertical="top"/>
    </xf>
    <xf numFmtId="187" fontId="16" fillId="0" borderId="12" xfId="94" applyNumberFormat="1" applyFont="1" applyFill="1" applyBorder="1" applyAlignment="1">
      <alignment horizontal="left" vertical="top"/>
    </xf>
    <xf numFmtId="0" fontId="20" fillId="0" borderId="12" xfId="0" applyFont="1" applyBorder="1"/>
    <xf numFmtId="0" fontId="0" fillId="0" borderId="12" xfId="0" applyBorder="1"/>
    <xf numFmtId="187" fontId="16" fillId="0" borderId="8" xfId="94" applyNumberFormat="1" applyFont="1" applyFill="1" applyBorder="1" applyAlignment="1">
      <alignment horizontal="center" vertical="top"/>
    </xf>
    <xf numFmtId="0" fontId="16" fillId="0" borderId="8" xfId="0" applyFont="1" applyBorder="1" applyAlignment="1">
      <alignment horizontal="center" vertical="top" wrapText="1"/>
    </xf>
    <xf numFmtId="190" fontId="16" fillId="0" borderId="8" xfId="0" applyNumberFormat="1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center" vertical="top"/>
    </xf>
    <xf numFmtId="187" fontId="16" fillId="0" borderId="8" xfId="94" applyNumberFormat="1" applyFont="1" applyFill="1" applyBorder="1" applyAlignment="1">
      <alignment horizontal="left" vertical="top"/>
    </xf>
    <xf numFmtId="0" fontId="20" fillId="0" borderId="8" xfId="0" applyFont="1" applyBorder="1"/>
    <xf numFmtId="0" fontId="0" fillId="0" borderId="8" xfId="0" applyBorder="1"/>
    <xf numFmtId="187" fontId="16" fillId="0" borderId="40" xfId="94" applyNumberFormat="1" applyFont="1" applyFill="1" applyBorder="1" applyAlignment="1">
      <alignment horizontal="center" vertical="top"/>
    </xf>
    <xf numFmtId="0" fontId="16" fillId="0" borderId="41" xfId="0" applyFont="1" applyBorder="1" applyAlignment="1">
      <alignment horizontal="center" vertical="top" wrapText="1"/>
    </xf>
    <xf numFmtId="187" fontId="16" fillId="0" borderId="41" xfId="94" applyNumberFormat="1" applyFont="1" applyFill="1" applyBorder="1" applyAlignment="1">
      <alignment horizontal="center" vertical="top"/>
    </xf>
    <xf numFmtId="190" fontId="16" fillId="0" borderId="41" xfId="0" applyNumberFormat="1" applyFont="1" applyFill="1" applyBorder="1" applyAlignment="1">
      <alignment horizontal="center" vertical="top"/>
    </xf>
    <xf numFmtId="0" fontId="16" fillId="0" borderId="41" xfId="0" applyFont="1" applyFill="1" applyBorder="1" applyAlignment="1">
      <alignment horizontal="center" vertical="top"/>
    </xf>
    <xf numFmtId="187" fontId="16" fillId="0" borderId="41" xfId="94" applyNumberFormat="1" applyFont="1" applyFill="1" applyBorder="1" applyAlignment="1">
      <alignment horizontal="left" vertical="top"/>
    </xf>
    <xf numFmtId="0" fontId="20" fillId="0" borderId="41" xfId="0" applyFont="1" applyBorder="1"/>
    <xf numFmtId="0" fontId="0" fillId="0" borderId="42" xfId="0" applyBorder="1"/>
    <xf numFmtId="0" fontId="18" fillId="0" borderId="33" xfId="21" applyFont="1" applyFill="1" applyBorder="1" applyAlignment="1">
      <alignment horizontal="center" vertical="top" wrapText="1"/>
    </xf>
    <xf numFmtId="0" fontId="18" fillId="0" borderId="37" xfId="21" applyFont="1" applyFill="1" applyBorder="1" applyAlignment="1">
      <alignment horizontal="center" vertical="top" wrapText="1"/>
    </xf>
    <xf numFmtId="0" fontId="22" fillId="2" borderId="16" xfId="21" applyFont="1" applyFill="1" applyBorder="1" applyAlignment="1">
      <alignment horizontal="center" vertical="top" wrapText="1"/>
    </xf>
    <xf numFmtId="0" fontId="19" fillId="2" borderId="16" xfId="21" applyFont="1" applyFill="1" applyBorder="1" applyAlignment="1">
      <alignment horizontal="center" vertical="top" wrapText="1"/>
    </xf>
    <xf numFmtId="0" fontId="16" fillId="2" borderId="37" xfId="50" applyFont="1" applyFill="1" applyBorder="1" applyAlignment="1">
      <alignment horizontal="center" vertical="top" wrapText="1"/>
    </xf>
    <xf numFmtId="0" fontId="16" fillId="0" borderId="37" xfId="50" applyFont="1" applyFill="1" applyBorder="1" applyAlignment="1">
      <alignment horizontal="left" vertical="top" wrapText="1"/>
    </xf>
    <xf numFmtId="0" fontId="16" fillId="0" borderId="37" xfId="3" applyNumberFormat="1" applyFont="1" applyFill="1" applyBorder="1" applyAlignment="1">
      <alignment vertical="top" wrapText="1"/>
    </xf>
    <xf numFmtId="187" fontId="16" fillId="0" borderId="37" xfId="3" applyNumberFormat="1" applyFont="1" applyFill="1" applyBorder="1" applyAlignment="1">
      <alignment vertical="top"/>
    </xf>
    <xf numFmtId="3" fontId="16" fillId="0" borderId="37" xfId="0" applyNumberFormat="1" applyFont="1" applyFill="1" applyBorder="1" applyAlignment="1">
      <alignment horizontal="center" vertical="top" wrapText="1"/>
    </xf>
    <xf numFmtId="0" fontId="16" fillId="0" borderId="37" xfId="50" applyFont="1" applyFill="1" applyBorder="1" applyAlignment="1">
      <alignment horizontal="center" vertical="top" wrapText="1"/>
    </xf>
    <xf numFmtId="0" fontId="20" fillId="0" borderId="37" xfId="0" applyFont="1" applyBorder="1" applyAlignment="1">
      <alignment horizontal="left" vertical="top"/>
    </xf>
    <xf numFmtId="0" fontId="20" fillId="0" borderId="37" xfId="0" applyFont="1" applyBorder="1" applyAlignment="1">
      <alignment horizontal="center" vertical="top"/>
    </xf>
    <xf numFmtId="0" fontId="20" fillId="0" borderId="37" xfId="0" applyFont="1" applyBorder="1" applyAlignment="1">
      <alignment horizontal="center" vertical="top" wrapText="1"/>
    </xf>
    <xf numFmtId="0" fontId="20" fillId="0" borderId="37" xfId="0" applyFont="1" applyBorder="1" applyAlignment="1">
      <alignment vertical="top" wrapText="1"/>
    </xf>
    <xf numFmtId="0" fontId="0" fillId="0" borderId="5" xfId="0" applyBorder="1"/>
    <xf numFmtId="0" fontId="0" fillId="0" borderId="44" xfId="0" applyBorder="1"/>
    <xf numFmtId="189" fontId="23" fillId="0" borderId="44" xfId="0" applyNumberFormat="1" applyFont="1" applyBorder="1"/>
    <xf numFmtId="0" fontId="0" fillId="0" borderId="45" xfId="0" applyBorder="1"/>
    <xf numFmtId="0" fontId="20" fillId="3" borderId="0" xfId="0" applyFont="1" applyFill="1"/>
    <xf numFmtId="0" fontId="16" fillId="3" borderId="16" xfId="50" applyFont="1" applyFill="1" applyBorder="1" applyAlignment="1">
      <alignment horizontal="left" vertical="top" wrapText="1"/>
    </xf>
    <xf numFmtId="0" fontId="16" fillId="2" borderId="16" xfId="71" applyNumberFormat="1" applyFont="1" applyFill="1" applyBorder="1" applyAlignment="1">
      <alignment vertical="top" wrapText="1"/>
    </xf>
    <xf numFmtId="187" fontId="16" fillId="2" borderId="16" xfId="71" applyNumberFormat="1" applyFont="1" applyFill="1" applyBorder="1" applyAlignment="1">
      <alignment horizontal="center" vertical="top" wrapText="1"/>
    </xf>
    <xf numFmtId="187" fontId="16" fillId="2" borderId="33" xfId="71" applyNumberFormat="1" applyFont="1" applyFill="1" applyBorder="1" applyAlignment="1">
      <alignment vertical="top" wrapText="1"/>
    </xf>
    <xf numFmtId="0" fontId="20" fillId="0" borderId="34" xfId="0" applyNumberFormat="1" applyFont="1" applyFill="1" applyBorder="1" applyAlignment="1">
      <alignment horizontal="right" vertical="top" wrapText="1"/>
    </xf>
    <xf numFmtId="0" fontId="16" fillId="2" borderId="12" xfId="50" applyFont="1" applyFill="1" applyBorder="1" applyAlignment="1">
      <alignment horizontal="center" vertical="top"/>
    </xf>
    <xf numFmtId="0" fontId="16" fillId="2" borderId="12" xfId="50" applyFont="1" applyFill="1" applyBorder="1" applyAlignment="1">
      <alignment horizontal="left" vertical="top"/>
    </xf>
    <xf numFmtId="0" fontId="16" fillId="0" borderId="12" xfId="0" applyNumberFormat="1" applyFont="1" applyFill="1" applyBorder="1" applyAlignment="1">
      <alignment horizontal="center" vertical="top" wrapText="1"/>
    </xf>
    <xf numFmtId="0" fontId="16" fillId="2" borderId="12" xfId="50" applyFont="1" applyFill="1" applyBorder="1" applyAlignment="1">
      <alignment vertical="top"/>
    </xf>
    <xf numFmtId="0" fontId="16" fillId="0" borderId="27" xfId="50" applyFont="1" applyFill="1" applyBorder="1" applyAlignment="1">
      <alignment horizontal="center" vertical="top" wrapText="1"/>
    </xf>
    <xf numFmtId="1" fontId="16" fillId="0" borderId="37" xfId="0" applyNumberFormat="1" applyFont="1" applyFill="1" applyBorder="1" applyAlignment="1">
      <alignment horizontal="left" vertical="top" wrapText="1"/>
    </xf>
    <xf numFmtId="0" fontId="16" fillId="0" borderId="37" xfId="3" applyNumberFormat="1" applyFont="1" applyFill="1" applyBorder="1" applyAlignment="1">
      <alignment horizontal="center" vertical="top" wrapText="1"/>
    </xf>
    <xf numFmtId="187" fontId="16" fillId="0" borderId="46" xfId="0" applyNumberFormat="1" applyFont="1" applyFill="1" applyBorder="1" applyAlignment="1">
      <alignment horizontal="righ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center" vertical="top" wrapText="1"/>
    </xf>
    <xf numFmtId="187" fontId="16" fillId="0" borderId="47" xfId="10" applyNumberFormat="1" applyFont="1" applyFill="1" applyBorder="1" applyAlignment="1">
      <alignment vertical="top" wrapText="1"/>
    </xf>
    <xf numFmtId="1" fontId="16" fillId="0" borderId="47" xfId="3" applyNumberFormat="1" applyFont="1" applyBorder="1" applyAlignment="1">
      <alignment vertical="top" wrapText="1" shrinkToFit="1"/>
    </xf>
    <xf numFmtId="0" fontId="18" fillId="0" borderId="8" xfId="21" applyFont="1" applyFill="1" applyBorder="1" applyAlignment="1">
      <alignment horizontal="center" vertical="top" wrapText="1"/>
    </xf>
    <xf numFmtId="0" fontId="16" fillId="0" borderId="8" xfId="0" applyFont="1" applyBorder="1" applyAlignment="1">
      <alignment vertical="top" wrapText="1"/>
    </xf>
    <xf numFmtId="0" fontId="16" fillId="0" borderId="8" xfId="0" applyFont="1" applyBorder="1" applyAlignment="1">
      <alignment horizontal="left" vertical="top" wrapText="1"/>
    </xf>
    <xf numFmtId="0" fontId="18" fillId="0" borderId="40" xfId="21" applyFont="1" applyFill="1" applyBorder="1" applyAlignment="1">
      <alignment horizontal="center" vertical="top" wrapText="1"/>
    </xf>
    <xf numFmtId="0" fontId="20" fillId="0" borderId="41" xfId="0" applyFont="1" applyBorder="1" applyAlignment="1">
      <alignment horizontal="center" vertical="top"/>
    </xf>
    <xf numFmtId="0" fontId="16" fillId="0" borderId="41" xfId="0" applyFont="1" applyBorder="1" applyAlignment="1">
      <alignment vertical="top" wrapText="1"/>
    </xf>
    <xf numFmtId="0" fontId="16" fillId="0" borderId="48" xfId="0" applyFont="1" applyBorder="1" applyAlignment="1">
      <alignment horizontal="left" vertical="top" wrapText="1"/>
    </xf>
    <xf numFmtId="0" fontId="16" fillId="3" borderId="43" xfId="0" applyFont="1" applyFill="1" applyBorder="1" applyAlignment="1">
      <alignment vertical="top" wrapText="1"/>
    </xf>
    <xf numFmtId="0" fontId="16" fillId="0" borderId="47" xfId="0" applyFont="1" applyBorder="1" applyAlignment="1">
      <alignment horizontal="left" vertical="top" wrapText="1"/>
    </xf>
    <xf numFmtId="187" fontId="16" fillId="0" borderId="47" xfId="3" applyNumberFormat="1" applyFont="1" applyBorder="1" applyAlignment="1">
      <alignment horizontal="center" vertical="top"/>
    </xf>
    <xf numFmtId="3" fontId="16" fillId="0" borderId="47" xfId="0" applyNumberFormat="1" applyFont="1" applyBorder="1" applyAlignment="1">
      <alignment horizontal="center" vertical="top" wrapText="1"/>
    </xf>
    <xf numFmtId="187" fontId="16" fillId="0" borderId="47" xfId="27" applyNumberFormat="1" applyFont="1" applyBorder="1" applyAlignment="1">
      <alignment horizontal="center" vertical="top"/>
    </xf>
    <xf numFmtId="187" fontId="16" fillId="0" borderId="47" xfId="3" applyNumberFormat="1" applyFont="1" applyBorder="1" applyAlignment="1">
      <alignment horizontal="right" vertical="top" wrapText="1"/>
    </xf>
    <xf numFmtId="49" fontId="20" fillId="0" borderId="47" xfId="0" applyNumberFormat="1" applyFont="1" applyBorder="1" applyAlignment="1">
      <alignment horizontal="left" vertical="top" wrapText="1"/>
    </xf>
    <xf numFmtId="49" fontId="20" fillId="0" borderId="47" xfId="0" applyNumberFormat="1" applyFont="1" applyBorder="1" applyAlignment="1">
      <alignment horizontal="left" vertical="top"/>
    </xf>
    <xf numFmtId="49" fontId="20" fillId="0" borderId="47" xfId="0" applyNumberFormat="1" applyFont="1" applyBorder="1" applyAlignment="1">
      <alignment horizontal="center" vertical="top"/>
    </xf>
    <xf numFmtId="0" fontId="16" fillId="0" borderId="47" xfId="14" applyFont="1" applyBorder="1" applyAlignment="1">
      <alignment horizontal="center" vertical="top" wrapText="1"/>
    </xf>
    <xf numFmtId="0" fontId="16" fillId="0" borderId="47" xfId="50" applyFont="1" applyBorder="1" applyAlignment="1">
      <alignment horizontal="center" vertical="top"/>
    </xf>
    <xf numFmtId="49" fontId="20" fillId="0" borderId="47" xfId="0" applyNumberFormat="1" applyFont="1" applyBorder="1" applyAlignment="1">
      <alignment vertical="top"/>
    </xf>
    <xf numFmtId="0" fontId="16" fillId="0" borderId="40" xfId="14" applyFont="1" applyFill="1" applyBorder="1" applyAlignment="1">
      <alignment horizontal="center" vertical="top" wrapText="1"/>
    </xf>
    <xf numFmtId="187" fontId="16" fillId="0" borderId="41" xfId="7" applyNumberFormat="1" applyFont="1" applyFill="1" applyBorder="1" applyAlignment="1">
      <alignment horizontal="right" vertical="top" wrapText="1"/>
    </xf>
    <xf numFmtId="0" fontId="16" fillId="0" borderId="41" xfId="50" applyFont="1" applyFill="1" applyBorder="1" applyAlignment="1">
      <alignment horizontal="center" vertical="top" wrapText="1"/>
    </xf>
    <xf numFmtId="187" fontId="16" fillId="0" borderId="41" xfId="60" applyNumberFormat="1" applyFont="1" applyFill="1" applyBorder="1" applyAlignment="1">
      <alignment horizontal="right" vertical="top" wrapText="1"/>
    </xf>
    <xf numFmtId="3" fontId="16" fillId="0" borderId="41" xfId="14" applyNumberFormat="1" applyFont="1" applyFill="1" applyBorder="1" applyAlignment="1">
      <alignment horizontal="right" vertical="top" wrapText="1"/>
    </xf>
    <xf numFmtId="0" fontId="16" fillId="0" borderId="41" xfId="89" applyFont="1" applyFill="1" applyBorder="1" applyAlignment="1">
      <alignment horizontal="left" vertical="top" wrapText="1"/>
    </xf>
    <xf numFmtId="0" fontId="16" fillId="0" borderId="41" xfId="89" applyFont="1" applyFill="1" applyBorder="1" applyAlignment="1">
      <alignment horizontal="center" vertical="top" wrapText="1"/>
    </xf>
    <xf numFmtId="0" fontId="16" fillId="0" borderId="41" xfId="14" applyFont="1" applyFill="1" applyBorder="1" applyAlignment="1">
      <alignment horizontal="center" vertical="top" wrapText="1"/>
    </xf>
    <xf numFmtId="187" fontId="16" fillId="0" borderId="41" xfId="10" applyNumberFormat="1" applyFont="1" applyFill="1" applyBorder="1" applyAlignment="1">
      <alignment vertical="top" wrapText="1"/>
    </xf>
    <xf numFmtId="0" fontId="16" fillId="0" borderId="41" xfId="14" applyNumberFormat="1" applyFont="1" applyFill="1" applyBorder="1" applyAlignment="1">
      <alignment vertical="top" wrapText="1"/>
    </xf>
    <xf numFmtId="0" fontId="16" fillId="0" borderId="42" xfId="50" applyFont="1" applyFill="1" applyBorder="1" applyAlignment="1">
      <alignment horizontal="center" vertical="top" wrapText="1"/>
    </xf>
    <xf numFmtId="0" fontId="18" fillId="0" borderId="50" xfId="21" applyFont="1" applyFill="1" applyBorder="1" applyAlignment="1">
      <alignment horizontal="center" vertical="top" wrapText="1"/>
    </xf>
    <xf numFmtId="0" fontId="16" fillId="0" borderId="50" xfId="50" applyFont="1" applyFill="1" applyBorder="1" applyAlignment="1">
      <alignment horizontal="center" vertical="top" wrapText="1"/>
    </xf>
    <xf numFmtId="0" fontId="20" fillId="3" borderId="49" xfId="0" applyFont="1" applyFill="1" applyBorder="1"/>
    <xf numFmtId="0" fontId="15" fillId="0" borderId="51" xfId="0" applyFont="1" applyBorder="1"/>
    <xf numFmtId="0" fontId="15" fillId="0" borderId="52" xfId="0" applyFont="1" applyBorder="1"/>
    <xf numFmtId="0" fontId="16" fillId="0" borderId="19" xfId="77" applyFont="1" applyFill="1" applyBorder="1" applyAlignment="1">
      <alignment horizontal="left" vertical="top" wrapText="1"/>
    </xf>
    <xf numFmtId="0" fontId="18" fillId="0" borderId="47" xfId="21" applyFont="1" applyFill="1" applyBorder="1" applyAlignment="1">
      <alignment horizontal="center" vertical="top" wrapText="1"/>
    </xf>
    <xf numFmtId="0" fontId="16" fillId="0" borderId="47" xfId="50" applyFont="1" applyFill="1" applyBorder="1" applyAlignment="1">
      <alignment horizontal="center" vertical="top" wrapText="1"/>
    </xf>
    <xf numFmtId="0" fontId="16" fillId="0" borderId="47" xfId="0" applyFont="1" applyBorder="1" applyAlignment="1">
      <alignment vertical="top" wrapText="1"/>
    </xf>
    <xf numFmtId="0" fontId="16" fillId="0" borderId="42" xfId="14" applyFont="1" applyFill="1" applyBorder="1" applyAlignment="1">
      <alignment horizontal="left" vertical="top" wrapText="1"/>
    </xf>
    <xf numFmtId="0" fontId="16" fillId="2" borderId="47" xfId="50" applyFont="1" applyFill="1" applyBorder="1" applyAlignment="1">
      <alignment horizontal="center" vertical="top" wrapText="1"/>
    </xf>
    <xf numFmtId="0" fontId="21" fillId="0" borderId="50" xfId="0" applyFont="1" applyBorder="1" applyAlignment="1">
      <alignment vertical="top" wrapText="1"/>
    </xf>
    <xf numFmtId="0" fontId="16" fillId="0" borderId="50" xfId="3" applyNumberFormat="1" applyFont="1" applyBorder="1" applyAlignment="1">
      <alignment horizontal="right" vertical="top" wrapText="1"/>
    </xf>
    <xf numFmtId="187" fontId="16" fillId="0" borderId="50" xfId="3" applyNumberFormat="1" applyFont="1" applyBorder="1" applyAlignment="1">
      <alignment horizontal="right" vertical="top" wrapText="1"/>
    </xf>
    <xf numFmtId="0" fontId="16" fillId="0" borderId="50" xfId="50" applyFont="1" applyBorder="1" applyAlignment="1">
      <alignment horizontal="right" vertical="top" wrapText="1"/>
    </xf>
    <xf numFmtId="187" fontId="18" fillId="0" borderId="50" xfId="60" applyNumberFormat="1" applyFont="1" applyFill="1" applyBorder="1" applyAlignment="1">
      <alignment horizontal="right" vertical="top" wrapText="1"/>
    </xf>
    <xf numFmtId="0" fontId="16" fillId="0" borderId="50" xfId="0" applyFont="1" applyBorder="1" applyAlignment="1">
      <alignment horizontal="left" vertical="top" wrapText="1"/>
    </xf>
    <xf numFmtId="0" fontId="16" fillId="0" borderId="50" xfId="85" applyFont="1" applyBorder="1" applyAlignment="1">
      <alignment horizontal="left" vertical="top" wrapText="1"/>
    </xf>
    <xf numFmtId="0" fontId="16" fillId="0" borderId="50" xfId="85" applyFont="1" applyBorder="1" applyAlignment="1">
      <alignment horizontal="center" vertical="top" wrapText="1"/>
    </xf>
    <xf numFmtId="0" fontId="18" fillId="0" borderId="50" xfId="14" applyFont="1" applyFill="1" applyBorder="1" applyAlignment="1">
      <alignment horizontal="center" vertical="top" wrapText="1"/>
    </xf>
    <xf numFmtId="187" fontId="18" fillId="0" borderId="50" xfId="10" applyNumberFormat="1" applyFont="1" applyFill="1" applyBorder="1" applyAlignment="1">
      <alignment vertical="top" wrapText="1"/>
    </xf>
    <xf numFmtId="0" fontId="16" fillId="0" borderId="50" xfId="50" applyFont="1" applyBorder="1" applyAlignment="1">
      <alignment horizontal="left" vertical="top" wrapText="1"/>
    </xf>
    <xf numFmtId="0" fontId="16" fillId="0" borderId="50" xfId="50" applyFont="1" applyBorder="1" applyAlignment="1">
      <alignment horizontal="center" vertical="top" wrapText="1"/>
    </xf>
    <xf numFmtId="0" fontId="16" fillId="0" borderId="50" xfId="0" applyFont="1" applyFill="1" applyBorder="1" applyAlignment="1">
      <alignment horizontal="center" vertical="top" wrapText="1"/>
    </xf>
    <xf numFmtId="187" fontId="19" fillId="0" borderId="50" xfId="10" applyNumberFormat="1" applyFont="1" applyFill="1" applyBorder="1" applyAlignment="1">
      <alignment horizontal="left" vertical="top" wrapText="1"/>
    </xf>
    <xf numFmtId="0" fontId="16" fillId="0" borderId="50" xfId="50" applyFont="1" applyFill="1" applyBorder="1" applyAlignment="1">
      <alignment horizontal="left" vertical="top" wrapText="1"/>
    </xf>
    <xf numFmtId="0" fontId="16" fillId="0" borderId="50" xfId="3" applyNumberFormat="1" applyFont="1" applyFill="1" applyBorder="1" applyAlignment="1">
      <alignment horizontal="center" vertical="top" wrapText="1"/>
    </xf>
    <xf numFmtId="187" fontId="16" fillId="0" borderId="50" xfId="3" applyNumberFormat="1" applyFont="1" applyFill="1" applyBorder="1" applyAlignment="1">
      <alignment horizontal="center" vertical="top" wrapText="1"/>
    </xf>
    <xf numFmtId="187" fontId="16" fillId="0" borderId="50" xfId="3" applyNumberFormat="1" applyFont="1" applyFill="1" applyBorder="1" applyAlignment="1">
      <alignment horizontal="left" vertical="top" wrapText="1"/>
    </xf>
    <xf numFmtId="187" fontId="16" fillId="0" borderId="50" xfId="3" applyNumberFormat="1" applyFont="1" applyFill="1" applyBorder="1" applyAlignment="1">
      <alignment horizontal="left" vertical="top"/>
    </xf>
    <xf numFmtId="0" fontId="16" fillId="0" borderId="50" xfId="0" applyFont="1" applyFill="1" applyBorder="1" applyAlignment="1">
      <alignment horizontal="left" vertical="top" wrapText="1"/>
    </xf>
    <xf numFmtId="0" fontId="22" fillId="0" borderId="50" xfId="50" applyFont="1" applyFill="1" applyBorder="1" applyAlignment="1">
      <alignment horizontal="center" vertical="top"/>
    </xf>
    <xf numFmtId="190" fontId="16" fillId="0" borderId="47" xfId="0" applyNumberFormat="1" applyFont="1" applyBorder="1" applyAlignment="1">
      <alignment horizontal="center" vertical="top"/>
    </xf>
    <xf numFmtId="0" fontId="16" fillId="0" borderId="47" xfId="50" applyFont="1" applyBorder="1" applyAlignment="1">
      <alignment horizontal="center" vertical="top" wrapText="1"/>
    </xf>
    <xf numFmtId="0" fontId="16" fillId="0" borderId="47" xfId="0" applyFont="1" applyBorder="1" applyAlignment="1">
      <alignment horizontal="center" vertical="top" wrapText="1"/>
    </xf>
    <xf numFmtId="0" fontId="16" fillId="0" borderId="47" xfId="50" applyFont="1" applyBorder="1" applyAlignment="1">
      <alignment horizontal="left" vertical="top" wrapText="1"/>
    </xf>
    <xf numFmtId="0" fontId="21" fillId="0" borderId="8" xfId="0" applyFont="1" applyFill="1" applyBorder="1" applyAlignment="1">
      <alignment horizontal="left" vertical="top" wrapText="1"/>
    </xf>
    <xf numFmtId="0" fontId="16" fillId="0" borderId="8" xfId="3" applyNumberFormat="1" applyFont="1" applyFill="1" applyBorder="1" applyAlignment="1">
      <alignment horizontal="center" vertical="top" wrapText="1"/>
    </xf>
    <xf numFmtId="187" fontId="16" fillId="0" borderId="8" xfId="3" applyNumberFormat="1" applyFont="1" applyFill="1" applyBorder="1" applyAlignment="1">
      <alignment horizontal="center" vertical="top" wrapText="1"/>
    </xf>
    <xf numFmtId="187" fontId="16" fillId="0" borderId="8" xfId="3" applyNumberFormat="1" applyFont="1" applyFill="1" applyBorder="1" applyAlignment="1">
      <alignment horizontal="left" vertical="top" wrapText="1"/>
    </xf>
    <xf numFmtId="0" fontId="16" fillId="0" borderId="8" xfId="50" applyFont="1" applyFill="1" applyBorder="1" applyAlignment="1">
      <alignment horizontal="left" vertical="top" wrapText="1"/>
    </xf>
    <xf numFmtId="187" fontId="16" fillId="0" borderId="8" xfId="3" applyNumberFormat="1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 wrapText="1"/>
    </xf>
    <xf numFmtId="0" fontId="16" fillId="0" borderId="8" xfId="0" applyFont="1" applyFill="1" applyBorder="1" applyAlignment="1">
      <alignment horizontal="center" vertical="top" wrapText="1"/>
    </xf>
    <xf numFmtId="187" fontId="19" fillId="0" borderId="8" xfId="10" applyNumberFormat="1" applyFont="1" applyFill="1" applyBorder="1" applyAlignment="1">
      <alignment horizontal="left" vertical="top" wrapText="1"/>
    </xf>
    <xf numFmtId="0" fontId="22" fillId="0" borderId="8" xfId="50" applyFont="1" applyFill="1" applyBorder="1" applyAlignment="1">
      <alignment horizontal="center" vertical="top"/>
    </xf>
    <xf numFmtId="0" fontId="21" fillId="0" borderId="41" xfId="0" applyFont="1" applyFill="1" applyBorder="1" applyAlignment="1">
      <alignment horizontal="left" vertical="top" wrapText="1"/>
    </xf>
    <xf numFmtId="0" fontId="16" fillId="0" borderId="41" xfId="3" applyNumberFormat="1" applyFont="1" applyFill="1" applyBorder="1" applyAlignment="1">
      <alignment horizontal="center" vertical="top" wrapText="1"/>
    </xf>
    <xf numFmtId="187" fontId="16" fillId="0" borderId="41" xfId="3" applyNumberFormat="1" applyFont="1" applyFill="1" applyBorder="1" applyAlignment="1">
      <alignment horizontal="center" vertical="top" wrapText="1"/>
    </xf>
    <xf numFmtId="187" fontId="16" fillId="0" borderId="41" xfId="3" applyNumberFormat="1" applyFont="1" applyFill="1" applyBorder="1" applyAlignment="1">
      <alignment horizontal="left" vertical="top" wrapText="1"/>
    </xf>
    <xf numFmtId="0" fontId="16" fillId="0" borderId="41" xfId="50" applyFont="1" applyFill="1" applyBorder="1" applyAlignment="1">
      <alignment horizontal="left" vertical="top" wrapText="1"/>
    </xf>
    <xf numFmtId="187" fontId="16" fillId="0" borderId="41" xfId="3" applyNumberFormat="1" applyFont="1" applyFill="1" applyBorder="1" applyAlignment="1">
      <alignment horizontal="left" vertical="top"/>
    </xf>
    <xf numFmtId="0" fontId="16" fillId="0" borderId="41" xfId="0" applyFont="1" applyFill="1" applyBorder="1" applyAlignment="1">
      <alignment horizontal="left" vertical="top" wrapText="1"/>
    </xf>
    <xf numFmtId="0" fontId="16" fillId="0" borderId="41" xfId="0" applyFont="1" applyFill="1" applyBorder="1" applyAlignment="1">
      <alignment horizontal="center" vertical="top" wrapText="1"/>
    </xf>
    <xf numFmtId="187" fontId="19" fillId="0" borderId="41" xfId="10" applyNumberFormat="1" applyFont="1" applyFill="1" applyBorder="1" applyAlignment="1">
      <alignment horizontal="left" vertical="top" wrapText="1"/>
    </xf>
    <xf numFmtId="0" fontId="22" fillId="0" borderId="42" xfId="50" applyFont="1" applyFill="1" applyBorder="1" applyAlignment="1">
      <alignment horizontal="center" vertical="top"/>
    </xf>
    <xf numFmtId="0" fontId="21" fillId="3" borderId="50" xfId="0" applyFont="1" applyFill="1" applyBorder="1" applyAlignment="1">
      <alignment horizontal="left" vertical="top" wrapText="1"/>
    </xf>
    <xf numFmtId="0" fontId="16" fillId="0" borderId="12" xfId="14" applyFont="1" applyBorder="1" applyAlignment="1">
      <alignment horizontal="center" wrapText="1"/>
    </xf>
    <xf numFmtId="0" fontId="14" fillId="0" borderId="47" xfId="50" applyFont="1" applyFill="1" applyBorder="1" applyAlignment="1">
      <alignment horizontal="center" vertical="center" wrapText="1"/>
    </xf>
    <xf numFmtId="0" fontId="21" fillId="3" borderId="50" xfId="0" applyFont="1" applyFill="1" applyBorder="1" applyAlignment="1">
      <alignment vertical="top" wrapText="1"/>
    </xf>
    <xf numFmtId="0" fontId="21" fillId="0" borderId="47" xfId="0" applyFont="1" applyFill="1" applyBorder="1" applyAlignment="1">
      <alignment horizontal="left" vertical="top" wrapText="1"/>
    </xf>
    <xf numFmtId="0" fontId="16" fillId="0" borderId="47" xfId="93" applyNumberFormat="1" applyFont="1" applyFill="1" applyBorder="1" applyAlignment="1">
      <alignment horizontal="center" vertical="top" wrapText="1"/>
    </xf>
    <xf numFmtId="187" fontId="16" fillId="0" borderId="47" xfId="93" applyNumberFormat="1" applyFont="1" applyFill="1" applyBorder="1" applyAlignment="1">
      <alignment horizontal="center" vertical="top" wrapText="1"/>
    </xf>
    <xf numFmtId="187" fontId="20" fillId="5" borderId="47" xfId="93" applyNumberFormat="1" applyFont="1" applyFill="1" applyBorder="1" applyAlignment="1">
      <alignment horizontal="center" vertical="top" wrapText="1"/>
    </xf>
    <xf numFmtId="187" fontId="16" fillId="0" borderId="47" xfId="93" applyNumberFormat="1" applyFont="1" applyFill="1" applyBorder="1" applyAlignment="1">
      <alignment horizontal="left" vertical="top"/>
    </xf>
    <xf numFmtId="0" fontId="16" fillId="2" borderId="47" xfId="50" applyFont="1" applyFill="1" applyBorder="1" applyAlignment="1">
      <alignment horizontal="left" vertical="top" wrapText="1"/>
    </xf>
    <xf numFmtId="0" fontId="16" fillId="2" borderId="47" xfId="50" applyFont="1" applyFill="1" applyBorder="1" applyAlignment="1">
      <alignment horizontal="center" vertical="center" wrapText="1"/>
    </xf>
    <xf numFmtId="0" fontId="14" fillId="0" borderId="2" xfId="50" applyFont="1" applyFill="1" applyBorder="1" applyAlignment="1">
      <alignment horizontal="center" vertical="center" wrapText="1"/>
    </xf>
    <xf numFmtId="0" fontId="16" fillId="2" borderId="2" xfId="50" applyFont="1" applyFill="1" applyBorder="1" applyAlignment="1">
      <alignment horizontal="center" vertical="top" wrapText="1"/>
    </xf>
    <xf numFmtId="0" fontId="21" fillId="0" borderId="8" xfId="0" applyFont="1" applyBorder="1" applyAlignment="1">
      <alignment vertical="top" wrapText="1"/>
    </xf>
    <xf numFmtId="0" fontId="16" fillId="0" borderId="8" xfId="3" applyNumberFormat="1" applyFont="1" applyBorder="1" applyAlignment="1">
      <alignment horizontal="right" vertical="top" wrapText="1"/>
    </xf>
    <xf numFmtId="0" fontId="16" fillId="0" borderId="8" xfId="50" applyFont="1" applyBorder="1" applyAlignment="1">
      <alignment horizontal="right" vertical="top" wrapText="1"/>
    </xf>
    <xf numFmtId="187" fontId="18" fillId="0" borderId="8" xfId="60" applyNumberFormat="1" applyFont="1" applyFill="1" applyBorder="1" applyAlignment="1">
      <alignment horizontal="right" vertical="top" wrapText="1"/>
    </xf>
    <xf numFmtId="0" fontId="16" fillId="0" borderId="8" xfId="85" applyFont="1" applyBorder="1" applyAlignment="1">
      <alignment horizontal="left" vertical="top" wrapText="1"/>
    </xf>
    <xf numFmtId="0" fontId="16" fillId="0" borderId="8" xfId="85" applyFont="1" applyBorder="1" applyAlignment="1">
      <alignment horizontal="center" vertical="top" wrapText="1"/>
    </xf>
    <xf numFmtId="0" fontId="18" fillId="0" borderId="8" xfId="14" applyFont="1" applyFill="1" applyBorder="1" applyAlignment="1">
      <alignment horizontal="center" vertical="top" wrapText="1"/>
    </xf>
    <xf numFmtId="187" fontId="18" fillId="0" borderId="8" xfId="10" applyNumberFormat="1" applyFont="1" applyFill="1" applyBorder="1" applyAlignment="1">
      <alignment vertical="top" wrapText="1"/>
    </xf>
    <xf numFmtId="0" fontId="16" fillId="0" borderId="8" xfId="50" applyFont="1" applyBorder="1" applyAlignment="1">
      <alignment horizontal="left" vertical="top" wrapText="1"/>
    </xf>
    <xf numFmtId="0" fontId="14" fillId="0" borderId="40" xfId="50" applyFont="1" applyFill="1" applyBorder="1" applyAlignment="1">
      <alignment horizontal="center" vertical="center" wrapText="1"/>
    </xf>
    <xf numFmtId="0" fontId="16" fillId="2" borderId="41" xfId="50" applyFont="1" applyFill="1" applyBorder="1" applyAlignment="1">
      <alignment horizontal="center" vertical="top" wrapText="1"/>
    </xf>
    <xf numFmtId="0" fontId="21" fillId="0" borderId="41" xfId="0" applyFont="1" applyBorder="1" applyAlignment="1">
      <alignment vertical="top" wrapText="1"/>
    </xf>
    <xf numFmtId="0" fontId="16" fillId="0" borderId="41" xfId="3" applyNumberFormat="1" applyFont="1" applyBorder="1" applyAlignment="1">
      <alignment horizontal="right" vertical="top" wrapText="1"/>
    </xf>
    <xf numFmtId="187" fontId="16" fillId="0" borderId="41" xfId="3" applyNumberFormat="1" applyFont="1" applyBorder="1" applyAlignment="1">
      <alignment horizontal="right" vertical="top" wrapText="1"/>
    </xf>
    <xf numFmtId="0" fontId="16" fillId="0" borderId="41" xfId="50" applyFont="1" applyBorder="1" applyAlignment="1">
      <alignment horizontal="right" vertical="top" wrapText="1"/>
    </xf>
    <xf numFmtId="187" fontId="18" fillId="0" borderId="41" xfId="60" applyNumberFormat="1" applyFont="1" applyFill="1" applyBorder="1" applyAlignment="1">
      <alignment horizontal="right" vertical="top" wrapText="1"/>
    </xf>
    <xf numFmtId="0" fontId="16" fillId="0" borderId="41" xfId="0" applyFont="1" applyBorder="1" applyAlignment="1">
      <alignment horizontal="left" vertical="top" wrapText="1"/>
    </xf>
    <xf numFmtId="0" fontId="16" fillId="0" borderId="41" xfId="85" applyFont="1" applyBorder="1" applyAlignment="1">
      <alignment horizontal="left" vertical="top" wrapText="1"/>
    </xf>
    <xf numFmtId="0" fontId="16" fillId="0" borderId="41" xfId="85" applyFont="1" applyBorder="1" applyAlignment="1">
      <alignment horizontal="center" vertical="top" wrapText="1"/>
    </xf>
    <xf numFmtId="0" fontId="18" fillId="0" borderId="41" xfId="14" applyFont="1" applyFill="1" applyBorder="1" applyAlignment="1">
      <alignment horizontal="center" vertical="top" wrapText="1"/>
    </xf>
    <xf numFmtId="187" fontId="18" fillId="0" borderId="41" xfId="10" applyNumberFormat="1" applyFont="1" applyFill="1" applyBorder="1" applyAlignment="1">
      <alignment vertical="top" wrapText="1"/>
    </xf>
    <xf numFmtId="0" fontId="16" fillId="0" borderId="41" xfId="50" applyFont="1" applyBorder="1" applyAlignment="1">
      <alignment horizontal="left" vertical="top" wrapText="1"/>
    </xf>
    <xf numFmtId="0" fontId="16" fillId="0" borderId="42" xfId="50" applyFont="1" applyBorder="1" applyAlignment="1">
      <alignment horizontal="center" vertical="top" wrapText="1"/>
    </xf>
    <xf numFmtId="0" fontId="16" fillId="0" borderId="47" xfId="21" applyFont="1" applyBorder="1" applyAlignment="1">
      <alignment horizontal="center" vertical="top" wrapText="1"/>
    </xf>
    <xf numFmtId="0" fontId="16" fillId="0" borderId="53" xfId="50" applyFont="1" applyFill="1" applyBorder="1" applyAlignment="1">
      <alignment horizontal="left" vertical="top" wrapText="1"/>
    </xf>
    <xf numFmtId="49" fontId="16" fillId="0" borderId="47" xfId="3" applyNumberFormat="1" applyFont="1" applyFill="1" applyBorder="1" applyAlignment="1">
      <alignment horizontal="center" vertical="top" wrapText="1"/>
    </xf>
    <xf numFmtId="187" fontId="16" fillId="0" borderId="47" xfId="3" applyNumberFormat="1" applyFont="1" applyFill="1" applyBorder="1" applyAlignment="1">
      <alignment horizontal="right" vertical="top" wrapText="1"/>
    </xf>
    <xf numFmtId="187" fontId="16" fillId="0" borderId="47" xfId="1" applyNumberFormat="1" applyFont="1" applyFill="1" applyBorder="1" applyAlignment="1">
      <alignment horizontal="center" vertical="top" wrapText="1"/>
    </xf>
    <xf numFmtId="187" fontId="16" fillId="0" borderId="47" xfId="50" applyNumberFormat="1" applyFont="1" applyFill="1" applyBorder="1" applyAlignment="1">
      <alignment horizontal="center" vertical="top" wrapText="1"/>
    </xf>
    <xf numFmtId="0" fontId="16" fillId="0" borderId="47" xfId="50" applyFont="1" applyFill="1" applyBorder="1" applyAlignment="1">
      <alignment horizontal="center" vertical="top"/>
    </xf>
    <xf numFmtId="187" fontId="20" fillId="0" borderId="44" xfId="0" applyNumberFormat="1" applyFont="1" applyBorder="1" applyAlignment="1">
      <alignment vertical="top"/>
    </xf>
    <xf numFmtId="0" fontId="16" fillId="0" borderId="0" xfId="0" applyFont="1" applyBorder="1" applyAlignment="1">
      <alignment horizontal="center" vertical="center"/>
    </xf>
    <xf numFmtId="0" fontId="18" fillId="0" borderId="50" xfId="50" applyFont="1" applyFill="1" applyBorder="1" applyAlignment="1">
      <alignment horizontal="center" vertical="top" wrapText="1"/>
    </xf>
    <xf numFmtId="1" fontId="16" fillId="0" borderId="50" xfId="1" applyNumberFormat="1" applyFont="1" applyFill="1" applyBorder="1" applyAlignment="1">
      <alignment horizontal="left" vertical="top" wrapText="1"/>
    </xf>
    <xf numFmtId="187" fontId="16" fillId="0" borderId="50" xfId="3" applyNumberFormat="1" applyFont="1" applyBorder="1" applyAlignment="1">
      <alignment horizontal="right" vertical="top" wrapText="1" shrinkToFit="1"/>
    </xf>
    <xf numFmtId="187" fontId="16" fillId="0" borderId="50" xfId="1" applyNumberFormat="1" applyFont="1" applyFill="1" applyBorder="1" applyAlignment="1">
      <alignment horizontal="center" vertical="top" wrapText="1"/>
    </xf>
    <xf numFmtId="187" fontId="16" fillId="0" borderId="50" xfId="1" applyNumberFormat="1" applyFont="1" applyFill="1" applyBorder="1" applyAlignment="1">
      <alignment horizontal="right" vertical="top" wrapText="1"/>
    </xf>
    <xf numFmtId="187" fontId="16" fillId="0" borderId="50" xfId="3" applyNumberFormat="1" applyFont="1" applyFill="1" applyBorder="1" applyAlignment="1">
      <alignment horizontal="right" vertical="top" wrapText="1"/>
    </xf>
    <xf numFmtId="0" fontId="16" fillId="0" borderId="50" xfId="89" applyFont="1" applyFill="1" applyBorder="1" applyAlignment="1">
      <alignment horizontal="center" vertical="top" wrapText="1"/>
    </xf>
    <xf numFmtId="0" fontId="16" fillId="0" borderId="50" xfId="14" applyFont="1" applyFill="1" applyBorder="1" applyAlignment="1">
      <alignment horizontal="center" vertical="top" wrapText="1"/>
    </xf>
    <xf numFmtId="0" fontId="24" fillId="6" borderId="50" xfId="80" applyFont="1" applyFill="1" applyBorder="1" applyAlignment="1">
      <alignment vertical="top" wrapText="1"/>
    </xf>
    <xf numFmtId="0" fontId="16" fillId="3" borderId="16" xfId="80" applyFont="1" applyFill="1" applyBorder="1" applyAlignment="1">
      <alignment horizontal="left" vertical="top" wrapText="1"/>
    </xf>
    <xf numFmtId="1" fontId="16" fillId="3" borderId="12" xfId="1" applyNumberFormat="1" applyFont="1" applyFill="1" applyBorder="1" applyAlignment="1">
      <alignment horizontal="left" vertical="top" wrapText="1"/>
    </xf>
  </cellXfs>
  <cellStyles count="97">
    <cellStyle name=" 1" xfId="2"/>
    <cellStyle name="Comma" xfId="93" builtinId="3"/>
    <cellStyle name="Comma 10" xfId="79"/>
    <cellStyle name="Comma 11" xfId="3"/>
    <cellStyle name="Comma 12" xfId="94"/>
    <cellStyle name="Comma 2" xfId="4"/>
    <cellStyle name="Comma 2 2" xfId="5"/>
    <cellStyle name="Comma 2 2 3" xfId="59"/>
    <cellStyle name="Comma 2 3" xfId="61"/>
    <cellStyle name="Comma 2 4" xfId="66"/>
    <cellStyle name="Comma 2 4 2" xfId="88"/>
    <cellStyle name="Comma 2 4 3" xfId="92"/>
    <cellStyle name="Comma 2 5" xfId="76"/>
    <cellStyle name="Comma 2 5 2" xfId="87"/>
    <cellStyle name="Comma 2 5 3" xfId="91"/>
    <cellStyle name="Comma 3" xfId="6"/>
    <cellStyle name="Comma 3 2" xfId="7"/>
    <cellStyle name="Comma 4" xfId="68"/>
    <cellStyle name="Comma 4 3 2" xfId="55"/>
    <cellStyle name="Comma 5" xfId="8"/>
    <cellStyle name="Comma 6" xfId="9"/>
    <cellStyle name="Comma 7" xfId="70"/>
    <cellStyle name="Comma 8" xfId="78"/>
    <cellStyle name="Comma 9" xfId="10"/>
    <cellStyle name="Comma 9 2" xfId="11"/>
    <cellStyle name="Comma 9 3" xfId="12"/>
    <cellStyle name="Comma 9 4" xfId="84"/>
    <cellStyle name="Currency 3" xfId="62"/>
    <cellStyle name="Normal" xfId="0" builtinId="0"/>
    <cellStyle name="Normal 10" xfId="95"/>
    <cellStyle name="Normal 12" xfId="13"/>
    <cellStyle name="Normal 2" xfId="14"/>
    <cellStyle name="Normal 2 2" xfId="15"/>
    <cellStyle name="Normal 3" xfId="16"/>
    <cellStyle name="Normal 3 2" xfId="17"/>
    <cellStyle name="Normal 3 3" xfId="63"/>
    <cellStyle name="Normal 3 4" xfId="67"/>
    <cellStyle name="Normal 3 5" xfId="77"/>
    <cellStyle name="Normal 3 5 2" xfId="86"/>
    <cellStyle name="Normal 3 5 3" xfId="90"/>
    <cellStyle name="Normal 4" xfId="18"/>
    <cellStyle name="Normal 4 2" xfId="19"/>
    <cellStyle name="Normal 5" xfId="75"/>
    <cellStyle name="Normal 5 2" xfId="82"/>
    <cellStyle name="Normal 6" xfId="20"/>
    <cellStyle name="Normal 7" xfId="57"/>
    <cellStyle name="Normal 8" xfId="1"/>
    <cellStyle name="Normal 8_พวงรายการพี่หญิงปรับแก้(ใหม่)" xfId="21"/>
    <cellStyle name="Normal 9" xfId="22"/>
    <cellStyle name="Style 1" xfId="23"/>
    <cellStyle name="Style 1 3" xfId="24"/>
    <cellStyle name="เครื่องหมายจุลภาค 10" xfId="25"/>
    <cellStyle name="เครื่องหมายจุลภาค 19" xfId="71"/>
    <cellStyle name="เครื่องหมายจุลภาค 2" xfId="26"/>
    <cellStyle name="เครื่องหมายจุลภาค 2 2" xfId="27"/>
    <cellStyle name="เครื่องหมายจุลภาค 2 3" xfId="69"/>
    <cellStyle name="เครื่องหมายจุลภาค 2 4" xfId="72"/>
    <cellStyle name="เครื่องหมายจุลภาค 3" xfId="60"/>
    <cellStyle name="เครื่องหมายจุลภาค 3 3" xfId="56"/>
    <cellStyle name="เครื่องหมายจุลภาค 3 3 2" xfId="73"/>
    <cellStyle name="เครื่องหมายจุลภาค 4" xfId="28"/>
    <cellStyle name="เครื่องหมายจุลภาค 7" xfId="29"/>
    <cellStyle name="เครื่องหมายจุลภาค 7 2" xfId="64"/>
    <cellStyle name="ปกติ 2" xfId="30"/>
    <cellStyle name="ปกติ 2 10" xfId="31"/>
    <cellStyle name="ปกติ 2 13" xfId="32"/>
    <cellStyle name="ปกติ 2 14" xfId="33"/>
    <cellStyle name="ปกติ 2 15" xfId="34"/>
    <cellStyle name="ปกติ 2 16" xfId="35"/>
    <cellStyle name="ปกติ 2 17" xfId="36"/>
    <cellStyle name="ปกติ 2 18" xfId="37"/>
    <cellStyle name="ปกติ 2 19" xfId="38"/>
    <cellStyle name="ปกติ 2 2" xfId="39"/>
    <cellStyle name="ปกติ 2 20" xfId="40"/>
    <cellStyle name="ปกติ 2 21" xfId="41"/>
    <cellStyle name="ปกติ 2 22" xfId="42"/>
    <cellStyle name="ปกติ 2 3" xfId="43"/>
    <cellStyle name="ปกติ 2 4" xfId="44"/>
    <cellStyle name="ปกติ 2 5" xfId="45"/>
    <cellStyle name="ปกติ 2 6" xfId="46"/>
    <cellStyle name="ปกติ 2 7" xfId="47"/>
    <cellStyle name="ปกติ 2 8" xfId="48"/>
    <cellStyle name="ปกติ 2 9" xfId="49"/>
    <cellStyle name="ปกติ 3" xfId="50"/>
    <cellStyle name="ปกติ 3 2" xfId="81"/>
    <cellStyle name="ปกติ 4" xfId="80"/>
    <cellStyle name="ปกติ 4 2" xfId="51"/>
    <cellStyle name="ปกติ 4 3" xfId="85"/>
    <cellStyle name="ปกติ 4 4" xfId="89"/>
    <cellStyle name="ปกติ 4_1.u0E25u0E07u0E17u0E38u0E19  59 u0E40u0E02u0E15 10_u0E02u0E2Du0E1Eu0E34u0E40u0E28u0E29  111257" xfId="52"/>
    <cellStyle name="ปกติ 5" xfId="83"/>
    <cellStyle name="ปกติ 7" xfId="53"/>
    <cellStyle name="ปกติ 7 2" xfId="65"/>
    <cellStyle name="ปกติ 9" xfId="74"/>
    <cellStyle name="ปกติ_รายการครุภัณฑ์_๓ธค๕๗ (ข้อมูลนำเข้า)" xfId="96"/>
    <cellStyle name="ลักษณะ 1" xfId="54"/>
    <cellStyle name="ลักษณะ 1 3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120" zoomScaleNormal="120" workbookViewId="0">
      <selection activeCell="C11" sqref="C11"/>
    </sheetView>
  </sheetViews>
  <sheetFormatPr defaultRowHeight="14.25"/>
  <cols>
    <col min="1" max="1" width="4.5" customWidth="1"/>
    <col min="2" max="2" width="3.875" customWidth="1"/>
    <col min="3" max="3" width="22.125" customWidth="1"/>
    <col min="4" max="4" width="7.25" customWidth="1"/>
    <col min="6" max="6" width="6" customWidth="1"/>
    <col min="14" max="14" width="7.625" customWidth="1"/>
    <col min="15" max="15" width="5.75" customWidth="1"/>
    <col min="16" max="16" width="6" customWidth="1"/>
    <col min="17" max="17" width="21.875" customWidth="1"/>
  </cols>
  <sheetData>
    <row r="1" spans="1:18" ht="15.75">
      <c r="A1" s="570" t="s">
        <v>384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</row>
    <row r="2" spans="1:18" ht="16.5" thickBot="1">
      <c r="A2" s="571" t="s">
        <v>0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460"/>
    </row>
    <row r="3" spans="1:18" ht="16.5" thickBot="1">
      <c r="A3" s="3"/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461"/>
      <c r="Q3" s="10"/>
      <c r="R3" s="10"/>
    </row>
    <row r="4" spans="1:18" ht="126">
      <c r="A4" s="462" t="s">
        <v>2</v>
      </c>
      <c r="B4" s="462" t="s">
        <v>3</v>
      </c>
      <c r="C4" s="462" t="s">
        <v>4</v>
      </c>
      <c r="D4" s="463" t="s">
        <v>5</v>
      </c>
      <c r="E4" s="463" t="s">
        <v>6</v>
      </c>
      <c r="F4" s="464" t="s">
        <v>7</v>
      </c>
      <c r="G4" s="14" t="s">
        <v>385</v>
      </c>
      <c r="H4" s="14" t="s">
        <v>25</v>
      </c>
      <c r="I4" s="14" t="s">
        <v>8</v>
      </c>
      <c r="J4" s="464" t="s">
        <v>9</v>
      </c>
      <c r="K4" s="462" t="s">
        <v>10</v>
      </c>
      <c r="L4" s="462" t="s">
        <v>11</v>
      </c>
      <c r="M4" s="462" t="s">
        <v>12</v>
      </c>
      <c r="N4" s="465" t="s">
        <v>13</v>
      </c>
      <c r="O4" s="462" t="s">
        <v>14</v>
      </c>
      <c r="P4" s="462" t="s">
        <v>15</v>
      </c>
      <c r="Q4" s="462" t="s">
        <v>16</v>
      </c>
      <c r="R4" s="466" t="s">
        <v>17</v>
      </c>
    </row>
    <row r="5" spans="1:18" ht="15.75">
      <c r="A5" s="462"/>
      <c r="B5" s="462"/>
      <c r="C5" s="462" t="s">
        <v>386</v>
      </c>
      <c r="D5" s="463"/>
      <c r="E5" s="463"/>
      <c r="F5" s="464"/>
      <c r="G5" s="467"/>
      <c r="H5" s="467"/>
      <c r="I5" s="467"/>
      <c r="J5" s="464"/>
      <c r="K5" s="462"/>
      <c r="L5" s="462"/>
      <c r="M5" s="462"/>
      <c r="N5" s="465"/>
      <c r="O5" s="462"/>
      <c r="P5" s="462"/>
      <c r="Q5" s="462"/>
      <c r="R5" s="466"/>
    </row>
    <row r="6" spans="1:18" ht="65.25" customHeight="1">
      <c r="A6" s="468">
        <v>11</v>
      </c>
      <c r="B6" s="364">
        <v>1</v>
      </c>
      <c r="C6" s="469" t="s">
        <v>387</v>
      </c>
      <c r="D6" s="475">
        <v>10725</v>
      </c>
      <c r="E6" s="470">
        <v>74371400</v>
      </c>
      <c r="F6" s="471">
        <v>1</v>
      </c>
      <c r="G6" s="472">
        <v>14874280</v>
      </c>
      <c r="H6" s="473">
        <v>59497120</v>
      </c>
      <c r="I6" s="474"/>
      <c r="J6" s="470">
        <v>74371400</v>
      </c>
      <c r="K6" s="296" t="s">
        <v>410</v>
      </c>
      <c r="L6" s="469" t="s">
        <v>388</v>
      </c>
      <c r="M6" s="469" t="s">
        <v>389</v>
      </c>
      <c r="N6" s="469" t="s">
        <v>32</v>
      </c>
      <c r="O6" s="475" t="s">
        <v>51</v>
      </c>
      <c r="P6" s="476" t="s">
        <v>43</v>
      </c>
      <c r="Q6" s="289" t="s">
        <v>390</v>
      </c>
      <c r="R6" s="477">
        <v>3</v>
      </c>
    </row>
    <row r="7" spans="1:18" ht="64.5" customHeight="1">
      <c r="A7" s="468">
        <v>11</v>
      </c>
      <c r="B7" s="364">
        <v>2</v>
      </c>
      <c r="C7" s="289" t="s">
        <v>48</v>
      </c>
      <c r="D7" s="512">
        <v>9555</v>
      </c>
      <c r="E7" s="478">
        <v>9954100</v>
      </c>
      <c r="F7" s="471">
        <v>1</v>
      </c>
      <c r="G7" s="478">
        <v>9954100</v>
      </c>
      <c r="H7" s="364"/>
      <c r="I7" s="364"/>
      <c r="J7" s="478">
        <v>9954100</v>
      </c>
      <c r="K7" s="479" t="s">
        <v>177</v>
      </c>
      <c r="L7" s="469" t="s">
        <v>26</v>
      </c>
      <c r="M7" s="469" t="s">
        <v>176</v>
      </c>
      <c r="N7" s="469" t="s">
        <v>32</v>
      </c>
      <c r="O7" s="475" t="s">
        <v>27</v>
      </c>
      <c r="P7" s="475" t="s">
        <v>52</v>
      </c>
      <c r="Q7" s="317" t="s">
        <v>262</v>
      </c>
      <c r="R7" s="480">
        <v>2</v>
      </c>
    </row>
    <row r="8" spans="1:18" ht="64.5" customHeight="1">
      <c r="A8" s="468">
        <v>11</v>
      </c>
      <c r="B8" s="364">
        <v>3</v>
      </c>
      <c r="C8" s="289" t="s">
        <v>48</v>
      </c>
      <c r="D8" s="512">
        <v>9555</v>
      </c>
      <c r="E8" s="478">
        <v>9954100</v>
      </c>
      <c r="F8" s="471">
        <v>1</v>
      </c>
      <c r="G8" s="478">
        <v>9954100</v>
      </c>
      <c r="H8" s="364"/>
      <c r="I8" s="364"/>
      <c r="J8" s="478">
        <v>9954100</v>
      </c>
      <c r="K8" s="479" t="s">
        <v>210</v>
      </c>
      <c r="L8" s="469" t="s">
        <v>130</v>
      </c>
      <c r="M8" s="469" t="s">
        <v>130</v>
      </c>
      <c r="N8" s="469" t="s">
        <v>32</v>
      </c>
      <c r="O8" s="475" t="s">
        <v>27</v>
      </c>
      <c r="P8" s="475" t="s">
        <v>52</v>
      </c>
      <c r="Q8" s="289" t="s">
        <v>391</v>
      </c>
      <c r="R8" s="480">
        <v>2</v>
      </c>
    </row>
    <row r="9" spans="1:18" ht="32.25" customHeight="1">
      <c r="A9" s="608">
        <v>11</v>
      </c>
      <c r="B9" s="364">
        <v>4</v>
      </c>
      <c r="C9" s="296" t="s">
        <v>91</v>
      </c>
      <c r="D9" s="475" t="s">
        <v>92</v>
      </c>
      <c r="E9" s="270">
        <v>4066600</v>
      </c>
      <c r="F9" s="221">
        <v>1</v>
      </c>
      <c r="G9" s="481">
        <v>4066600</v>
      </c>
      <c r="H9" s="482"/>
      <c r="I9" s="482"/>
      <c r="J9" s="481">
        <v>4066600</v>
      </c>
      <c r="K9" s="483" t="s">
        <v>411</v>
      </c>
      <c r="L9" s="484" t="s">
        <v>115</v>
      </c>
      <c r="M9" s="484" t="s">
        <v>392</v>
      </c>
      <c r="N9" s="484" t="s">
        <v>32</v>
      </c>
      <c r="O9" s="484" t="s">
        <v>65</v>
      </c>
      <c r="P9" s="484" t="s">
        <v>276</v>
      </c>
      <c r="Q9" s="289" t="s">
        <v>393</v>
      </c>
      <c r="R9" s="221">
        <v>2</v>
      </c>
    </row>
    <row r="10" spans="1:18" ht="31.5">
      <c r="A10" s="609">
        <v>11</v>
      </c>
      <c r="B10" s="364">
        <v>5</v>
      </c>
      <c r="C10" s="296" t="s">
        <v>91</v>
      </c>
      <c r="D10" s="475" t="s">
        <v>92</v>
      </c>
      <c r="E10" s="270">
        <v>4066601</v>
      </c>
      <c r="F10" s="221">
        <v>1</v>
      </c>
      <c r="G10" s="481">
        <v>4066600</v>
      </c>
      <c r="H10" s="482"/>
      <c r="I10" s="482"/>
      <c r="J10" s="481">
        <v>4066600</v>
      </c>
      <c r="K10" s="483" t="s">
        <v>412</v>
      </c>
      <c r="L10" s="484" t="s">
        <v>26</v>
      </c>
      <c r="M10" s="484" t="s">
        <v>394</v>
      </c>
      <c r="N10" s="484" t="s">
        <v>32</v>
      </c>
      <c r="O10" s="484" t="s">
        <v>65</v>
      </c>
      <c r="P10" s="484" t="s">
        <v>395</v>
      </c>
      <c r="Q10" s="289" t="s">
        <v>396</v>
      </c>
      <c r="R10" s="291">
        <v>2</v>
      </c>
    </row>
    <row r="11" spans="1:18" ht="50.25" customHeight="1">
      <c r="A11" s="609">
        <v>11</v>
      </c>
      <c r="B11" s="364">
        <v>6</v>
      </c>
      <c r="C11" s="485" t="s">
        <v>441</v>
      </c>
      <c r="D11" s="512" t="s">
        <v>61</v>
      </c>
      <c r="E11" s="454">
        <v>1159400</v>
      </c>
      <c r="F11" s="364">
        <v>1</v>
      </c>
      <c r="G11" s="486">
        <v>1159400</v>
      </c>
      <c r="H11" s="289"/>
      <c r="I11" s="289"/>
      <c r="J11" s="486">
        <v>1159400</v>
      </c>
      <c r="K11" s="292" t="s">
        <v>413</v>
      </c>
      <c r="L11" s="292" t="s">
        <v>184</v>
      </c>
      <c r="M11" s="292" t="s">
        <v>397</v>
      </c>
      <c r="N11" s="292" t="s">
        <v>32</v>
      </c>
      <c r="O11" s="484" t="s">
        <v>65</v>
      </c>
      <c r="P11" s="487" t="s">
        <v>43</v>
      </c>
      <c r="Q11" s="289" t="s">
        <v>73</v>
      </c>
      <c r="R11" s="291">
        <v>2</v>
      </c>
    </row>
    <row r="12" spans="1:18" ht="51.75" customHeight="1">
      <c r="A12" s="609">
        <v>11</v>
      </c>
      <c r="B12" s="364">
        <v>7</v>
      </c>
      <c r="C12" s="485" t="s">
        <v>441</v>
      </c>
      <c r="D12" s="512" t="s">
        <v>61</v>
      </c>
      <c r="E12" s="454">
        <v>1159400</v>
      </c>
      <c r="F12" s="364">
        <v>1</v>
      </c>
      <c r="G12" s="486">
        <v>1159400</v>
      </c>
      <c r="H12" s="289"/>
      <c r="I12" s="289"/>
      <c r="J12" s="486">
        <v>1159400</v>
      </c>
      <c r="K12" s="483" t="s">
        <v>74</v>
      </c>
      <c r="L12" s="484" t="s">
        <v>115</v>
      </c>
      <c r="M12" s="484" t="s">
        <v>343</v>
      </c>
      <c r="N12" s="484" t="s">
        <v>32</v>
      </c>
      <c r="O12" s="484" t="s">
        <v>65</v>
      </c>
      <c r="P12" s="484" t="s">
        <v>43</v>
      </c>
      <c r="Q12" s="488" t="s">
        <v>73</v>
      </c>
      <c r="R12" s="221">
        <v>2</v>
      </c>
    </row>
    <row r="13" spans="1:18" ht="49.5" customHeight="1">
      <c r="A13" s="489">
        <v>11</v>
      </c>
      <c r="B13" s="364">
        <v>8</v>
      </c>
      <c r="C13" s="405" t="s">
        <v>440</v>
      </c>
      <c r="D13" s="293" t="s">
        <v>257</v>
      </c>
      <c r="E13" s="490">
        <v>1218700</v>
      </c>
      <c r="F13" s="471">
        <v>1</v>
      </c>
      <c r="G13" s="491">
        <v>1218700</v>
      </c>
      <c r="H13" s="491"/>
      <c r="I13" s="491"/>
      <c r="J13" s="492">
        <v>1218700</v>
      </c>
      <c r="K13" s="493" t="s">
        <v>182</v>
      </c>
      <c r="L13" s="256" t="s">
        <v>49</v>
      </c>
      <c r="M13" s="256" t="s">
        <v>50</v>
      </c>
      <c r="N13" s="256" t="s">
        <v>32</v>
      </c>
      <c r="O13" s="475" t="s">
        <v>51</v>
      </c>
      <c r="P13" s="255" t="s">
        <v>52</v>
      </c>
      <c r="Q13" s="494" t="s">
        <v>398</v>
      </c>
      <c r="R13" s="294">
        <v>2</v>
      </c>
    </row>
    <row r="14" spans="1:18" ht="50.25" customHeight="1">
      <c r="A14" s="609">
        <v>11</v>
      </c>
      <c r="B14" s="364">
        <v>9</v>
      </c>
      <c r="C14" s="485" t="s">
        <v>60</v>
      </c>
      <c r="D14" s="512" t="s">
        <v>61</v>
      </c>
      <c r="E14" s="454">
        <v>1507200</v>
      </c>
      <c r="F14" s="364">
        <v>1</v>
      </c>
      <c r="G14" s="454">
        <v>1507200</v>
      </c>
      <c r="H14" s="289"/>
      <c r="I14" s="289"/>
      <c r="J14" s="454">
        <v>1507200</v>
      </c>
      <c r="K14" s="483" t="s">
        <v>414</v>
      </c>
      <c r="L14" s="484" t="s">
        <v>399</v>
      </c>
      <c r="M14" s="484" t="s">
        <v>400</v>
      </c>
      <c r="N14" s="484" t="s">
        <v>32</v>
      </c>
      <c r="O14" s="484" t="s">
        <v>65</v>
      </c>
      <c r="P14" s="484" t="s">
        <v>43</v>
      </c>
      <c r="Q14" s="289" t="s">
        <v>401</v>
      </c>
      <c r="R14" s="221">
        <v>2</v>
      </c>
    </row>
    <row r="15" spans="1:18" ht="26.25" customHeight="1">
      <c r="A15" s="468">
        <v>11</v>
      </c>
      <c r="B15" s="221">
        <v>10</v>
      </c>
      <c r="C15" s="625" t="s">
        <v>424</v>
      </c>
      <c r="D15" s="626">
        <v>9217</v>
      </c>
      <c r="E15" s="627">
        <v>21240700</v>
      </c>
      <c r="F15" s="364">
        <v>1</v>
      </c>
      <c r="G15" s="628">
        <v>21240700</v>
      </c>
      <c r="H15" s="629"/>
      <c r="I15" s="357"/>
      <c r="J15" s="628">
        <v>21240700</v>
      </c>
      <c r="K15" s="633" t="s">
        <v>225</v>
      </c>
      <c r="L15" s="630" t="s">
        <v>115</v>
      </c>
      <c r="M15" s="630" t="s">
        <v>116</v>
      </c>
      <c r="N15" s="631" t="s">
        <v>32</v>
      </c>
      <c r="O15" s="630" t="s">
        <v>51</v>
      </c>
      <c r="P15" s="383" t="s">
        <v>174</v>
      </c>
      <c r="Q15" s="631" t="s">
        <v>423</v>
      </c>
      <c r="R15" s="632">
        <v>2</v>
      </c>
    </row>
    <row r="16" spans="1:18" ht="33.75" customHeight="1">
      <c r="A16" s="468">
        <v>11</v>
      </c>
      <c r="B16" s="364">
        <v>11</v>
      </c>
      <c r="C16" s="498" t="s">
        <v>403</v>
      </c>
      <c r="D16" s="513">
        <v>2406</v>
      </c>
      <c r="E16" s="499">
        <v>1000</v>
      </c>
      <c r="F16" s="634">
        <v>500</v>
      </c>
      <c r="G16" s="501">
        <v>500000</v>
      </c>
      <c r="H16" s="500"/>
      <c r="I16" s="500"/>
      <c r="J16" s="502">
        <v>500000</v>
      </c>
      <c r="K16" s="503" t="s">
        <v>404</v>
      </c>
      <c r="L16" s="504" t="s">
        <v>399</v>
      </c>
      <c r="M16" s="504" t="s">
        <v>399</v>
      </c>
      <c r="N16" s="504" t="s">
        <v>32</v>
      </c>
      <c r="O16" s="504" t="s">
        <v>405</v>
      </c>
      <c r="P16" s="505" t="s">
        <v>59</v>
      </c>
      <c r="Q16" s="506" t="s">
        <v>406</v>
      </c>
      <c r="R16" s="294"/>
    </row>
    <row r="17" spans="1:18" ht="50.25" customHeight="1">
      <c r="A17" s="608">
        <v>11</v>
      </c>
      <c r="B17" s="364">
        <v>12</v>
      </c>
      <c r="C17" s="292" t="s">
        <v>407</v>
      </c>
      <c r="D17" s="232">
        <v>5419</v>
      </c>
      <c r="E17" s="507">
        <v>4000</v>
      </c>
      <c r="F17" s="221">
        <v>40</v>
      </c>
      <c r="G17" s="508">
        <v>160000</v>
      </c>
      <c r="H17" s="482"/>
      <c r="I17" s="482"/>
      <c r="J17" s="509">
        <v>160000</v>
      </c>
      <c r="K17" s="296" t="s">
        <v>404</v>
      </c>
      <c r="L17" s="242" t="s">
        <v>399</v>
      </c>
      <c r="M17" s="242" t="s">
        <v>399</v>
      </c>
      <c r="N17" s="242" t="s">
        <v>32</v>
      </c>
      <c r="O17" s="242" t="s">
        <v>405</v>
      </c>
      <c r="P17" s="510" t="s">
        <v>59</v>
      </c>
      <c r="Q17" s="289" t="s">
        <v>408</v>
      </c>
      <c r="R17" s="291">
        <v>2</v>
      </c>
    </row>
    <row r="18" spans="1:18" ht="68.25" customHeight="1">
      <c r="A18" s="559">
        <v>11</v>
      </c>
      <c r="B18" s="364">
        <v>13</v>
      </c>
      <c r="C18" s="132" t="s">
        <v>109</v>
      </c>
      <c r="D18" s="136">
        <v>9539</v>
      </c>
      <c r="E18" s="137">
        <v>10170200</v>
      </c>
      <c r="F18" s="90">
        <v>1</v>
      </c>
      <c r="G18" s="137">
        <v>10170200</v>
      </c>
      <c r="H18" s="125"/>
      <c r="I18" s="125"/>
      <c r="J18" s="137">
        <v>10170200</v>
      </c>
      <c r="K18" s="138" t="s">
        <v>220</v>
      </c>
      <c r="L18" s="134" t="s">
        <v>97</v>
      </c>
      <c r="M18" s="134" t="s">
        <v>98</v>
      </c>
      <c r="N18" s="134" t="s">
        <v>32</v>
      </c>
      <c r="O18" s="134" t="s">
        <v>27</v>
      </c>
      <c r="P18" s="366" t="s">
        <v>68</v>
      </c>
      <c r="Q18" s="127" t="s">
        <v>110</v>
      </c>
      <c r="R18" s="120">
        <v>2</v>
      </c>
    </row>
    <row r="19" spans="1:18" ht="63.75" thickBot="1">
      <c r="A19" s="607">
        <v>11</v>
      </c>
      <c r="B19" s="610">
        <v>14</v>
      </c>
      <c r="C19" s="611" t="s">
        <v>48</v>
      </c>
      <c r="D19" s="612">
        <v>9555</v>
      </c>
      <c r="E19" s="613">
        <v>9954100</v>
      </c>
      <c r="F19" s="614">
        <v>1</v>
      </c>
      <c r="G19" s="613">
        <v>9954100</v>
      </c>
      <c r="H19" s="615"/>
      <c r="I19" s="615"/>
      <c r="J19" s="613">
        <f>SUM(G19:I19)</f>
        <v>9954100</v>
      </c>
      <c r="K19" s="616" t="s">
        <v>434</v>
      </c>
      <c r="L19" s="616" t="s">
        <v>435</v>
      </c>
      <c r="M19" s="617" t="s">
        <v>435</v>
      </c>
      <c r="N19" s="617" t="s">
        <v>175</v>
      </c>
      <c r="O19" s="617" t="s">
        <v>27</v>
      </c>
      <c r="P19" s="618" t="s">
        <v>68</v>
      </c>
      <c r="Q19" s="619" t="s">
        <v>197</v>
      </c>
      <c r="R19" s="615">
        <v>2</v>
      </c>
    </row>
    <row r="20" spans="1:18" ht="15.75" thickBot="1">
      <c r="A20" s="620"/>
      <c r="B20" s="621"/>
      <c r="C20" s="621"/>
      <c r="D20" s="621"/>
      <c r="E20" s="621"/>
      <c r="F20" s="621"/>
      <c r="G20" s="622">
        <f>SUM(G6:G19)</f>
        <v>89985380</v>
      </c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3"/>
    </row>
    <row r="21" spans="1:18" ht="18">
      <c r="A21" s="26"/>
    </row>
    <row r="22" spans="1:18" ht="15.75">
      <c r="C22" s="624" t="s">
        <v>438</v>
      </c>
    </row>
  </sheetData>
  <autoFilter ref="K1:K19"/>
  <mergeCells count="2">
    <mergeCell ref="A1:R1"/>
    <mergeCell ref="A2:Q2"/>
  </mergeCells>
  <pageMargins left="0.31496062992125984" right="0.11811023622047245" top="0.74803149606299213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90" zoomScaleNormal="90" workbookViewId="0">
      <selection activeCell="I20" sqref="I20"/>
    </sheetView>
  </sheetViews>
  <sheetFormatPr defaultRowHeight="14.25"/>
  <cols>
    <col min="1" max="1" width="3.875" customWidth="1"/>
    <col min="2" max="2" width="3.625" customWidth="1"/>
    <col min="3" max="3" width="22.5" customWidth="1"/>
    <col min="5" max="5" width="10.75" customWidth="1"/>
    <col min="6" max="6" width="6.125" customWidth="1"/>
    <col min="7" max="8" width="9.5" bestFit="1" customWidth="1"/>
    <col min="9" max="9" width="9.125" bestFit="1" customWidth="1"/>
    <col min="10" max="10" width="9.5" bestFit="1" customWidth="1"/>
    <col min="17" max="17" width="29.875" customWidth="1"/>
  </cols>
  <sheetData>
    <row r="1" spans="1:18" ht="15.75">
      <c r="A1" s="573" t="s">
        <v>19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18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22"/>
    </row>
    <row r="3" spans="1:18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18" ht="126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14" t="s">
        <v>20</v>
      </c>
      <c r="H4" s="14" t="s">
        <v>21</v>
      </c>
      <c r="I4" s="14" t="s">
        <v>22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18" ht="15.75">
      <c r="A5" s="16"/>
      <c r="B5" s="16"/>
      <c r="C5" s="16" t="s">
        <v>18</v>
      </c>
      <c r="D5" s="17"/>
      <c r="E5" s="18"/>
      <c r="F5" s="18"/>
      <c r="G5" s="18"/>
      <c r="H5" s="18"/>
      <c r="I5" s="18"/>
      <c r="J5" s="18"/>
      <c r="K5" s="19"/>
      <c r="L5" s="16"/>
      <c r="M5" s="16"/>
      <c r="N5" s="19"/>
      <c r="O5" s="16"/>
      <c r="P5" s="16"/>
      <c r="Q5" s="16"/>
      <c r="R5" s="16"/>
    </row>
    <row r="6" spans="1:18" ht="68.25" customHeight="1">
      <c r="A6" s="174">
        <v>11</v>
      </c>
      <c r="B6" s="88">
        <v>1</v>
      </c>
      <c r="C6" s="116" t="s">
        <v>165</v>
      </c>
      <c r="D6" s="165">
        <v>10944</v>
      </c>
      <c r="E6" s="175">
        <v>150071000</v>
      </c>
      <c r="F6" s="88">
        <v>1</v>
      </c>
      <c r="G6" s="176">
        <v>30014200</v>
      </c>
      <c r="H6" s="176">
        <f>E6-G6</f>
        <v>120056800</v>
      </c>
      <c r="I6" s="176"/>
      <c r="J6" s="175">
        <v>150071000</v>
      </c>
      <c r="K6" s="163" t="s">
        <v>29</v>
      </c>
      <c r="L6" s="164" t="s">
        <v>30</v>
      </c>
      <c r="M6" s="164" t="s">
        <v>31</v>
      </c>
      <c r="N6" s="164" t="s">
        <v>32</v>
      </c>
      <c r="O6" s="165" t="s">
        <v>37</v>
      </c>
      <c r="P6" s="166" t="s">
        <v>46</v>
      </c>
      <c r="Q6" s="177" t="s">
        <v>164</v>
      </c>
      <c r="R6" s="88">
        <v>3</v>
      </c>
    </row>
    <row r="7" spans="1:18" ht="183" customHeight="1">
      <c r="A7" s="428">
        <v>11</v>
      </c>
      <c r="B7" s="281">
        <v>1</v>
      </c>
      <c r="C7" s="247" t="s">
        <v>170</v>
      </c>
      <c r="D7" s="248" t="s">
        <v>169</v>
      </c>
      <c r="E7" s="227">
        <v>83353400</v>
      </c>
      <c r="F7" s="249">
        <v>1</v>
      </c>
      <c r="G7" s="250">
        <v>33341360</v>
      </c>
      <c r="H7" s="250">
        <v>50012040</v>
      </c>
      <c r="I7" s="250"/>
      <c r="J7" s="227">
        <f>SUM(G7:I7)</f>
        <v>83353400</v>
      </c>
      <c r="K7" s="296" t="s">
        <v>172</v>
      </c>
      <c r="L7" s="231" t="s">
        <v>34</v>
      </c>
      <c r="M7" s="231" t="s">
        <v>35</v>
      </c>
      <c r="N7" s="231" t="s">
        <v>32</v>
      </c>
      <c r="O7" s="232" t="s">
        <v>40</v>
      </c>
      <c r="P7" s="301" t="s">
        <v>101</v>
      </c>
      <c r="Q7" s="540" t="s">
        <v>168</v>
      </c>
      <c r="R7" s="221">
        <v>3</v>
      </c>
    </row>
    <row r="8" spans="1:18" ht="15.75">
      <c r="A8" s="201"/>
      <c r="B8" s="188"/>
      <c r="C8" s="538"/>
      <c r="D8" s="539"/>
      <c r="E8" s="194">
        <f>SUM(E6:E7)</f>
        <v>233424400</v>
      </c>
      <c r="F8" s="192"/>
      <c r="G8" s="192">
        <f>SUM(G6:G7)</f>
        <v>63355560</v>
      </c>
      <c r="H8" s="188"/>
      <c r="I8" s="188"/>
      <c r="J8" s="194"/>
      <c r="K8" s="195"/>
      <c r="L8" s="196"/>
      <c r="M8" s="196"/>
      <c r="N8" s="196"/>
      <c r="O8" s="195"/>
      <c r="P8" s="197"/>
      <c r="Q8" s="434"/>
      <c r="R8" s="188"/>
    </row>
    <row r="9" spans="1:18" ht="15.75">
      <c r="A9" s="201"/>
      <c r="B9" s="188"/>
      <c r="C9" s="538"/>
      <c r="D9" s="202"/>
      <c r="E9" s="191"/>
      <c r="F9" s="192"/>
      <c r="G9" s="192"/>
      <c r="H9" s="205"/>
      <c r="I9" s="205"/>
      <c r="J9" s="194"/>
      <c r="K9" s="195"/>
      <c r="L9" s="196"/>
      <c r="M9" s="196"/>
      <c r="N9" s="196"/>
      <c r="O9" s="195"/>
      <c r="P9" s="197"/>
      <c r="Q9" s="198"/>
      <c r="R9" s="188"/>
    </row>
    <row r="10" spans="1:18" ht="15.75">
      <c r="A10" s="188"/>
      <c r="B10" s="188"/>
      <c r="C10" s="199"/>
      <c r="D10" s="190"/>
      <c r="E10" s="200"/>
      <c r="F10" s="192"/>
      <c r="G10" s="192"/>
      <c r="H10" s="193"/>
      <c r="I10" s="193"/>
      <c r="J10" s="194"/>
      <c r="K10" s="188"/>
      <c r="L10" s="196"/>
      <c r="M10" s="196"/>
      <c r="N10" s="196"/>
      <c r="O10" s="195"/>
      <c r="P10" s="197"/>
      <c r="Q10" s="198"/>
      <c r="R10" s="188"/>
    </row>
    <row r="11" spans="1:18" ht="15.75">
      <c r="A11" s="201"/>
      <c r="B11" s="188"/>
      <c r="C11" s="189"/>
      <c r="D11" s="202"/>
      <c r="E11" s="203"/>
      <c r="F11" s="188"/>
      <c r="G11" s="203"/>
      <c r="H11" s="204"/>
      <c r="I11" s="204"/>
      <c r="J11" s="205"/>
      <c r="K11" s="206"/>
      <c r="L11" s="207"/>
      <c r="M11" s="207"/>
      <c r="N11" s="207"/>
      <c r="O11" s="208"/>
      <c r="P11" s="197"/>
      <c r="Q11" s="189"/>
      <c r="R11" s="209"/>
    </row>
    <row r="12" spans="1:18" ht="15.75">
      <c r="A12" s="201"/>
      <c r="B12" s="188"/>
      <c r="C12" s="210"/>
      <c r="D12" s="208"/>
      <c r="E12" s="211"/>
      <c r="F12" s="188"/>
      <c r="G12" s="212"/>
      <c r="H12" s="212"/>
      <c r="I12" s="212"/>
      <c r="J12" s="213"/>
      <c r="K12" s="214"/>
      <c r="L12" s="215"/>
      <c r="M12" s="215"/>
      <c r="N12" s="215"/>
      <c r="O12" s="208"/>
      <c r="P12" s="197"/>
      <c r="Q12" s="216"/>
      <c r="R12" s="188"/>
    </row>
    <row r="13" spans="1:18" ht="15.75">
      <c r="A13" s="201"/>
      <c r="B13" s="188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</row>
    <row r="14" spans="1:18" ht="15.75">
      <c r="A14" s="201"/>
      <c r="B14" s="188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</row>
  </sheetData>
  <mergeCells count="2">
    <mergeCell ref="A1:R1"/>
    <mergeCell ref="A2:Q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90" zoomScaleNormal="90" workbookViewId="0">
      <selection activeCell="H6" sqref="H6"/>
    </sheetView>
  </sheetViews>
  <sheetFormatPr defaultRowHeight="14.25"/>
  <cols>
    <col min="1" max="1" width="3.875" customWidth="1"/>
    <col min="2" max="2" width="4.375" customWidth="1"/>
    <col min="3" max="3" width="21.625" customWidth="1"/>
    <col min="4" max="4" width="7.25" customWidth="1"/>
    <col min="6" max="6" width="4.625" customWidth="1"/>
    <col min="7" max="7" width="10.25" bestFit="1" customWidth="1"/>
    <col min="8" max="8" width="9.5" customWidth="1"/>
    <col min="9" max="9" width="9" customWidth="1"/>
    <col min="10" max="10" width="10.25" bestFit="1" customWidth="1"/>
    <col min="12" max="12" width="6.375" customWidth="1"/>
    <col min="15" max="15" width="4.875" bestFit="1" customWidth="1"/>
    <col min="16" max="16" width="6.875" customWidth="1"/>
    <col min="17" max="17" width="37.625" customWidth="1"/>
  </cols>
  <sheetData>
    <row r="1" spans="1:18" ht="15.75">
      <c r="A1" s="573" t="s">
        <v>19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18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22"/>
    </row>
    <row r="3" spans="1:18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18" ht="126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14" t="s">
        <v>21</v>
      </c>
      <c r="H4" s="14" t="s">
        <v>22</v>
      </c>
      <c r="I4" s="14" t="s">
        <v>23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18" ht="15.75">
      <c r="A5" s="16"/>
      <c r="B5" s="16"/>
      <c r="C5" s="16" t="s">
        <v>18</v>
      </c>
      <c r="D5" s="17"/>
      <c r="E5" s="18"/>
      <c r="F5" s="18"/>
      <c r="G5" s="18"/>
      <c r="H5" s="18"/>
      <c r="I5" s="18"/>
      <c r="J5" s="18"/>
      <c r="K5" s="19"/>
      <c r="L5" s="16"/>
      <c r="M5" s="16"/>
      <c r="N5" s="19"/>
      <c r="O5" s="16"/>
      <c r="P5" s="16"/>
      <c r="Q5" s="16"/>
      <c r="R5" s="16"/>
    </row>
    <row r="6" spans="1:18" ht="153" customHeight="1">
      <c r="A6" s="672">
        <v>11</v>
      </c>
      <c r="B6" s="773">
        <v>1</v>
      </c>
      <c r="C6" s="774" t="s">
        <v>171</v>
      </c>
      <c r="D6" s="698">
        <v>9448</v>
      </c>
      <c r="E6" s="775">
        <v>579680500</v>
      </c>
      <c r="F6" s="776">
        <v>2</v>
      </c>
      <c r="G6" s="776">
        <f>E6*20/100</f>
        <v>115936100</v>
      </c>
      <c r="H6" s="777">
        <f>E6*40/100</f>
        <v>231872200</v>
      </c>
      <c r="I6" s="777">
        <f>E6*40/100</f>
        <v>231872200</v>
      </c>
      <c r="J6" s="778">
        <f>SUM(G6:I6)</f>
        <v>579680500</v>
      </c>
      <c r="K6" s="688" t="s">
        <v>172</v>
      </c>
      <c r="L6" s="779" t="s">
        <v>34</v>
      </c>
      <c r="M6" s="779" t="s">
        <v>35</v>
      </c>
      <c r="N6" s="779" t="s">
        <v>32</v>
      </c>
      <c r="O6" s="780" t="s">
        <v>40</v>
      </c>
      <c r="P6" s="683" t="s">
        <v>46</v>
      </c>
      <c r="Q6" s="781" t="s">
        <v>168</v>
      </c>
      <c r="R6" s="673">
        <v>3</v>
      </c>
    </row>
    <row r="7" spans="1:18" ht="18">
      <c r="A7" s="26"/>
      <c r="B7" s="27"/>
      <c r="C7" s="38"/>
      <c r="D7" s="29"/>
      <c r="E7" s="43"/>
      <c r="F7" s="27"/>
      <c r="G7" s="43"/>
      <c r="H7" s="27"/>
      <c r="I7" s="27"/>
      <c r="J7" s="43"/>
      <c r="K7" s="45"/>
      <c r="L7" s="46"/>
      <c r="M7" s="46"/>
      <c r="N7" s="35"/>
      <c r="O7" s="47"/>
      <c r="P7" s="36"/>
      <c r="Q7" s="38"/>
      <c r="R7" s="48"/>
    </row>
    <row r="8" spans="1:18" ht="18">
      <c r="A8" s="26"/>
      <c r="B8" s="27"/>
      <c r="C8" s="28"/>
      <c r="D8" s="218"/>
      <c r="E8" s="33"/>
      <c r="F8" s="31"/>
      <c r="G8" s="31"/>
      <c r="H8" s="27"/>
      <c r="I8" s="27"/>
      <c r="J8" s="33"/>
      <c r="K8" s="34"/>
      <c r="L8" s="35"/>
      <c r="M8" s="35"/>
      <c r="N8" s="35"/>
      <c r="O8" s="34"/>
      <c r="P8" s="36"/>
      <c r="Q8" s="219"/>
      <c r="R8" s="27"/>
    </row>
    <row r="9" spans="1:18" ht="18">
      <c r="A9" s="27"/>
      <c r="B9" s="27"/>
      <c r="C9" s="38"/>
      <c r="D9" s="39"/>
      <c r="E9" s="30"/>
      <c r="F9" s="31"/>
      <c r="G9" s="31"/>
      <c r="H9" s="40"/>
      <c r="I9" s="40"/>
      <c r="J9" s="33"/>
      <c r="K9" s="34"/>
      <c r="L9" s="35"/>
      <c r="M9" s="35"/>
      <c r="N9" s="35"/>
      <c r="O9" s="34"/>
      <c r="P9" s="36"/>
      <c r="Q9" s="37"/>
      <c r="R9" s="27"/>
    </row>
    <row r="10" spans="1:18" ht="18">
      <c r="A10" s="27"/>
      <c r="B10" s="27"/>
      <c r="C10" s="41"/>
      <c r="D10" s="39"/>
      <c r="E10" s="42"/>
      <c r="F10" s="31"/>
      <c r="G10" s="31"/>
      <c r="H10" s="40"/>
      <c r="I10" s="40"/>
      <c r="J10" s="33"/>
      <c r="K10" s="34"/>
      <c r="L10" s="35"/>
      <c r="M10" s="35"/>
      <c r="N10" s="35"/>
      <c r="O10" s="34"/>
      <c r="P10" s="36"/>
      <c r="Q10" s="37"/>
      <c r="R10" s="27"/>
    </row>
    <row r="11" spans="1:18" ht="18">
      <c r="A11" s="26"/>
      <c r="B11" s="27"/>
      <c r="C11" s="38"/>
      <c r="D11" s="29"/>
      <c r="E11" s="43"/>
      <c r="F11" s="27"/>
      <c r="G11" s="43"/>
      <c r="H11" s="44"/>
      <c r="I11" s="44"/>
      <c r="J11" s="32"/>
      <c r="K11" s="45"/>
      <c r="L11" s="46"/>
      <c r="M11" s="46"/>
      <c r="N11" s="46"/>
      <c r="O11" s="47"/>
      <c r="P11" s="36"/>
      <c r="Q11" s="38"/>
      <c r="R11" s="48"/>
    </row>
    <row r="12" spans="1:18" ht="18">
      <c r="A12" s="26"/>
      <c r="B12" s="27"/>
      <c r="C12" s="49"/>
      <c r="D12" s="47"/>
      <c r="E12" s="50"/>
      <c r="F12" s="27"/>
      <c r="G12" s="51"/>
      <c r="H12" s="51"/>
      <c r="I12" s="51"/>
      <c r="J12" s="52"/>
      <c r="K12" s="53"/>
      <c r="L12" s="54"/>
      <c r="M12" s="54"/>
      <c r="N12" s="54"/>
      <c r="O12" s="47"/>
      <c r="P12" s="36"/>
      <c r="Q12" s="55"/>
      <c r="R12" s="27"/>
    </row>
    <row r="13" spans="1:18" ht="18">
      <c r="A13" s="26"/>
      <c r="B13" s="27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</row>
    <row r="14" spans="1:18" ht="18">
      <c r="A14" s="26"/>
      <c r="B14" s="27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</row>
  </sheetData>
  <mergeCells count="2">
    <mergeCell ref="A1:R1"/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D1" zoomScale="110" zoomScaleNormal="110" workbookViewId="0">
      <selection activeCell="M23" sqref="M23"/>
    </sheetView>
  </sheetViews>
  <sheetFormatPr defaultRowHeight="14.25"/>
  <cols>
    <col min="1" max="1" width="4.125" customWidth="1"/>
    <col min="2" max="2" width="3.625" customWidth="1"/>
    <col min="3" max="3" width="20.625" customWidth="1"/>
    <col min="4" max="4" width="9.25" bestFit="1" customWidth="1"/>
    <col min="5" max="5" width="9.375" customWidth="1"/>
    <col min="6" max="6" width="5.875" customWidth="1"/>
    <col min="7" max="7" width="10" customWidth="1"/>
    <col min="8" max="8" width="8.75" customWidth="1"/>
    <col min="9" max="9" width="8.875" customWidth="1"/>
    <col min="10" max="10" width="9.75" customWidth="1"/>
    <col min="11" max="11" width="9.875" customWidth="1"/>
    <col min="13" max="13" width="7.75" customWidth="1"/>
    <col min="14" max="14" width="8.5" customWidth="1"/>
    <col min="15" max="15" width="5.25" customWidth="1"/>
    <col min="17" max="17" width="20.875" customWidth="1"/>
    <col min="18" max="18" width="9.25" bestFit="1" customWidth="1"/>
  </cols>
  <sheetData>
    <row r="1" spans="1:22" ht="15.75">
      <c r="A1" s="572">
        <v>0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  <c r="S1" t="s">
        <v>426</v>
      </c>
      <c r="T1" s="552">
        <v>0</v>
      </c>
      <c r="V1" s="552">
        <v>0</v>
      </c>
    </row>
    <row r="2" spans="1:22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2"/>
    </row>
    <row r="3" spans="1:22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22" ht="126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14" t="s">
        <v>25</v>
      </c>
      <c r="H4" s="14" t="s">
        <v>8</v>
      </c>
      <c r="I4" s="14" t="s">
        <v>20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22" ht="15.75">
      <c r="A5" s="16"/>
      <c r="B5" s="16"/>
      <c r="C5" s="16" t="s">
        <v>18</v>
      </c>
      <c r="D5" s="17"/>
      <c r="E5" s="18"/>
      <c r="F5" s="18"/>
      <c r="G5" s="18"/>
      <c r="H5" s="18"/>
      <c r="I5" s="18"/>
      <c r="J5" s="18"/>
      <c r="K5" s="19"/>
      <c r="L5" s="16"/>
      <c r="M5" s="16"/>
      <c r="N5" s="19"/>
      <c r="O5" s="16"/>
      <c r="P5" s="16"/>
      <c r="Q5" s="16"/>
      <c r="R5" s="16"/>
    </row>
    <row r="6" spans="1:22" ht="63.75" customHeight="1">
      <c r="A6" s="20">
        <v>11</v>
      </c>
      <c r="B6" s="365">
        <v>1</v>
      </c>
      <c r="C6" s="469" t="s">
        <v>433</v>
      </c>
      <c r="D6" s="475">
        <v>10482</v>
      </c>
      <c r="E6" s="314">
        <v>44285800</v>
      </c>
      <c r="F6" s="475">
        <v>1</v>
      </c>
      <c r="G6" s="314">
        <v>44285800</v>
      </c>
      <c r="H6" s="560"/>
      <c r="I6" s="561"/>
      <c r="J6" s="314">
        <v>44285800</v>
      </c>
      <c r="K6" s="562" t="s">
        <v>182</v>
      </c>
      <c r="L6" s="563" t="s">
        <v>49</v>
      </c>
      <c r="M6" s="563" t="s">
        <v>50</v>
      </c>
      <c r="N6" s="316" t="s">
        <v>175</v>
      </c>
      <c r="O6" s="77" t="s">
        <v>51</v>
      </c>
      <c r="P6" s="91" t="s">
        <v>52</v>
      </c>
      <c r="Q6" s="89" t="s">
        <v>53</v>
      </c>
      <c r="R6" s="92">
        <v>2</v>
      </c>
    </row>
    <row r="7" spans="1:22" ht="49.5" customHeight="1">
      <c r="A7" s="20">
        <v>11</v>
      </c>
      <c r="B7" s="254">
        <v>2</v>
      </c>
      <c r="C7" s="469" t="s">
        <v>439</v>
      </c>
      <c r="D7" s="475">
        <v>10945</v>
      </c>
      <c r="E7" s="314">
        <v>157528700</v>
      </c>
      <c r="F7" s="475">
        <v>1</v>
      </c>
      <c r="G7" s="314">
        <v>31505700</v>
      </c>
      <c r="H7" s="447">
        <v>63011500</v>
      </c>
      <c r="I7" s="447">
        <v>63011500</v>
      </c>
      <c r="J7" s="314">
        <v>157528700</v>
      </c>
      <c r="K7" s="562" t="s">
        <v>410</v>
      </c>
      <c r="L7" s="562" t="s">
        <v>388</v>
      </c>
      <c r="M7" s="563" t="s">
        <v>389</v>
      </c>
      <c r="N7" s="316" t="s">
        <v>175</v>
      </c>
      <c r="O7" s="77" t="s">
        <v>51</v>
      </c>
      <c r="P7" s="640" t="s">
        <v>174</v>
      </c>
      <c r="Q7" s="237" t="s">
        <v>442</v>
      </c>
      <c r="R7" s="254">
        <v>3</v>
      </c>
    </row>
    <row r="8" spans="1:22" ht="66.75" customHeight="1" thickBot="1">
      <c r="A8" s="607">
        <v>11</v>
      </c>
      <c r="B8" s="617">
        <v>3</v>
      </c>
      <c r="C8" s="635" t="s">
        <v>178</v>
      </c>
      <c r="D8" s="636">
        <v>10402</v>
      </c>
      <c r="E8" s="579">
        <v>39000000</v>
      </c>
      <c r="F8" s="580">
        <v>1</v>
      </c>
      <c r="G8" s="579">
        <v>39000000</v>
      </c>
      <c r="H8" s="581"/>
      <c r="I8" s="637"/>
      <c r="J8" s="582">
        <f>+E8*F8</f>
        <v>39000000</v>
      </c>
      <c r="K8" s="583" t="s">
        <v>177</v>
      </c>
      <c r="L8" s="638" t="s">
        <v>26</v>
      </c>
      <c r="M8" s="638" t="s">
        <v>176</v>
      </c>
      <c r="N8" s="638" t="s">
        <v>175</v>
      </c>
      <c r="O8" s="639" t="s">
        <v>27</v>
      </c>
      <c r="P8" s="640" t="s">
        <v>174</v>
      </c>
      <c r="Q8" s="641" t="s">
        <v>173</v>
      </c>
      <c r="R8" s="584">
        <v>2</v>
      </c>
    </row>
    <row r="9" spans="1:22" ht="19.5" customHeight="1" thickBot="1">
      <c r="A9" s="645"/>
      <c r="B9" s="646"/>
      <c r="C9" s="647"/>
      <c r="D9" s="648"/>
      <c r="E9" s="598"/>
      <c r="F9" s="599"/>
      <c r="G9" s="600">
        <f>SUM(G6:G8)</f>
        <v>114791500</v>
      </c>
      <c r="H9" s="601"/>
      <c r="I9" s="602"/>
      <c r="J9" s="600"/>
      <c r="K9" s="603"/>
      <c r="L9" s="604"/>
      <c r="M9" s="604"/>
      <c r="N9" s="604"/>
      <c r="O9" s="604"/>
      <c r="P9" s="604"/>
      <c r="Q9" s="605"/>
      <c r="R9" s="623"/>
    </row>
    <row r="10" spans="1:22" ht="19.5" customHeight="1">
      <c r="A10" s="642"/>
      <c r="B10" s="578"/>
      <c r="C10" s="643"/>
      <c r="D10" s="644"/>
      <c r="E10" s="591"/>
      <c r="F10" s="592"/>
      <c r="G10" s="591"/>
      <c r="H10" s="593"/>
      <c r="I10" s="594"/>
      <c r="J10" s="591"/>
      <c r="K10" s="595"/>
      <c r="L10" s="596"/>
      <c r="M10" s="596"/>
      <c r="N10" s="596"/>
      <c r="O10" s="596"/>
      <c r="P10" s="596"/>
      <c r="Q10" s="597"/>
      <c r="R10" s="597"/>
    </row>
    <row r="11" spans="1:22" ht="18" customHeight="1">
      <c r="A11" s="606"/>
      <c r="B11" s="136"/>
      <c r="C11" s="649" t="s">
        <v>437</v>
      </c>
      <c r="D11" s="296"/>
      <c r="E11" s="585"/>
      <c r="F11" s="131"/>
      <c r="G11" s="585"/>
      <c r="H11" s="586"/>
      <c r="I11" s="587"/>
      <c r="J11" s="585"/>
      <c r="K11" s="588"/>
      <c r="L11" s="589"/>
      <c r="M11" s="589"/>
      <c r="N11" s="589"/>
      <c r="O11" s="589"/>
      <c r="P11" s="589"/>
      <c r="Q11" s="590"/>
      <c r="R11" s="590"/>
    </row>
    <row r="12" spans="1:22" ht="47.25">
      <c r="A12" s="20">
        <v>11</v>
      </c>
      <c r="B12" s="58">
        <v>1</v>
      </c>
      <c r="C12" s="93" t="s">
        <v>54</v>
      </c>
      <c r="D12" s="94" t="s">
        <v>55</v>
      </c>
      <c r="E12" s="95">
        <v>3000000</v>
      </c>
      <c r="F12" s="90">
        <v>1</v>
      </c>
      <c r="G12" s="95">
        <v>3000000</v>
      </c>
      <c r="H12" s="96"/>
      <c r="I12" s="97"/>
      <c r="J12" s="95">
        <v>3000000</v>
      </c>
      <c r="K12" s="89" t="s">
        <v>188</v>
      </c>
      <c r="L12" s="88" t="s">
        <v>56</v>
      </c>
      <c r="M12" s="88" t="s">
        <v>57</v>
      </c>
      <c r="N12" s="88" t="s">
        <v>32</v>
      </c>
      <c r="O12" s="88" t="s">
        <v>27</v>
      </c>
      <c r="P12" s="88" t="s">
        <v>38</v>
      </c>
      <c r="Q12" s="98" t="s">
        <v>58</v>
      </c>
      <c r="R12" s="88">
        <v>2</v>
      </c>
    </row>
    <row r="13" spans="1:22" ht="63">
      <c r="A13" s="20">
        <v>11</v>
      </c>
      <c r="B13" s="88">
        <v>2</v>
      </c>
      <c r="C13" s="99" t="s">
        <v>60</v>
      </c>
      <c r="D13" s="94" t="s">
        <v>61</v>
      </c>
      <c r="E13" s="101">
        <v>1159400</v>
      </c>
      <c r="F13" s="88">
        <v>1</v>
      </c>
      <c r="G13" s="102">
        <v>1159400</v>
      </c>
      <c r="H13" s="89"/>
      <c r="I13" s="89"/>
      <c r="J13" s="103">
        <v>1159400</v>
      </c>
      <c r="K13" s="106" t="s">
        <v>224</v>
      </c>
      <c r="L13" s="91" t="s">
        <v>26</v>
      </c>
      <c r="M13" s="91" t="s">
        <v>26</v>
      </c>
      <c r="N13" s="91" t="s">
        <v>32</v>
      </c>
      <c r="O13" s="88" t="s">
        <v>65</v>
      </c>
      <c r="P13" s="107" t="s">
        <v>43</v>
      </c>
      <c r="Q13" s="89" t="s">
        <v>69</v>
      </c>
      <c r="R13" s="88">
        <v>2</v>
      </c>
    </row>
    <row r="14" spans="1:22" ht="63">
      <c r="A14" s="21">
        <v>11</v>
      </c>
      <c r="B14" s="58">
        <v>3</v>
      </c>
      <c r="C14" s="99" t="s">
        <v>60</v>
      </c>
      <c r="D14" s="94" t="s">
        <v>61</v>
      </c>
      <c r="E14" s="101">
        <v>1159400</v>
      </c>
      <c r="F14" s="88">
        <v>1</v>
      </c>
      <c r="G14" s="102">
        <v>1159400</v>
      </c>
      <c r="H14" s="89"/>
      <c r="I14" s="89"/>
      <c r="J14" s="103">
        <v>1159400</v>
      </c>
      <c r="K14" s="104" t="s">
        <v>71</v>
      </c>
      <c r="L14" s="77" t="s">
        <v>49</v>
      </c>
      <c r="M14" s="77" t="s">
        <v>72</v>
      </c>
      <c r="N14" s="77" t="s">
        <v>32</v>
      </c>
      <c r="O14" s="77" t="s">
        <v>65</v>
      </c>
      <c r="P14" s="105" t="s">
        <v>43</v>
      </c>
      <c r="Q14" s="89" t="s">
        <v>73</v>
      </c>
      <c r="R14" s="92">
        <v>2</v>
      </c>
    </row>
    <row r="15" spans="1:22" ht="63">
      <c r="A15" s="20">
        <v>11</v>
      </c>
      <c r="B15" s="88">
        <v>4</v>
      </c>
      <c r="C15" s="99" t="s">
        <v>60</v>
      </c>
      <c r="D15" s="94" t="s">
        <v>61</v>
      </c>
      <c r="E15" s="101">
        <v>1159400</v>
      </c>
      <c r="F15" s="88">
        <v>1</v>
      </c>
      <c r="G15" s="102">
        <v>1159400</v>
      </c>
      <c r="H15" s="89"/>
      <c r="I15" s="89"/>
      <c r="J15" s="103">
        <v>1159400</v>
      </c>
      <c r="K15" s="109" t="s">
        <v>383</v>
      </c>
      <c r="L15" s="110" t="s">
        <v>78</v>
      </c>
      <c r="M15" s="110" t="s">
        <v>79</v>
      </c>
      <c r="N15" s="110" t="s">
        <v>32</v>
      </c>
      <c r="O15" s="110" t="s">
        <v>65</v>
      </c>
      <c r="P15" s="105" t="s">
        <v>43</v>
      </c>
      <c r="Q15" s="89" t="s">
        <v>80</v>
      </c>
      <c r="R15" s="92">
        <v>2</v>
      </c>
    </row>
    <row r="16" spans="1:22" ht="51.75" customHeight="1">
      <c r="A16" s="20">
        <v>11</v>
      </c>
      <c r="B16" s="58">
        <v>5</v>
      </c>
      <c r="C16" s="89" t="s">
        <v>81</v>
      </c>
      <c r="D16" s="77" t="s">
        <v>82</v>
      </c>
      <c r="E16" s="101">
        <v>1010200</v>
      </c>
      <c r="F16" s="90">
        <v>1</v>
      </c>
      <c r="G16" s="102">
        <v>1010200</v>
      </c>
      <c r="H16" s="111"/>
      <c r="I16" s="111"/>
      <c r="J16" s="102">
        <v>1010200</v>
      </c>
      <c r="K16" s="89" t="s">
        <v>83</v>
      </c>
      <c r="L16" s="88" t="s">
        <v>84</v>
      </c>
      <c r="M16" s="88" t="s">
        <v>85</v>
      </c>
      <c r="N16" s="88" t="s">
        <v>32</v>
      </c>
      <c r="O16" s="88" t="s">
        <v>65</v>
      </c>
      <c r="P16" s="107" t="s">
        <v>43</v>
      </c>
      <c r="Q16" s="89" t="s">
        <v>69</v>
      </c>
      <c r="R16" s="88">
        <v>2</v>
      </c>
    </row>
    <row r="17" spans="1:18" ht="47.25">
      <c r="A17" s="20">
        <v>11</v>
      </c>
      <c r="B17" s="88">
        <v>6</v>
      </c>
      <c r="C17" s="104" t="s">
        <v>86</v>
      </c>
      <c r="D17" s="77" t="s">
        <v>67</v>
      </c>
      <c r="E17" s="112">
        <v>1159400</v>
      </c>
      <c r="F17" s="90">
        <v>1</v>
      </c>
      <c r="G17" s="103">
        <v>1159400</v>
      </c>
      <c r="H17" s="89"/>
      <c r="I17" s="89"/>
      <c r="J17" s="103">
        <v>1159400</v>
      </c>
      <c r="K17" s="104" t="s">
        <v>87</v>
      </c>
      <c r="L17" s="77" t="s">
        <v>88</v>
      </c>
      <c r="M17" s="77" t="s">
        <v>89</v>
      </c>
      <c r="N17" s="77" t="s">
        <v>32</v>
      </c>
      <c r="O17" s="77" t="s">
        <v>65</v>
      </c>
      <c r="P17" s="113" t="s">
        <v>45</v>
      </c>
      <c r="Q17" s="89" t="s">
        <v>90</v>
      </c>
      <c r="R17" s="92">
        <v>2</v>
      </c>
    </row>
    <row r="18" spans="1:18" ht="67.5" customHeight="1">
      <c r="A18" s="20">
        <v>11</v>
      </c>
      <c r="B18" s="58">
        <v>7</v>
      </c>
      <c r="C18" s="117" t="s">
        <v>159</v>
      </c>
      <c r="D18" s="118" t="s">
        <v>82</v>
      </c>
      <c r="E18" s="377">
        <v>927900</v>
      </c>
      <c r="F18" s="88">
        <v>1</v>
      </c>
      <c r="G18" s="377">
        <v>927900</v>
      </c>
      <c r="H18" s="456"/>
      <c r="I18" s="456"/>
      <c r="J18" s="377">
        <v>927900</v>
      </c>
      <c r="K18" s="106" t="s">
        <v>220</v>
      </c>
      <c r="L18" s="91" t="s">
        <v>97</v>
      </c>
      <c r="M18" s="91" t="s">
        <v>98</v>
      </c>
      <c r="N18" s="91" t="s">
        <v>32</v>
      </c>
      <c r="O18" s="91" t="s">
        <v>27</v>
      </c>
      <c r="P18" s="118" t="s">
        <v>59</v>
      </c>
      <c r="Q18" s="117" t="s">
        <v>99</v>
      </c>
      <c r="R18" s="118">
        <v>2</v>
      </c>
    </row>
    <row r="19" spans="1:18" ht="31.5">
      <c r="A19" s="20">
        <v>11</v>
      </c>
      <c r="B19" s="88">
        <v>8</v>
      </c>
      <c r="C19" s="127" t="s">
        <v>102</v>
      </c>
      <c r="D19" s="128">
        <v>8709</v>
      </c>
      <c r="E19" s="124">
        <v>6286900</v>
      </c>
      <c r="F19" s="88">
        <v>1</v>
      </c>
      <c r="G19" s="124">
        <v>6286900</v>
      </c>
      <c r="H19" s="120"/>
      <c r="I19" s="120"/>
      <c r="J19" s="129">
        <v>6286900</v>
      </c>
      <c r="K19" s="130" t="s">
        <v>103</v>
      </c>
      <c r="L19" s="131" t="s">
        <v>84</v>
      </c>
      <c r="M19" s="131" t="s">
        <v>104</v>
      </c>
      <c r="N19" s="131" t="s">
        <v>32</v>
      </c>
      <c r="O19" s="131" t="s">
        <v>27</v>
      </c>
      <c r="P19" s="126" t="s">
        <v>59</v>
      </c>
      <c r="Q19" s="127" t="s">
        <v>105</v>
      </c>
      <c r="R19" s="131">
        <v>2</v>
      </c>
    </row>
    <row r="20" spans="1:18" ht="83.25" customHeight="1">
      <c r="A20" s="20">
        <v>11</v>
      </c>
      <c r="B20" s="58">
        <v>9</v>
      </c>
      <c r="C20" s="132" t="s">
        <v>106</v>
      </c>
      <c r="D20" s="122"/>
      <c r="E20" s="161">
        <v>2500000</v>
      </c>
      <c r="F20" s="88">
        <v>1</v>
      </c>
      <c r="G20" s="161">
        <v>2500000</v>
      </c>
      <c r="H20" s="125"/>
      <c r="I20" s="125"/>
      <c r="J20" s="161">
        <v>2500000</v>
      </c>
      <c r="K20" s="133" t="s">
        <v>107</v>
      </c>
      <c r="L20" s="134" t="s">
        <v>88</v>
      </c>
      <c r="M20" s="134" t="s">
        <v>94</v>
      </c>
      <c r="N20" s="134" t="s">
        <v>32</v>
      </c>
      <c r="O20" s="134" t="s">
        <v>27</v>
      </c>
      <c r="P20" s="135" t="s">
        <v>59</v>
      </c>
      <c r="Q20" s="127" t="s">
        <v>108</v>
      </c>
      <c r="R20" s="120">
        <v>2</v>
      </c>
    </row>
    <row r="21" spans="1:18" ht="81.75" customHeight="1">
      <c r="A21" s="173">
        <v>11</v>
      </c>
      <c r="B21" s="88">
        <v>10</v>
      </c>
      <c r="C21" s="132" t="s">
        <v>111</v>
      </c>
      <c r="D21" s="122"/>
      <c r="E21" s="161">
        <v>3900000</v>
      </c>
      <c r="F21" s="90">
        <v>1</v>
      </c>
      <c r="G21" s="161">
        <v>3900000</v>
      </c>
      <c r="H21" s="125"/>
      <c r="I21" s="125"/>
      <c r="J21" s="161">
        <v>3900000</v>
      </c>
      <c r="K21" s="133" t="s">
        <v>107</v>
      </c>
      <c r="L21" s="134" t="s">
        <v>88</v>
      </c>
      <c r="M21" s="134" t="s">
        <v>94</v>
      </c>
      <c r="N21" s="134" t="s">
        <v>32</v>
      </c>
      <c r="O21" s="134" t="s">
        <v>27</v>
      </c>
      <c r="P21" s="139" t="s">
        <v>112</v>
      </c>
      <c r="Q21" s="127" t="s">
        <v>113</v>
      </c>
      <c r="R21" s="694">
        <v>2</v>
      </c>
    </row>
    <row r="22" spans="1:18" ht="54" customHeight="1">
      <c r="A22" s="26"/>
      <c r="R22" s="772"/>
    </row>
    <row r="23" spans="1:18" ht="21.75" customHeight="1">
      <c r="F23" s="188"/>
      <c r="G23" s="157"/>
    </row>
    <row r="24" spans="1:18" ht="15.75">
      <c r="F24" s="188"/>
    </row>
    <row r="25" spans="1:18" ht="15.75">
      <c r="F25" s="188"/>
    </row>
    <row r="26" spans="1:18" ht="23.25" customHeight="1"/>
    <row r="27" spans="1:18" ht="24" customHeight="1"/>
    <row r="31" spans="1:18" ht="15.75">
      <c r="E31" s="158"/>
      <c r="F31" s="158"/>
      <c r="G31" s="87"/>
    </row>
    <row r="37" spans="5:7" ht="15">
      <c r="E37" s="157"/>
      <c r="F37" s="156"/>
      <c r="G37" s="157"/>
    </row>
  </sheetData>
  <autoFilter ref="K1:K38"/>
  <mergeCells count="2">
    <mergeCell ref="A1:R1"/>
    <mergeCell ref="A2:Q2"/>
  </mergeCells>
  <pageMargins left="0.31496062992125984" right="0.11811023622047245" top="0.55118110236220474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zoomScale="110" zoomScaleNormal="110" workbookViewId="0">
      <selection activeCell="H3" sqref="H3"/>
    </sheetView>
  </sheetViews>
  <sheetFormatPr defaultRowHeight="15"/>
  <cols>
    <col min="1" max="2" width="3.875" style="1" customWidth="1"/>
    <col min="3" max="3" width="21.5" style="1" customWidth="1"/>
    <col min="4" max="4" width="10" style="1" bestFit="1" customWidth="1"/>
    <col min="5" max="5" width="9.875" style="1" customWidth="1"/>
    <col min="6" max="6" width="4.75" style="1" bestFit="1" customWidth="1"/>
    <col min="7" max="7" width="9.625" style="1" customWidth="1"/>
    <col min="8" max="8" width="9.875" style="1" customWidth="1"/>
    <col min="9" max="9" width="10.375" style="1" customWidth="1"/>
    <col min="10" max="10" width="12" style="1" customWidth="1"/>
    <col min="11" max="11" width="9.875" style="1" customWidth="1"/>
    <col min="12" max="12" width="7.125" style="1" customWidth="1"/>
    <col min="13" max="13" width="6.75" style="1" bestFit="1" customWidth="1"/>
    <col min="14" max="14" width="7.625" style="1" bestFit="1" customWidth="1"/>
    <col min="15" max="15" width="4.375" style="1" customWidth="1"/>
    <col min="16" max="16" width="7.375" style="1" bestFit="1" customWidth="1"/>
    <col min="17" max="17" width="20.125" style="1" customWidth="1"/>
    <col min="18" max="18" width="9.875" style="1" customWidth="1"/>
    <col min="19" max="16384" width="9" style="1"/>
  </cols>
  <sheetData>
    <row r="1" spans="1:18" ht="15.75">
      <c r="A1" s="573" t="s">
        <v>19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18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2"/>
    </row>
    <row r="3" spans="1:18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18" ht="97.5" customHeight="1">
      <c r="A4" s="11" t="s">
        <v>2</v>
      </c>
      <c r="B4" s="11" t="s">
        <v>3</v>
      </c>
      <c r="C4" s="11"/>
      <c r="D4" s="12" t="s">
        <v>5</v>
      </c>
      <c r="E4" s="12" t="s">
        <v>6</v>
      </c>
      <c r="F4" s="13" t="s">
        <v>7</v>
      </c>
      <c r="G4" s="14" t="s">
        <v>8</v>
      </c>
      <c r="H4" s="14" t="s">
        <v>20</v>
      </c>
      <c r="I4" s="14" t="s">
        <v>21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18" ht="15.75">
      <c r="A5" s="16"/>
      <c r="B5" s="16"/>
      <c r="C5" s="16" t="s">
        <v>18</v>
      </c>
      <c r="D5" s="17"/>
      <c r="E5" s="18"/>
      <c r="F5" s="18"/>
      <c r="G5" s="18"/>
      <c r="H5" s="18"/>
      <c r="I5" s="18"/>
      <c r="J5" s="18"/>
      <c r="K5" s="19"/>
      <c r="L5" s="16"/>
      <c r="M5" s="16"/>
      <c r="N5" s="19"/>
      <c r="O5" s="16"/>
      <c r="P5" s="16"/>
      <c r="Q5" s="16"/>
      <c r="R5" s="16"/>
    </row>
    <row r="6" spans="1:18" ht="31.5">
      <c r="A6" s="20">
        <v>11</v>
      </c>
      <c r="B6" s="221">
        <v>1</v>
      </c>
      <c r="C6" s="235" t="s">
        <v>228</v>
      </c>
      <c r="D6" s="232" t="s">
        <v>227</v>
      </c>
      <c r="E6" s="236">
        <v>37708700</v>
      </c>
      <c r="F6" s="221">
        <v>1</v>
      </c>
      <c r="G6" s="228">
        <f>+E6</f>
        <v>37708700</v>
      </c>
      <c r="I6" s="228"/>
      <c r="J6" s="229">
        <f>+G6</f>
        <v>37708700</v>
      </c>
      <c r="K6" s="230" t="s">
        <v>182</v>
      </c>
      <c r="L6" s="230" t="s">
        <v>49</v>
      </c>
      <c r="M6" s="231" t="s">
        <v>50</v>
      </c>
      <c r="N6" s="231" t="s">
        <v>32</v>
      </c>
      <c r="O6" s="232" t="s">
        <v>51</v>
      </c>
      <c r="P6" s="233" t="s">
        <v>101</v>
      </c>
      <c r="Q6" s="237" t="s">
        <v>226</v>
      </c>
      <c r="R6" s="221">
        <v>2</v>
      </c>
    </row>
    <row r="7" spans="1:18" ht="47.25">
      <c r="A7" s="162">
        <v>11</v>
      </c>
      <c r="B7" s="88">
        <v>2</v>
      </c>
      <c r="C7" s="133" t="s">
        <v>114</v>
      </c>
      <c r="D7" s="457">
        <v>8440</v>
      </c>
      <c r="E7" s="160">
        <v>38250700</v>
      </c>
      <c r="F7" s="221">
        <v>1</v>
      </c>
      <c r="G7" s="160">
        <v>38250700</v>
      </c>
      <c r="H7" s="159"/>
      <c r="I7" s="159"/>
      <c r="J7" s="160">
        <v>38250700</v>
      </c>
      <c r="K7" s="140" t="s">
        <v>225</v>
      </c>
      <c r="L7" s="141" t="s">
        <v>115</v>
      </c>
      <c r="M7" s="141" t="s">
        <v>116</v>
      </c>
      <c r="N7" s="141" t="s">
        <v>32</v>
      </c>
      <c r="O7" s="141" t="s">
        <v>51</v>
      </c>
      <c r="P7" s="120" t="s">
        <v>59</v>
      </c>
      <c r="Q7" s="133" t="s">
        <v>117</v>
      </c>
      <c r="R7" s="234">
        <v>2</v>
      </c>
    </row>
    <row r="8" spans="1:18" ht="31.5">
      <c r="A8" s="20">
        <v>11</v>
      </c>
      <c r="B8" s="221">
        <v>3</v>
      </c>
      <c r="C8" s="133" t="s">
        <v>91</v>
      </c>
      <c r="D8" s="130" t="s">
        <v>145</v>
      </c>
      <c r="E8" s="137">
        <v>4066604</v>
      </c>
      <c r="F8" s="120">
        <v>1</v>
      </c>
      <c r="G8" s="137">
        <v>4066600</v>
      </c>
      <c r="H8" s="125"/>
      <c r="I8" s="125"/>
      <c r="J8" s="137">
        <v>4066600</v>
      </c>
      <c r="K8" s="276" t="s">
        <v>219</v>
      </c>
      <c r="L8" s="280" t="s">
        <v>63</v>
      </c>
      <c r="M8" s="154" t="s">
        <v>146</v>
      </c>
      <c r="N8" s="154" t="s">
        <v>32</v>
      </c>
      <c r="O8" s="154" t="s">
        <v>65</v>
      </c>
      <c r="P8" s="154" t="s">
        <v>95</v>
      </c>
      <c r="Q8" s="127" t="s">
        <v>147</v>
      </c>
      <c r="R8" s="120">
        <v>2</v>
      </c>
    </row>
    <row r="9" spans="1:18" ht="18">
      <c r="A9" s="20">
        <v>11</v>
      </c>
      <c r="B9" s="88">
        <v>4</v>
      </c>
      <c r="C9" s="133" t="s">
        <v>122</v>
      </c>
      <c r="D9" s="130">
        <v>5419</v>
      </c>
      <c r="E9" s="145">
        <v>3150</v>
      </c>
      <c r="F9" s="120">
        <v>220</v>
      </c>
      <c r="G9" s="137">
        <v>693000</v>
      </c>
      <c r="H9" s="120"/>
      <c r="I9" s="120"/>
      <c r="J9" s="137">
        <v>693000</v>
      </c>
      <c r="K9" s="130" t="s">
        <v>127</v>
      </c>
      <c r="L9" s="130" t="s">
        <v>56</v>
      </c>
      <c r="M9" s="131" t="s">
        <v>128</v>
      </c>
      <c r="N9" s="131" t="s">
        <v>32</v>
      </c>
      <c r="O9" s="131" t="s">
        <v>65</v>
      </c>
      <c r="P9" s="120" t="s">
        <v>59</v>
      </c>
      <c r="Q9" s="127" t="s">
        <v>124</v>
      </c>
      <c r="R9" s="131">
        <v>2</v>
      </c>
    </row>
    <row r="10" spans="1:18" ht="63">
      <c r="A10" s="20">
        <v>11</v>
      </c>
      <c r="B10" s="221">
        <v>5</v>
      </c>
      <c r="C10" s="235" t="s">
        <v>203</v>
      </c>
      <c r="D10" s="232">
        <v>7895</v>
      </c>
      <c r="E10" s="236">
        <v>170000000</v>
      </c>
      <c r="F10" s="221">
        <v>1</v>
      </c>
      <c r="G10" s="228">
        <v>34000000</v>
      </c>
      <c r="H10" s="228">
        <v>68000000</v>
      </c>
      <c r="I10" s="228">
        <v>68000000</v>
      </c>
      <c r="J10" s="229">
        <v>170000000</v>
      </c>
      <c r="K10" s="230" t="s">
        <v>221</v>
      </c>
      <c r="L10" s="230" t="s">
        <v>75</v>
      </c>
      <c r="M10" s="231" t="s">
        <v>202</v>
      </c>
      <c r="N10" s="231" t="s">
        <v>32</v>
      </c>
      <c r="O10" s="232" t="s">
        <v>51</v>
      </c>
      <c r="P10" s="233" t="s">
        <v>46</v>
      </c>
      <c r="Q10" s="237" t="s">
        <v>201</v>
      </c>
      <c r="R10" s="221">
        <v>3</v>
      </c>
    </row>
    <row r="11" spans="1:18" ht="63.75" thickBot="1">
      <c r="A11" s="678">
        <v>11</v>
      </c>
      <c r="B11" s="679">
        <v>6</v>
      </c>
      <c r="C11" s="680" t="s">
        <v>141</v>
      </c>
      <c r="D11" s="650" t="s">
        <v>67</v>
      </c>
      <c r="E11" s="651">
        <v>1159400</v>
      </c>
      <c r="F11" s="652">
        <v>1</v>
      </c>
      <c r="G11" s="651">
        <v>1159400</v>
      </c>
      <c r="H11" s="653"/>
      <c r="I11" s="653"/>
      <c r="J11" s="654">
        <v>1159400</v>
      </c>
      <c r="K11" s="655" t="s">
        <v>142</v>
      </c>
      <c r="L11" s="656" t="s">
        <v>78</v>
      </c>
      <c r="M11" s="657" t="s">
        <v>143</v>
      </c>
      <c r="N11" s="657" t="s">
        <v>32</v>
      </c>
      <c r="O11" s="658" t="s">
        <v>65</v>
      </c>
      <c r="P11" s="659" t="s">
        <v>45</v>
      </c>
      <c r="Q11" s="660" t="s">
        <v>144</v>
      </c>
      <c r="R11" s="659">
        <v>2</v>
      </c>
    </row>
    <row r="12" spans="1:18" ht="18.75" thickBot="1">
      <c r="A12" s="645"/>
      <c r="B12" s="663"/>
      <c r="C12" s="681"/>
      <c r="D12" s="661"/>
      <c r="E12" s="662"/>
      <c r="F12" s="663"/>
      <c r="G12" s="664">
        <f>SUM(G6:G11)</f>
        <v>115878400</v>
      </c>
      <c r="H12" s="664"/>
      <c r="I12" s="664"/>
      <c r="J12" s="665"/>
      <c r="K12" s="666"/>
      <c r="L12" s="666"/>
      <c r="M12" s="667"/>
      <c r="N12" s="667"/>
      <c r="O12" s="668"/>
      <c r="P12" s="669"/>
      <c r="Q12" s="670"/>
      <c r="R12" s="671"/>
    </row>
    <row r="13" spans="1:18" ht="18">
      <c r="A13" s="642"/>
      <c r="B13" s="58"/>
      <c r="C13" s="210"/>
      <c r="D13" s="208"/>
      <c r="E13" s="211"/>
      <c r="F13" s="188"/>
      <c r="G13" s="212"/>
      <c r="H13" s="212"/>
      <c r="I13" s="212"/>
      <c r="J13" s="213"/>
      <c r="K13" s="206"/>
      <c r="L13" s="206"/>
      <c r="M13" s="207"/>
      <c r="N13" s="207"/>
      <c r="O13" s="208"/>
      <c r="P13" s="197"/>
      <c r="Q13" s="216"/>
      <c r="R13" s="188"/>
    </row>
    <row r="14" spans="1:18" ht="18">
      <c r="A14" s="20"/>
      <c r="B14" s="221"/>
      <c r="C14" s="674" t="s">
        <v>437</v>
      </c>
      <c r="D14" s="675"/>
      <c r="E14" s="675"/>
      <c r="F14" s="675"/>
      <c r="G14" s="675"/>
      <c r="H14" s="675"/>
      <c r="I14" s="675"/>
      <c r="J14" s="675"/>
      <c r="K14" s="675"/>
      <c r="L14" s="675"/>
      <c r="M14" s="675"/>
      <c r="N14" s="675"/>
      <c r="O14" s="675"/>
      <c r="P14" s="675"/>
      <c r="Q14" s="675"/>
      <c r="R14" s="676"/>
    </row>
    <row r="15" spans="1:18" ht="18">
      <c r="A15" s="20"/>
    </row>
    <row r="16" spans="1:18" ht="18">
      <c r="A16" s="20">
        <v>11</v>
      </c>
      <c r="B16" s="88">
        <v>1</v>
      </c>
      <c r="C16" s="133" t="s">
        <v>122</v>
      </c>
      <c r="D16" s="131">
        <v>5419</v>
      </c>
      <c r="E16" s="145">
        <v>3150</v>
      </c>
      <c r="F16" s="120">
        <v>150</v>
      </c>
      <c r="G16" s="137">
        <v>472500</v>
      </c>
      <c r="H16" s="120"/>
      <c r="I16" s="120"/>
      <c r="J16" s="137">
        <v>472500</v>
      </c>
      <c r="K16" s="130" t="s">
        <v>123</v>
      </c>
      <c r="L16" s="130" t="s">
        <v>56</v>
      </c>
      <c r="M16" s="131" t="s">
        <v>57</v>
      </c>
      <c r="N16" s="131" t="s">
        <v>32</v>
      </c>
      <c r="O16" s="131" t="s">
        <v>65</v>
      </c>
      <c r="P16" s="120" t="s">
        <v>59</v>
      </c>
      <c r="Q16" s="127" t="s">
        <v>124</v>
      </c>
      <c r="R16" s="120">
        <v>2</v>
      </c>
    </row>
    <row r="17" spans="1:18" ht="47.25">
      <c r="A17" s="20">
        <v>11</v>
      </c>
      <c r="B17" s="88">
        <v>2</v>
      </c>
      <c r="C17" s="235" t="s">
        <v>181</v>
      </c>
      <c r="D17" s="232">
        <v>6541</v>
      </c>
      <c r="E17" s="236">
        <v>27000000</v>
      </c>
      <c r="F17" s="120">
        <v>1</v>
      </c>
      <c r="G17" s="236">
        <v>27000000</v>
      </c>
      <c r="H17" s="228"/>
      <c r="I17" s="228"/>
      <c r="J17" s="229">
        <v>27000000</v>
      </c>
      <c r="K17" s="230" t="s">
        <v>103</v>
      </c>
      <c r="L17" s="230" t="s">
        <v>84</v>
      </c>
      <c r="M17" s="231" t="s">
        <v>104</v>
      </c>
      <c r="N17" s="231" t="s">
        <v>32</v>
      </c>
      <c r="O17" s="232" t="s">
        <v>27</v>
      </c>
      <c r="P17" s="233" t="s">
        <v>180</v>
      </c>
      <c r="Q17" s="237" t="s">
        <v>179</v>
      </c>
      <c r="R17" s="221">
        <v>2</v>
      </c>
    </row>
    <row r="18" spans="1:18" ht="47.25">
      <c r="A18" s="20">
        <v>11</v>
      </c>
      <c r="B18" s="88">
        <v>3</v>
      </c>
      <c r="C18" s="235" t="s">
        <v>207</v>
      </c>
      <c r="D18" s="232">
        <v>7919</v>
      </c>
      <c r="E18" s="236">
        <v>17000000</v>
      </c>
      <c r="F18" s="221" t="s">
        <v>206</v>
      </c>
      <c r="G18" s="228">
        <v>17000000</v>
      </c>
      <c r="H18" s="228"/>
      <c r="I18" s="228"/>
      <c r="J18" s="229">
        <v>17000000</v>
      </c>
      <c r="K18" s="230" t="s">
        <v>107</v>
      </c>
      <c r="L18" s="230" t="s">
        <v>88</v>
      </c>
      <c r="M18" s="231" t="s">
        <v>94</v>
      </c>
      <c r="N18" s="231" t="s">
        <v>205</v>
      </c>
      <c r="O18" s="232" t="s">
        <v>27</v>
      </c>
      <c r="P18" s="257" t="s">
        <v>180</v>
      </c>
      <c r="Q18" s="237" t="s">
        <v>204</v>
      </c>
      <c r="R18" s="221">
        <v>2</v>
      </c>
    </row>
    <row r="19" spans="1:18" ht="49.5" customHeight="1">
      <c r="A19" s="20">
        <v>11</v>
      </c>
      <c r="B19" s="88">
        <v>4</v>
      </c>
      <c r="C19" s="133" t="s">
        <v>122</v>
      </c>
      <c r="D19" s="130">
        <v>5419</v>
      </c>
      <c r="E19" s="145">
        <v>3150</v>
      </c>
      <c r="F19" s="120">
        <v>150</v>
      </c>
      <c r="G19" s="137">
        <v>472500</v>
      </c>
      <c r="H19" s="120"/>
      <c r="I19" s="120"/>
      <c r="J19" s="137">
        <v>472500</v>
      </c>
      <c r="K19" s="130" t="s">
        <v>125</v>
      </c>
      <c r="L19" s="130" t="s">
        <v>56</v>
      </c>
      <c r="M19" s="131" t="s">
        <v>126</v>
      </c>
      <c r="N19" s="131" t="s">
        <v>32</v>
      </c>
      <c r="O19" s="131" t="s">
        <v>65</v>
      </c>
      <c r="P19" s="120" t="s">
        <v>59</v>
      </c>
      <c r="Q19" s="127" t="s">
        <v>124</v>
      </c>
      <c r="R19" s="120">
        <v>2</v>
      </c>
    </row>
    <row r="20" spans="1:18" ht="27.75" customHeight="1">
      <c r="A20" s="20">
        <v>11</v>
      </c>
      <c r="B20" s="88">
        <v>5</v>
      </c>
      <c r="C20" s="153" t="s">
        <v>148</v>
      </c>
      <c r="D20" s="130"/>
      <c r="E20" s="137">
        <v>4767900</v>
      </c>
      <c r="F20" s="120">
        <v>1</v>
      </c>
      <c r="G20" s="137">
        <v>4767900</v>
      </c>
      <c r="H20" s="125"/>
      <c r="I20" s="125"/>
      <c r="J20" s="137">
        <v>4767900</v>
      </c>
      <c r="K20" s="279" t="s">
        <v>149</v>
      </c>
      <c r="L20" s="152" t="s">
        <v>78</v>
      </c>
      <c r="M20" s="152" t="s">
        <v>150</v>
      </c>
      <c r="N20" s="152" t="s">
        <v>32</v>
      </c>
      <c r="O20" s="122" t="s">
        <v>65</v>
      </c>
      <c r="P20" s="141" t="s">
        <v>151</v>
      </c>
      <c r="Q20" s="153" t="s">
        <v>152</v>
      </c>
      <c r="R20" s="120">
        <v>2</v>
      </c>
    </row>
    <row r="21" spans="1:18" ht="33.75" customHeight="1">
      <c r="A21" s="20">
        <v>11</v>
      </c>
      <c r="B21" s="88">
        <v>6</v>
      </c>
      <c r="C21" s="127" t="s">
        <v>153</v>
      </c>
      <c r="D21" s="142"/>
      <c r="E21" s="142">
        <v>300000</v>
      </c>
      <c r="F21" s="120">
        <v>1</v>
      </c>
      <c r="G21" s="144">
        <v>300000</v>
      </c>
      <c r="H21" s="144"/>
      <c r="I21" s="144"/>
      <c r="J21" s="143">
        <v>300000</v>
      </c>
      <c r="K21" s="127" t="s">
        <v>154</v>
      </c>
      <c r="L21" s="127" t="s">
        <v>75</v>
      </c>
      <c r="M21" s="120" t="s">
        <v>76</v>
      </c>
      <c r="N21" s="120" t="s">
        <v>32</v>
      </c>
      <c r="O21" s="122" t="s">
        <v>65</v>
      </c>
      <c r="P21" s="120" t="s">
        <v>59</v>
      </c>
      <c r="Q21" s="127" t="s">
        <v>155</v>
      </c>
      <c r="R21" s="120">
        <v>2</v>
      </c>
    </row>
    <row r="22" spans="1:18" ht="31.5">
      <c r="A22" s="20">
        <v>11</v>
      </c>
      <c r="B22" s="88">
        <v>7</v>
      </c>
      <c r="C22" s="127" t="s">
        <v>156</v>
      </c>
      <c r="D22" s="142"/>
      <c r="E22" s="155">
        <v>200000</v>
      </c>
      <c r="F22" s="151">
        <v>1</v>
      </c>
      <c r="G22" s="144">
        <v>200000</v>
      </c>
      <c r="H22" s="144"/>
      <c r="I22" s="144"/>
      <c r="J22" s="143">
        <v>200000</v>
      </c>
      <c r="K22" s="127" t="s">
        <v>154</v>
      </c>
      <c r="L22" s="127" t="s">
        <v>75</v>
      </c>
      <c r="M22" s="120" t="s">
        <v>76</v>
      </c>
      <c r="N22" s="120" t="s">
        <v>32</v>
      </c>
      <c r="O22" s="154" t="s">
        <v>65</v>
      </c>
      <c r="P22" s="120" t="s">
        <v>59</v>
      </c>
      <c r="Q22" s="127" t="s">
        <v>155</v>
      </c>
      <c r="R22" s="120">
        <v>2</v>
      </c>
    </row>
    <row r="23" spans="1:18" ht="31.5">
      <c r="A23" s="20">
        <v>11</v>
      </c>
      <c r="B23" s="88">
        <v>8</v>
      </c>
      <c r="C23" s="127" t="s">
        <v>443</v>
      </c>
      <c r="D23" s="142"/>
      <c r="E23" s="155">
        <v>200000</v>
      </c>
      <c r="F23" s="120">
        <v>1</v>
      </c>
      <c r="G23" s="144">
        <v>200000</v>
      </c>
      <c r="H23" s="144"/>
      <c r="I23" s="144"/>
      <c r="J23" s="143">
        <v>200000</v>
      </c>
      <c r="K23" s="127" t="s">
        <v>157</v>
      </c>
      <c r="L23" s="127" t="s">
        <v>75</v>
      </c>
      <c r="M23" s="120" t="s">
        <v>158</v>
      </c>
      <c r="N23" s="120" t="s">
        <v>32</v>
      </c>
      <c r="O23" s="120" t="s">
        <v>65</v>
      </c>
      <c r="P23" s="120" t="s">
        <v>59</v>
      </c>
      <c r="Q23" s="127" t="s">
        <v>155</v>
      </c>
      <c r="R23" s="120">
        <v>2</v>
      </c>
    </row>
    <row r="24" spans="1:18" ht="33" customHeight="1">
      <c r="A24" s="20">
        <v>11</v>
      </c>
      <c r="B24" s="88">
        <v>9</v>
      </c>
      <c r="C24" s="127" t="s">
        <v>156</v>
      </c>
      <c r="D24" s="142"/>
      <c r="E24" s="155">
        <v>200000</v>
      </c>
      <c r="F24" s="120">
        <v>1</v>
      </c>
      <c r="G24" s="144">
        <v>200000</v>
      </c>
      <c r="H24" s="144"/>
      <c r="I24" s="144"/>
      <c r="J24" s="143">
        <v>200000</v>
      </c>
      <c r="K24" s="127" t="s">
        <v>74</v>
      </c>
      <c r="L24" s="127" t="s">
        <v>75</v>
      </c>
      <c r="M24" s="120" t="s">
        <v>76</v>
      </c>
      <c r="N24" s="120" t="s">
        <v>32</v>
      </c>
      <c r="O24" s="120" t="s">
        <v>65</v>
      </c>
      <c r="P24" s="120" t="s">
        <v>59</v>
      </c>
      <c r="Q24" s="127" t="s">
        <v>155</v>
      </c>
      <c r="R24" s="120">
        <v>2</v>
      </c>
    </row>
    <row r="25" spans="1:18" ht="31.5">
      <c r="A25" s="162">
        <v>11</v>
      </c>
      <c r="B25" s="88">
        <v>10</v>
      </c>
      <c r="C25" s="133" t="s">
        <v>122</v>
      </c>
      <c r="D25" s="130">
        <v>5419</v>
      </c>
      <c r="E25" s="145">
        <v>3150</v>
      </c>
      <c r="F25" s="120">
        <v>100</v>
      </c>
      <c r="G25" s="137">
        <v>315000</v>
      </c>
      <c r="H25" s="120"/>
      <c r="I25" s="120"/>
      <c r="J25" s="137">
        <v>315000</v>
      </c>
      <c r="K25" s="130" t="s">
        <v>129</v>
      </c>
      <c r="L25" s="130" t="s">
        <v>130</v>
      </c>
      <c r="M25" s="131" t="s">
        <v>131</v>
      </c>
      <c r="N25" s="131" t="s">
        <v>32</v>
      </c>
      <c r="O25" s="131" t="s">
        <v>65</v>
      </c>
      <c r="P25" s="120" t="s">
        <v>59</v>
      </c>
      <c r="Q25" s="127" t="s">
        <v>134</v>
      </c>
      <c r="R25" s="120">
        <v>2</v>
      </c>
    </row>
    <row r="26" spans="1:18" ht="31.5" customHeight="1">
      <c r="A26" s="162">
        <v>11</v>
      </c>
      <c r="B26" s="88">
        <v>11</v>
      </c>
      <c r="C26" s="133" t="s">
        <v>122</v>
      </c>
      <c r="D26" s="130">
        <v>5419</v>
      </c>
      <c r="E26" s="145">
        <v>3150</v>
      </c>
      <c r="F26" s="120">
        <v>110</v>
      </c>
      <c r="G26" s="137">
        <v>346500</v>
      </c>
      <c r="H26" s="120"/>
      <c r="I26" s="120"/>
      <c r="J26" s="137">
        <v>346500</v>
      </c>
      <c r="K26" s="130" t="s">
        <v>132</v>
      </c>
      <c r="L26" s="130" t="s">
        <v>130</v>
      </c>
      <c r="M26" s="131" t="s">
        <v>133</v>
      </c>
      <c r="N26" s="131" t="s">
        <v>32</v>
      </c>
      <c r="O26" s="131" t="s">
        <v>65</v>
      </c>
      <c r="P26" s="120" t="s">
        <v>59</v>
      </c>
      <c r="Q26" s="127" t="s">
        <v>134</v>
      </c>
      <c r="R26" s="120">
        <v>2</v>
      </c>
    </row>
    <row r="27" spans="1:18" ht="48.75" customHeight="1">
      <c r="A27" s="20">
        <v>11</v>
      </c>
      <c r="B27" s="88">
        <v>13</v>
      </c>
      <c r="C27" s="247" t="s">
        <v>192</v>
      </c>
      <c r="D27" s="248" t="s">
        <v>191</v>
      </c>
      <c r="E27" s="227">
        <v>3198900</v>
      </c>
      <c r="F27" s="221">
        <v>2</v>
      </c>
      <c r="G27" s="227">
        <v>6397800</v>
      </c>
      <c r="H27" s="250" t="s">
        <v>190</v>
      </c>
      <c r="I27" s="250" t="s">
        <v>189</v>
      </c>
      <c r="J27" s="227">
        <v>6397800</v>
      </c>
      <c r="K27" s="230" t="s">
        <v>188</v>
      </c>
      <c r="L27" s="230" t="s">
        <v>56</v>
      </c>
      <c r="M27" s="231" t="s">
        <v>57</v>
      </c>
      <c r="N27" s="231" t="s">
        <v>32</v>
      </c>
      <c r="O27" s="232" t="s">
        <v>27</v>
      </c>
      <c r="P27" s="233" t="s">
        <v>187</v>
      </c>
      <c r="Q27" s="237" t="s">
        <v>186</v>
      </c>
      <c r="R27" s="221">
        <v>2</v>
      </c>
    </row>
    <row r="28" spans="1:18" ht="94.5">
      <c r="A28" s="20">
        <v>11</v>
      </c>
      <c r="B28" s="88">
        <v>14</v>
      </c>
      <c r="C28" s="239" t="s">
        <v>60</v>
      </c>
      <c r="D28" s="223" t="s">
        <v>67</v>
      </c>
      <c r="E28" s="240">
        <v>1159400</v>
      </c>
      <c r="F28" s="221">
        <v>2</v>
      </c>
      <c r="G28" s="241">
        <f>+F28*E28</f>
        <v>2318800</v>
      </c>
      <c r="H28" s="226"/>
      <c r="I28" s="226"/>
      <c r="J28" s="241">
        <f>SUM(G28:I28)</f>
        <v>2318800</v>
      </c>
      <c r="K28" s="242" t="s">
        <v>193</v>
      </c>
      <c r="L28" s="242" t="s">
        <v>194</v>
      </c>
      <c r="M28" s="242" t="s">
        <v>195</v>
      </c>
      <c r="N28" s="242" t="s">
        <v>32</v>
      </c>
      <c r="O28" s="243" t="s">
        <v>27</v>
      </c>
      <c r="P28" s="244" t="s">
        <v>174</v>
      </c>
      <c r="Q28" s="245" t="s">
        <v>196</v>
      </c>
      <c r="R28" s="246">
        <v>2</v>
      </c>
    </row>
    <row r="29" spans="1:18" ht="41.25" customHeight="1">
      <c r="A29" s="20">
        <v>11</v>
      </c>
      <c r="B29" s="88">
        <v>15</v>
      </c>
      <c r="C29" s="226" t="s">
        <v>212</v>
      </c>
      <c r="D29" s="258"/>
      <c r="E29" s="259">
        <v>2000000</v>
      </c>
      <c r="F29" s="221" t="s">
        <v>211</v>
      </c>
      <c r="G29" s="259">
        <v>2000000</v>
      </c>
      <c r="H29" s="221"/>
      <c r="I29" s="221"/>
      <c r="J29" s="260">
        <v>2000000</v>
      </c>
      <c r="K29" s="261" t="s">
        <v>210</v>
      </c>
      <c r="L29" s="261" t="s">
        <v>130</v>
      </c>
      <c r="M29" s="262" t="s">
        <v>130</v>
      </c>
      <c r="N29" s="262" t="s">
        <v>32</v>
      </c>
      <c r="O29" s="263" t="s">
        <v>27</v>
      </c>
      <c r="P29" s="510" t="s">
        <v>209</v>
      </c>
      <c r="Q29" s="226" t="s">
        <v>208</v>
      </c>
      <c r="R29" s="264">
        <v>2</v>
      </c>
    </row>
    <row r="30" spans="1:18" ht="52.5" customHeight="1">
      <c r="A30" s="20">
        <v>11</v>
      </c>
      <c r="B30" s="88">
        <v>16</v>
      </c>
      <c r="C30" s="239" t="s">
        <v>60</v>
      </c>
      <c r="D30" s="258" t="s">
        <v>61</v>
      </c>
      <c r="E30" s="265">
        <v>1507200</v>
      </c>
      <c r="F30" s="221">
        <v>1</v>
      </c>
      <c r="G30" s="266">
        <v>1507200</v>
      </c>
      <c r="H30" s="226"/>
      <c r="I30" s="226"/>
      <c r="J30" s="266">
        <f>SUM(G30:I30)</f>
        <v>1507200</v>
      </c>
      <c r="K30" s="267" t="s">
        <v>222</v>
      </c>
      <c r="L30" s="243" t="s">
        <v>115</v>
      </c>
      <c r="M30" s="268" t="s">
        <v>214</v>
      </c>
      <c r="N30" s="243" t="s">
        <v>32</v>
      </c>
      <c r="O30" s="268" t="s">
        <v>70</v>
      </c>
      <c r="P30" s="268" t="s">
        <v>43</v>
      </c>
      <c r="Q30" s="226" t="s">
        <v>213</v>
      </c>
      <c r="R30" s="221">
        <v>2</v>
      </c>
    </row>
    <row r="31" spans="1:18" ht="37.5" customHeight="1">
      <c r="A31" s="20">
        <v>11</v>
      </c>
      <c r="B31" s="88">
        <v>17</v>
      </c>
      <c r="C31" s="226" t="s">
        <v>261</v>
      </c>
      <c r="D31" s="223" t="s">
        <v>260</v>
      </c>
      <c r="E31" s="227">
        <v>6000000</v>
      </c>
      <c r="F31" s="250">
        <v>1</v>
      </c>
      <c r="G31" s="227">
        <v>6000000</v>
      </c>
      <c r="H31" s="250" t="s">
        <v>190</v>
      </c>
      <c r="I31" s="250" t="s">
        <v>189</v>
      </c>
      <c r="J31" s="227">
        <v>6000000</v>
      </c>
      <c r="K31" s="230" t="s">
        <v>188</v>
      </c>
      <c r="L31" s="230" t="s">
        <v>56</v>
      </c>
      <c r="M31" s="231" t="s">
        <v>57</v>
      </c>
      <c r="N31" s="231" t="s">
        <v>32</v>
      </c>
      <c r="O31" s="232" t="s">
        <v>27</v>
      </c>
      <c r="P31" s="233" t="s">
        <v>101</v>
      </c>
      <c r="Q31" s="226" t="s">
        <v>259</v>
      </c>
      <c r="R31" s="234">
        <v>2</v>
      </c>
    </row>
    <row r="32" spans="1:18" ht="51.75" customHeight="1">
      <c r="A32" s="20">
        <v>11</v>
      </c>
      <c r="B32" s="88">
        <v>18</v>
      </c>
      <c r="C32" s="222" t="s">
        <v>263</v>
      </c>
      <c r="D32" s="315" t="s">
        <v>257</v>
      </c>
      <c r="E32" s="224">
        <v>1176700</v>
      </c>
      <c r="F32" s="225">
        <v>1</v>
      </c>
      <c r="G32" s="224">
        <v>1176700</v>
      </c>
      <c r="H32" s="225"/>
      <c r="I32" s="318"/>
      <c r="J32" s="319">
        <f>+E32*F32</f>
        <v>1176700</v>
      </c>
      <c r="K32" s="277" t="s">
        <v>177</v>
      </c>
      <c r="L32" s="316" t="s">
        <v>26</v>
      </c>
      <c r="M32" s="316" t="s">
        <v>176</v>
      </c>
      <c r="N32" s="316" t="s">
        <v>175</v>
      </c>
      <c r="O32" s="246" t="s">
        <v>27</v>
      </c>
      <c r="P32" s="233" t="s">
        <v>174</v>
      </c>
      <c r="Q32" s="317" t="s">
        <v>262</v>
      </c>
      <c r="R32" s="238">
        <v>2</v>
      </c>
    </row>
    <row r="33" spans="1:18" ht="66" customHeight="1">
      <c r="A33" s="20">
        <v>11</v>
      </c>
      <c r="B33" s="88">
        <v>19</v>
      </c>
      <c r="C33" s="235" t="s">
        <v>264</v>
      </c>
      <c r="D33" s="232" t="s">
        <v>257</v>
      </c>
      <c r="E33" s="236">
        <v>1218700</v>
      </c>
      <c r="F33" s="253">
        <v>2</v>
      </c>
      <c r="G33" s="241">
        <f>+F33*E33</f>
        <v>2437400</v>
      </c>
      <c r="H33" s="228"/>
      <c r="I33" s="228"/>
      <c r="J33" s="229">
        <f>SUM(G33:I33)</f>
        <v>2437400</v>
      </c>
      <c r="K33" s="320" t="s">
        <v>193</v>
      </c>
      <c r="L33" s="286" t="s">
        <v>194</v>
      </c>
      <c r="M33" s="286" t="s">
        <v>195</v>
      </c>
      <c r="N33" s="286" t="s">
        <v>32</v>
      </c>
      <c r="O33" s="246" t="s">
        <v>27</v>
      </c>
      <c r="P33" s="309" t="s">
        <v>265</v>
      </c>
      <c r="Q33" s="245" t="s">
        <v>196</v>
      </c>
      <c r="R33" s="221">
        <v>2</v>
      </c>
    </row>
    <row r="34" spans="1:18" ht="31.5">
      <c r="A34" s="20">
        <v>11</v>
      </c>
      <c r="B34" s="88">
        <v>20</v>
      </c>
      <c r="C34" s="322" t="s">
        <v>268</v>
      </c>
      <c r="D34" s="323" t="s">
        <v>267</v>
      </c>
      <c r="E34" s="325">
        <v>9940600</v>
      </c>
      <c r="F34" s="326">
        <v>1</v>
      </c>
      <c r="G34" s="327">
        <v>9940600</v>
      </c>
      <c r="H34" s="321"/>
      <c r="I34" s="328"/>
      <c r="J34" s="327">
        <v>9940600</v>
      </c>
      <c r="K34" s="278" t="s">
        <v>200</v>
      </c>
      <c r="L34" s="278" t="s">
        <v>63</v>
      </c>
      <c r="M34" s="278" t="s">
        <v>199</v>
      </c>
      <c r="N34" s="254" t="s">
        <v>175</v>
      </c>
      <c r="O34" s="254" t="s">
        <v>198</v>
      </c>
      <c r="P34" s="255" t="s">
        <v>68</v>
      </c>
      <c r="Q34" s="324" t="s">
        <v>266</v>
      </c>
      <c r="R34" s="291">
        <v>2</v>
      </c>
    </row>
    <row r="35" spans="1:18" ht="31.5">
      <c r="A35" s="20">
        <v>11</v>
      </c>
      <c r="B35" s="88">
        <v>21</v>
      </c>
      <c r="C35" s="332" t="s">
        <v>277</v>
      </c>
      <c r="D35" s="332" t="s">
        <v>92</v>
      </c>
      <c r="E35" s="333">
        <v>4066600</v>
      </c>
      <c r="F35" s="334">
        <v>1</v>
      </c>
      <c r="G35" s="335">
        <v>4066600</v>
      </c>
      <c r="H35" s="336"/>
      <c r="I35" s="336"/>
      <c r="J35" s="335">
        <f>SUM(G35:I35)</f>
        <v>4066600</v>
      </c>
      <c r="K35" s="337" t="s">
        <v>222</v>
      </c>
      <c r="L35" s="339" t="s">
        <v>115</v>
      </c>
      <c r="M35" s="338" t="s">
        <v>214</v>
      </c>
      <c r="N35" s="339" t="s">
        <v>32</v>
      </c>
      <c r="O35" s="338" t="s">
        <v>70</v>
      </c>
      <c r="P35" s="338" t="s">
        <v>276</v>
      </c>
      <c r="Q35" s="340" t="s">
        <v>275</v>
      </c>
      <c r="R35" s="334">
        <v>2</v>
      </c>
    </row>
    <row r="36" spans="1:18" ht="48" customHeight="1">
      <c r="A36" s="428">
        <v>11</v>
      </c>
      <c r="B36" s="88">
        <v>22</v>
      </c>
      <c r="C36" s="413" t="s">
        <v>280</v>
      </c>
      <c r="D36" s="341"/>
      <c r="E36" s="349">
        <v>980000</v>
      </c>
      <c r="F36" s="350">
        <v>1</v>
      </c>
      <c r="G36" s="349">
        <v>980000</v>
      </c>
      <c r="H36" s="345"/>
      <c r="I36" s="345"/>
      <c r="J36" s="349">
        <v>980000</v>
      </c>
      <c r="K36" s="351" t="s">
        <v>119</v>
      </c>
      <c r="L36" s="351" t="s">
        <v>84</v>
      </c>
      <c r="M36" s="351" t="s">
        <v>279</v>
      </c>
      <c r="N36" s="352" t="s">
        <v>32</v>
      </c>
      <c r="O36" s="352" t="s">
        <v>65</v>
      </c>
      <c r="P36" s="352" t="s">
        <v>174</v>
      </c>
      <c r="Q36" s="344" t="s">
        <v>278</v>
      </c>
      <c r="R36" s="343">
        <v>2</v>
      </c>
    </row>
    <row r="37" spans="1:18" ht="63">
      <c r="A37" s="20">
        <v>11</v>
      </c>
      <c r="B37" s="88">
        <v>23</v>
      </c>
      <c r="C37" s="415" t="s">
        <v>106</v>
      </c>
      <c r="D37" s="263"/>
      <c r="E37" s="353">
        <v>2500000</v>
      </c>
      <c r="F37" s="354">
        <v>1</v>
      </c>
      <c r="G37" s="241">
        <f>+F37*E37</f>
        <v>2500000</v>
      </c>
      <c r="H37" s="355"/>
      <c r="I37" s="355"/>
      <c r="J37" s="353">
        <f>SUM(G37:I37)</f>
        <v>2500000</v>
      </c>
      <c r="K37" s="332" t="s">
        <v>193</v>
      </c>
      <c r="L37" s="286" t="s">
        <v>194</v>
      </c>
      <c r="M37" s="286" t="s">
        <v>195</v>
      </c>
      <c r="N37" s="286" t="s">
        <v>32</v>
      </c>
      <c r="O37" s="273" t="s">
        <v>27</v>
      </c>
      <c r="P37" s="356" t="s">
        <v>265</v>
      </c>
      <c r="Q37" s="340" t="s">
        <v>283</v>
      </c>
      <c r="R37" s="334">
        <v>2</v>
      </c>
    </row>
    <row r="38" spans="1:18" ht="63">
      <c r="A38" s="20">
        <v>11</v>
      </c>
      <c r="B38" s="88">
        <v>24</v>
      </c>
      <c r="C38" s="416" t="s">
        <v>284</v>
      </c>
      <c r="D38" s="248"/>
      <c r="E38" s="325">
        <v>1176700</v>
      </c>
      <c r="F38" s="326">
        <v>1</v>
      </c>
      <c r="G38" s="359">
        <v>1176700</v>
      </c>
      <c r="H38" s="357"/>
      <c r="I38" s="360"/>
      <c r="J38" s="327">
        <v>1176700</v>
      </c>
      <c r="K38" s="278" t="s">
        <v>200</v>
      </c>
      <c r="L38" s="278" t="s">
        <v>63</v>
      </c>
      <c r="M38" s="278" t="s">
        <v>199</v>
      </c>
      <c r="N38" s="254" t="s">
        <v>175</v>
      </c>
      <c r="O38" s="254" t="s">
        <v>198</v>
      </c>
      <c r="P38" s="255" t="s">
        <v>68</v>
      </c>
      <c r="Q38" s="358"/>
      <c r="R38" s="221">
        <v>2</v>
      </c>
    </row>
    <row r="39" spans="1:18" ht="47.25">
      <c r="A39" s="20">
        <v>11</v>
      </c>
      <c r="B39" s="88">
        <v>25</v>
      </c>
      <c r="C39" s="414" t="s">
        <v>273</v>
      </c>
      <c r="D39" s="329"/>
      <c r="E39" s="265">
        <v>690</v>
      </c>
      <c r="F39" s="253" t="s">
        <v>272</v>
      </c>
      <c r="G39" s="260">
        <v>1518000</v>
      </c>
      <c r="H39" s="260"/>
      <c r="I39" s="331"/>
      <c r="J39" s="260">
        <v>1518000</v>
      </c>
      <c r="K39" s="261" t="s">
        <v>210</v>
      </c>
      <c r="L39" s="262" t="s">
        <v>130</v>
      </c>
      <c r="M39" s="262" t="s">
        <v>130</v>
      </c>
      <c r="N39" s="262" t="s">
        <v>32</v>
      </c>
      <c r="O39" s="263" t="s">
        <v>27</v>
      </c>
      <c r="P39" s="233" t="s">
        <v>209</v>
      </c>
      <c r="Q39" s="226" t="s">
        <v>271</v>
      </c>
      <c r="R39" s="281">
        <v>2</v>
      </c>
    </row>
    <row r="40" spans="1:18" ht="50.25" customHeight="1">
      <c r="A40" s="20">
        <v>11</v>
      </c>
      <c r="B40" s="88">
        <v>26</v>
      </c>
      <c r="C40" s="417" t="s">
        <v>60</v>
      </c>
      <c r="D40" s="361" t="s">
        <v>61</v>
      </c>
      <c r="E40" s="227">
        <v>1159400</v>
      </c>
      <c r="F40" s="221">
        <v>1</v>
      </c>
      <c r="G40" s="227">
        <v>1159400</v>
      </c>
      <c r="H40" s="362"/>
      <c r="I40" s="362"/>
      <c r="J40" s="227">
        <f>SUM(G40:I40)</f>
        <v>1159400</v>
      </c>
      <c r="K40" s="242" t="s">
        <v>292</v>
      </c>
      <c r="L40" s="242" t="s">
        <v>115</v>
      </c>
      <c r="M40" s="309" t="s">
        <v>287</v>
      </c>
      <c r="N40" s="242" t="s">
        <v>32</v>
      </c>
      <c r="O40" s="232" t="s">
        <v>70</v>
      </c>
      <c r="P40" s="233" t="s">
        <v>286</v>
      </c>
      <c r="Q40" s="226" t="s">
        <v>285</v>
      </c>
      <c r="R40" s="221">
        <v>2</v>
      </c>
    </row>
    <row r="41" spans="1:18" ht="51" customHeight="1">
      <c r="A41" s="20">
        <v>11</v>
      </c>
      <c r="B41" s="88">
        <v>27</v>
      </c>
      <c r="C41" s="417" t="s">
        <v>60</v>
      </c>
      <c r="D41" s="223" t="s">
        <v>61</v>
      </c>
      <c r="E41" s="240">
        <v>1159400</v>
      </c>
      <c r="F41" s="221">
        <v>1</v>
      </c>
      <c r="G41" s="270">
        <v>1159400</v>
      </c>
      <c r="H41" s="363"/>
      <c r="I41" s="363"/>
      <c r="J41" s="270">
        <v>1159400</v>
      </c>
      <c r="K41" s="351" t="s">
        <v>289</v>
      </c>
      <c r="L41" s="352" t="s">
        <v>84</v>
      </c>
      <c r="M41" s="352" t="s">
        <v>84</v>
      </c>
      <c r="N41" s="352" t="s">
        <v>32</v>
      </c>
      <c r="O41" s="352" t="s">
        <v>288</v>
      </c>
      <c r="P41" s="352" t="s">
        <v>180</v>
      </c>
      <c r="Q41" s="351" t="s">
        <v>216</v>
      </c>
      <c r="R41" s="364">
        <v>2</v>
      </c>
    </row>
    <row r="42" spans="1:18" ht="51" customHeight="1">
      <c r="A42" s="20">
        <v>11</v>
      </c>
      <c r="B42" s="88">
        <v>28</v>
      </c>
      <c r="C42" s="418" t="s">
        <v>294</v>
      </c>
      <c r="D42" s="169" t="s">
        <v>257</v>
      </c>
      <c r="E42" s="325">
        <v>1176700</v>
      </c>
      <c r="F42" s="326">
        <v>1</v>
      </c>
      <c r="G42" s="359">
        <v>1176700</v>
      </c>
      <c r="H42" s="357"/>
      <c r="I42" s="360"/>
      <c r="J42" s="327">
        <v>1176700</v>
      </c>
      <c r="K42" s="278" t="s">
        <v>200</v>
      </c>
      <c r="L42" s="254" t="s">
        <v>63</v>
      </c>
      <c r="M42" s="254" t="s">
        <v>199</v>
      </c>
      <c r="N42" s="254" t="s">
        <v>175</v>
      </c>
      <c r="O42" s="254" t="s">
        <v>198</v>
      </c>
      <c r="P42" s="255" t="s">
        <v>68</v>
      </c>
      <c r="Q42" s="358" t="s">
        <v>293</v>
      </c>
      <c r="R42" s="221">
        <v>2</v>
      </c>
    </row>
    <row r="43" spans="1:18" ht="63">
      <c r="A43" s="20">
        <v>11</v>
      </c>
      <c r="B43" s="88">
        <v>29</v>
      </c>
      <c r="C43" s="415" t="s">
        <v>290</v>
      </c>
      <c r="D43" s="263">
        <v>1026200</v>
      </c>
      <c r="E43" s="236">
        <v>1218700</v>
      </c>
      <c r="F43" s="354">
        <v>1</v>
      </c>
      <c r="G43" s="241">
        <f>+F43*E43</f>
        <v>1218700</v>
      </c>
      <c r="H43" s="355"/>
      <c r="I43" s="355"/>
      <c r="J43" s="353">
        <f>SUM(G43:I43)</f>
        <v>1218700</v>
      </c>
      <c r="K43" s="332" t="s">
        <v>193</v>
      </c>
      <c r="L43" s="286" t="s">
        <v>194</v>
      </c>
      <c r="M43" s="286" t="s">
        <v>195</v>
      </c>
      <c r="N43" s="286" t="s">
        <v>32</v>
      </c>
      <c r="O43" s="273" t="s">
        <v>27</v>
      </c>
      <c r="P43" s="356" t="s">
        <v>265</v>
      </c>
      <c r="Q43" s="340" t="s">
        <v>291</v>
      </c>
      <c r="R43" s="334">
        <v>2</v>
      </c>
    </row>
    <row r="44" spans="1:18" ht="31.5">
      <c r="A44" s="20">
        <v>11</v>
      </c>
      <c r="B44" s="88">
        <v>30</v>
      </c>
      <c r="C44" s="419" t="s">
        <v>310</v>
      </c>
      <c r="D44" s="116" t="s">
        <v>67</v>
      </c>
      <c r="E44" s="175">
        <v>1200000</v>
      </c>
      <c r="F44" s="88" t="s">
        <v>309</v>
      </c>
      <c r="G44" s="175">
        <v>1200000</v>
      </c>
      <c r="H44" s="176"/>
      <c r="I44" s="176"/>
      <c r="J44" s="178">
        <v>1200000</v>
      </c>
      <c r="K44" s="163" t="s">
        <v>314</v>
      </c>
      <c r="L44" s="164" t="s">
        <v>115</v>
      </c>
      <c r="M44" s="164" t="s">
        <v>116</v>
      </c>
      <c r="N44" s="164" t="s">
        <v>32</v>
      </c>
      <c r="O44" s="165" t="s">
        <v>70</v>
      </c>
      <c r="P44" s="166" t="s">
        <v>286</v>
      </c>
      <c r="Q44" s="177" t="s">
        <v>308</v>
      </c>
      <c r="R44" s="88">
        <v>2</v>
      </c>
    </row>
    <row r="45" spans="1:18" ht="63">
      <c r="A45" s="20">
        <v>11</v>
      </c>
      <c r="B45" s="88">
        <v>31</v>
      </c>
      <c r="C45" s="417" t="s">
        <v>60</v>
      </c>
      <c r="D45" s="94" t="s">
        <v>61</v>
      </c>
      <c r="E45" s="101">
        <v>1159400</v>
      </c>
      <c r="F45" s="88">
        <v>1</v>
      </c>
      <c r="G45" s="101">
        <v>1159400</v>
      </c>
      <c r="H45" s="367"/>
      <c r="I45" s="367"/>
      <c r="J45" s="112">
        <v>1159400</v>
      </c>
      <c r="K45" s="351" t="s">
        <v>317</v>
      </c>
      <c r="L45" s="352" t="s">
        <v>84</v>
      </c>
      <c r="M45" s="352" t="s">
        <v>316</v>
      </c>
      <c r="N45" s="352" t="s">
        <v>32</v>
      </c>
      <c r="O45" s="352" t="s">
        <v>315</v>
      </c>
      <c r="P45" s="352" t="s">
        <v>180</v>
      </c>
      <c r="Q45" s="352" t="s">
        <v>216</v>
      </c>
      <c r="R45" s="368">
        <v>2</v>
      </c>
    </row>
    <row r="46" spans="1:18" ht="47.25">
      <c r="A46" s="20">
        <v>11</v>
      </c>
      <c r="B46" s="88">
        <v>32</v>
      </c>
      <c r="C46" s="414" t="s">
        <v>320</v>
      </c>
      <c r="D46" s="384"/>
      <c r="E46" s="96">
        <v>4727</v>
      </c>
      <c r="F46" s="90" t="s">
        <v>319</v>
      </c>
      <c r="G46" s="96">
        <v>2127000</v>
      </c>
      <c r="H46" s="385"/>
      <c r="I46" s="88"/>
      <c r="J46" s="96">
        <v>2127000</v>
      </c>
      <c r="K46" s="379" t="s">
        <v>210</v>
      </c>
      <c r="L46" s="380" t="s">
        <v>130</v>
      </c>
      <c r="M46" s="380" t="s">
        <v>130</v>
      </c>
      <c r="N46" s="380" t="s">
        <v>32</v>
      </c>
      <c r="O46" s="381" t="s">
        <v>27</v>
      </c>
      <c r="P46" s="166" t="s">
        <v>209</v>
      </c>
      <c r="Q46" s="89" t="s">
        <v>318</v>
      </c>
      <c r="R46" s="185">
        <v>2</v>
      </c>
    </row>
    <row r="47" spans="1:18" ht="47.25">
      <c r="A47" s="20">
        <v>11</v>
      </c>
      <c r="B47" s="88">
        <v>33</v>
      </c>
      <c r="C47" s="420" t="s">
        <v>302</v>
      </c>
      <c r="D47" s="94"/>
      <c r="E47" s="186">
        <v>1200000</v>
      </c>
      <c r="F47" s="170"/>
      <c r="G47" s="373">
        <v>1200000</v>
      </c>
      <c r="H47" s="225"/>
      <c r="I47" s="187"/>
      <c r="J47" s="373">
        <v>1200000</v>
      </c>
      <c r="K47" s="386" t="s">
        <v>177</v>
      </c>
      <c r="L47" s="104" t="s">
        <v>26</v>
      </c>
      <c r="M47" s="104" t="s">
        <v>176</v>
      </c>
      <c r="N47" s="104" t="s">
        <v>175</v>
      </c>
      <c r="O47" s="77" t="s">
        <v>27</v>
      </c>
      <c r="P47" s="166" t="s">
        <v>174</v>
      </c>
      <c r="Q47" s="183" t="s">
        <v>301</v>
      </c>
      <c r="R47" s="88">
        <v>2</v>
      </c>
    </row>
    <row r="48" spans="1:18" ht="63">
      <c r="A48" s="428">
        <v>11</v>
      </c>
      <c r="B48" s="88">
        <v>34</v>
      </c>
      <c r="C48" s="417" t="s">
        <v>60</v>
      </c>
      <c r="D48" s="100" t="s">
        <v>61</v>
      </c>
      <c r="E48" s="119">
        <v>1159400</v>
      </c>
      <c r="F48" s="88">
        <v>1</v>
      </c>
      <c r="G48" s="102">
        <v>1159400</v>
      </c>
      <c r="H48" s="89"/>
      <c r="I48" s="89"/>
      <c r="J48" s="102">
        <f>SUM(G48:I48)</f>
        <v>1159400</v>
      </c>
      <c r="K48" s="106" t="s">
        <v>324</v>
      </c>
      <c r="L48" s="91" t="s">
        <v>115</v>
      </c>
      <c r="M48" s="91" t="s">
        <v>323</v>
      </c>
      <c r="N48" s="106" t="s">
        <v>32</v>
      </c>
      <c r="O48" s="110" t="s">
        <v>70</v>
      </c>
      <c r="P48" s="387" t="s">
        <v>43</v>
      </c>
      <c r="Q48" s="89" t="s">
        <v>213</v>
      </c>
      <c r="R48" s="89" t="s">
        <v>274</v>
      </c>
    </row>
    <row r="49" spans="1:18" ht="63">
      <c r="A49" s="20">
        <v>11</v>
      </c>
      <c r="B49" s="88">
        <v>35</v>
      </c>
      <c r="C49" s="421" t="s">
        <v>300</v>
      </c>
      <c r="D49" s="371" t="s">
        <v>67</v>
      </c>
      <c r="E49" s="186">
        <v>1570400</v>
      </c>
      <c r="F49" s="225">
        <v>1</v>
      </c>
      <c r="G49" s="186">
        <v>1570400</v>
      </c>
      <c r="H49" s="225"/>
      <c r="I49" s="374"/>
      <c r="J49" s="375">
        <f>+E49*F49</f>
        <v>1570400</v>
      </c>
      <c r="K49" s="376" t="s">
        <v>177</v>
      </c>
      <c r="L49" s="104" t="s">
        <v>26</v>
      </c>
      <c r="M49" s="104" t="s">
        <v>176</v>
      </c>
      <c r="N49" s="104" t="s">
        <v>175</v>
      </c>
      <c r="O49" s="77" t="s">
        <v>27</v>
      </c>
      <c r="P49" s="166" t="s">
        <v>174</v>
      </c>
      <c r="Q49" s="372" t="s">
        <v>262</v>
      </c>
      <c r="R49" s="118">
        <v>2</v>
      </c>
    </row>
    <row r="50" spans="1:18" ht="47.25">
      <c r="A50" s="20">
        <v>11</v>
      </c>
      <c r="B50" s="88">
        <v>36</v>
      </c>
      <c r="C50" s="414" t="s">
        <v>322</v>
      </c>
      <c r="D50" s="384"/>
      <c r="E50" s="96">
        <v>500000</v>
      </c>
      <c r="F50" s="90">
        <v>1</v>
      </c>
      <c r="G50" s="96">
        <v>500000</v>
      </c>
      <c r="H50" s="88"/>
      <c r="I50" s="88"/>
      <c r="J50" s="96">
        <v>500000</v>
      </c>
      <c r="K50" s="379" t="s">
        <v>210</v>
      </c>
      <c r="L50" s="380" t="s">
        <v>130</v>
      </c>
      <c r="M50" s="380" t="s">
        <v>130</v>
      </c>
      <c r="N50" s="380" t="s">
        <v>32</v>
      </c>
      <c r="O50" s="381" t="s">
        <v>27</v>
      </c>
      <c r="P50" s="166" t="s">
        <v>209</v>
      </c>
      <c r="Q50" s="89" t="s">
        <v>321</v>
      </c>
      <c r="R50" s="185">
        <v>2</v>
      </c>
    </row>
    <row r="51" spans="1:18" ht="31.5">
      <c r="A51" s="20">
        <v>11</v>
      </c>
      <c r="B51" s="88">
        <v>37</v>
      </c>
      <c r="C51" s="419" t="s">
        <v>310</v>
      </c>
      <c r="D51" s="116" t="s">
        <v>67</v>
      </c>
      <c r="E51" s="175">
        <v>1200000</v>
      </c>
      <c r="F51" s="88">
        <v>1</v>
      </c>
      <c r="G51" s="175">
        <v>1200000</v>
      </c>
      <c r="H51" s="176"/>
      <c r="I51" s="176"/>
      <c r="J51" s="178">
        <v>1200000</v>
      </c>
      <c r="K51" s="163" t="s">
        <v>354</v>
      </c>
      <c r="L51" s="164" t="s">
        <v>115</v>
      </c>
      <c r="M51" s="164" t="s">
        <v>115</v>
      </c>
      <c r="N51" s="164" t="s">
        <v>32</v>
      </c>
      <c r="O51" s="165" t="s">
        <v>70</v>
      </c>
      <c r="P51" s="166" t="s">
        <v>286</v>
      </c>
      <c r="Q51" s="177" t="s">
        <v>335</v>
      </c>
      <c r="R51" s="88">
        <v>2</v>
      </c>
    </row>
    <row r="52" spans="1:18" ht="18">
      <c r="A52" s="20">
        <v>11</v>
      </c>
      <c r="B52" s="88">
        <v>38</v>
      </c>
      <c r="C52" s="422" t="s">
        <v>328</v>
      </c>
      <c r="D52" s="388"/>
      <c r="E52" s="388">
        <v>500000</v>
      </c>
      <c r="F52" s="389">
        <v>1</v>
      </c>
      <c r="G52" s="388">
        <v>500000</v>
      </c>
      <c r="H52" s="367"/>
      <c r="I52" s="367"/>
      <c r="J52" s="390">
        <v>500000</v>
      </c>
      <c r="K52" s="344" t="s">
        <v>327</v>
      </c>
      <c r="L52" s="342" t="s">
        <v>84</v>
      </c>
      <c r="M52" s="342" t="s">
        <v>84</v>
      </c>
      <c r="N52" s="342" t="s">
        <v>32</v>
      </c>
      <c r="O52" s="342" t="s">
        <v>326</v>
      </c>
      <c r="P52" s="342" t="s">
        <v>180</v>
      </c>
      <c r="Q52" s="391" t="s">
        <v>325</v>
      </c>
      <c r="R52" s="275">
        <v>2</v>
      </c>
    </row>
    <row r="53" spans="1:18" ht="63">
      <c r="A53" s="20">
        <v>11</v>
      </c>
      <c r="B53" s="88">
        <v>39</v>
      </c>
      <c r="C53" s="421" t="s">
        <v>299</v>
      </c>
      <c r="D53" s="371" t="s">
        <v>298</v>
      </c>
      <c r="E53" s="186">
        <v>8494700</v>
      </c>
      <c r="F53" s="225">
        <v>1</v>
      </c>
      <c r="G53" s="186">
        <v>8494700</v>
      </c>
      <c r="H53" s="225"/>
      <c r="I53" s="374"/>
      <c r="J53" s="375">
        <f>+E53*F53</f>
        <v>8494700</v>
      </c>
      <c r="K53" s="376" t="s">
        <v>177</v>
      </c>
      <c r="L53" s="104" t="s">
        <v>26</v>
      </c>
      <c r="M53" s="104" t="s">
        <v>176</v>
      </c>
      <c r="N53" s="104" t="s">
        <v>175</v>
      </c>
      <c r="O53" s="77" t="s">
        <v>27</v>
      </c>
      <c r="P53" s="166" t="s">
        <v>174</v>
      </c>
      <c r="Q53" s="183" t="s">
        <v>173</v>
      </c>
      <c r="R53" s="118">
        <v>2</v>
      </c>
    </row>
    <row r="54" spans="1:18" ht="47.25">
      <c r="A54" s="20">
        <v>11</v>
      </c>
      <c r="B54" s="88">
        <v>40</v>
      </c>
      <c r="C54" s="677" t="s">
        <v>330</v>
      </c>
      <c r="D54" s="392"/>
      <c r="E54" s="393">
        <v>350000</v>
      </c>
      <c r="F54" s="394">
        <v>1</v>
      </c>
      <c r="G54" s="393">
        <v>350000</v>
      </c>
      <c r="H54" s="395"/>
      <c r="I54" s="395"/>
      <c r="J54" s="393">
        <v>350000</v>
      </c>
      <c r="K54" s="379" t="s">
        <v>210</v>
      </c>
      <c r="L54" s="380" t="s">
        <v>130</v>
      </c>
      <c r="M54" s="380" t="s">
        <v>130</v>
      </c>
      <c r="N54" s="380" t="s">
        <v>32</v>
      </c>
      <c r="O54" s="381" t="s">
        <v>27</v>
      </c>
      <c r="P54" s="166" t="s">
        <v>209</v>
      </c>
      <c r="Q54" s="89" t="s">
        <v>329</v>
      </c>
      <c r="R54" s="185">
        <v>2</v>
      </c>
    </row>
    <row r="55" spans="1:18" ht="31.5">
      <c r="A55" s="20">
        <v>11</v>
      </c>
      <c r="B55" s="88">
        <v>41</v>
      </c>
      <c r="C55" s="423" t="s">
        <v>338</v>
      </c>
      <c r="D55" s="399"/>
      <c r="E55" s="399">
        <v>160000</v>
      </c>
      <c r="F55" s="400">
        <v>1</v>
      </c>
      <c r="G55" s="399">
        <v>160000</v>
      </c>
      <c r="H55" s="363"/>
      <c r="I55" s="363"/>
      <c r="J55" s="270">
        <v>1159400</v>
      </c>
      <c r="K55" s="351" t="s">
        <v>337</v>
      </c>
      <c r="L55" s="352" t="s">
        <v>84</v>
      </c>
      <c r="M55" s="352" t="s">
        <v>336</v>
      </c>
      <c r="N55" s="352" t="s">
        <v>32</v>
      </c>
      <c r="O55" s="352" t="s">
        <v>315</v>
      </c>
      <c r="P55" s="352" t="s">
        <v>180</v>
      </c>
      <c r="Q55" s="351" t="s">
        <v>216</v>
      </c>
      <c r="R55" s="343">
        <v>2</v>
      </c>
    </row>
    <row r="56" spans="1:18" ht="47.25">
      <c r="A56" s="427"/>
      <c r="B56" s="88">
        <v>42</v>
      </c>
      <c r="C56" s="419" t="s">
        <v>312</v>
      </c>
      <c r="D56" s="411" t="s">
        <v>313</v>
      </c>
      <c r="E56" s="236">
        <v>500000</v>
      </c>
      <c r="F56" s="221">
        <v>1</v>
      </c>
      <c r="G56" s="236">
        <v>500000</v>
      </c>
      <c r="H56" s="228"/>
      <c r="I56" s="228"/>
      <c r="J56" s="229">
        <v>500000</v>
      </c>
      <c r="K56" s="230" t="s">
        <v>324</v>
      </c>
      <c r="L56" s="231" t="s">
        <v>115</v>
      </c>
      <c r="M56" s="231" t="s">
        <v>323</v>
      </c>
      <c r="N56" s="231" t="s">
        <v>32</v>
      </c>
      <c r="O56" s="232" t="s">
        <v>70</v>
      </c>
      <c r="P56" s="233" t="s">
        <v>312</v>
      </c>
      <c r="Q56" s="237" t="s">
        <v>311</v>
      </c>
      <c r="R56" s="185">
        <v>2</v>
      </c>
    </row>
    <row r="57" spans="1:18" ht="47.25">
      <c r="A57" s="20">
        <v>11</v>
      </c>
      <c r="B57" s="88">
        <v>43</v>
      </c>
      <c r="C57" s="424" t="s">
        <v>332</v>
      </c>
      <c r="D57" s="392"/>
      <c r="E57" s="393">
        <v>600000</v>
      </c>
      <c r="F57" s="394">
        <v>1</v>
      </c>
      <c r="G57" s="393">
        <v>600000</v>
      </c>
      <c r="H57" s="395"/>
      <c r="I57" s="395"/>
      <c r="J57" s="393">
        <v>600000</v>
      </c>
      <c r="K57" s="379" t="s">
        <v>210</v>
      </c>
      <c r="L57" s="380" t="s">
        <v>130</v>
      </c>
      <c r="M57" s="380" t="s">
        <v>130</v>
      </c>
      <c r="N57" s="380" t="s">
        <v>32</v>
      </c>
      <c r="O57" s="381" t="s">
        <v>27</v>
      </c>
      <c r="P57" s="166" t="s">
        <v>209</v>
      </c>
      <c r="Q57" s="89" t="s">
        <v>331</v>
      </c>
      <c r="R57" s="88">
        <v>2</v>
      </c>
    </row>
    <row r="58" spans="1:18" ht="47.25">
      <c r="A58" s="20">
        <v>11</v>
      </c>
      <c r="B58" s="88">
        <v>44</v>
      </c>
      <c r="C58" s="419" t="s">
        <v>310</v>
      </c>
      <c r="D58" s="235" t="s">
        <v>67</v>
      </c>
      <c r="E58" s="236">
        <v>1200000</v>
      </c>
      <c r="F58" s="221">
        <v>1</v>
      </c>
      <c r="G58" s="236">
        <v>1200000</v>
      </c>
      <c r="H58" s="228"/>
      <c r="I58" s="228"/>
      <c r="J58" s="229">
        <v>1200000</v>
      </c>
      <c r="K58" s="230" t="s">
        <v>348</v>
      </c>
      <c r="L58" s="231" t="s">
        <v>115</v>
      </c>
      <c r="M58" s="231" t="s">
        <v>347</v>
      </c>
      <c r="N58" s="231" t="s">
        <v>32</v>
      </c>
      <c r="O58" s="232" t="s">
        <v>70</v>
      </c>
      <c r="P58" s="233" t="s">
        <v>286</v>
      </c>
      <c r="Q58" s="237" t="s">
        <v>346</v>
      </c>
      <c r="R58" s="275">
        <v>2</v>
      </c>
    </row>
    <row r="59" spans="1:18" ht="47.25">
      <c r="A59" s="20">
        <v>11</v>
      </c>
      <c r="B59" s="88">
        <v>45</v>
      </c>
      <c r="C59" s="398" t="s">
        <v>382</v>
      </c>
      <c r="D59" s="399"/>
      <c r="E59" s="399">
        <v>160000</v>
      </c>
      <c r="F59" s="400">
        <v>1</v>
      </c>
      <c r="G59" s="455">
        <v>160000</v>
      </c>
      <c r="H59" s="363"/>
      <c r="I59" s="363"/>
      <c r="J59" s="440">
        <v>160000</v>
      </c>
      <c r="K59" s="398" t="s">
        <v>83</v>
      </c>
      <c r="L59" s="441" t="s">
        <v>84</v>
      </c>
      <c r="M59" s="441" t="s">
        <v>85</v>
      </c>
      <c r="N59" s="441" t="s">
        <v>381</v>
      </c>
      <c r="O59" s="441" t="s">
        <v>326</v>
      </c>
      <c r="P59" s="441" t="s">
        <v>174</v>
      </c>
      <c r="Q59" s="398" t="s">
        <v>380</v>
      </c>
      <c r="R59" s="118">
        <v>2</v>
      </c>
    </row>
    <row r="60" spans="1:18" ht="63">
      <c r="A60" s="20">
        <v>11</v>
      </c>
      <c r="B60" s="88">
        <v>46</v>
      </c>
      <c r="C60" s="425" t="s">
        <v>334</v>
      </c>
      <c r="D60" s="401"/>
      <c r="E60" s="402">
        <v>600000</v>
      </c>
      <c r="F60" s="403">
        <v>1</v>
      </c>
      <c r="G60" s="402">
        <v>600000</v>
      </c>
      <c r="H60" s="404"/>
      <c r="I60" s="404"/>
      <c r="J60" s="402">
        <v>600000</v>
      </c>
      <c r="K60" s="261" t="s">
        <v>210</v>
      </c>
      <c r="L60" s="262" t="s">
        <v>130</v>
      </c>
      <c r="M60" s="262" t="s">
        <v>130</v>
      </c>
      <c r="N60" s="262" t="s">
        <v>32</v>
      </c>
      <c r="O60" s="263" t="s">
        <v>27</v>
      </c>
      <c r="P60" s="233" t="s">
        <v>209</v>
      </c>
      <c r="Q60" s="226" t="s">
        <v>333</v>
      </c>
      <c r="R60" s="185">
        <v>2</v>
      </c>
    </row>
    <row r="61" spans="1:18" ht="31.5">
      <c r="A61" s="20">
        <v>11</v>
      </c>
      <c r="B61" s="88">
        <v>47</v>
      </c>
      <c r="C61" s="419" t="s">
        <v>122</v>
      </c>
      <c r="D61" s="232">
        <v>5419</v>
      </c>
      <c r="E61" s="236">
        <v>3150</v>
      </c>
      <c r="F61" s="221">
        <v>220</v>
      </c>
      <c r="G61" s="228">
        <v>693000</v>
      </c>
      <c r="H61" s="228"/>
      <c r="I61" s="228"/>
      <c r="J61" s="229">
        <v>693000</v>
      </c>
      <c r="K61" s="230" t="s">
        <v>74</v>
      </c>
      <c r="L61" s="231" t="s">
        <v>115</v>
      </c>
      <c r="M61" s="231" t="s">
        <v>343</v>
      </c>
      <c r="N61" s="231" t="s">
        <v>32</v>
      </c>
      <c r="O61" s="232" t="s">
        <v>70</v>
      </c>
      <c r="P61" s="233" t="s">
        <v>59</v>
      </c>
      <c r="Q61" s="306" t="s">
        <v>134</v>
      </c>
      <c r="R61" s="343">
        <v>2</v>
      </c>
    </row>
    <row r="62" spans="1:18" ht="63">
      <c r="A62" s="20">
        <v>11</v>
      </c>
      <c r="B62" s="88">
        <v>48</v>
      </c>
      <c r="C62" s="239" t="s">
        <v>60</v>
      </c>
      <c r="D62" s="223" t="s">
        <v>61</v>
      </c>
      <c r="E62" s="240">
        <v>1159400</v>
      </c>
      <c r="F62" s="221">
        <v>1</v>
      </c>
      <c r="G62" s="270">
        <v>1159400</v>
      </c>
      <c r="H62" s="363"/>
      <c r="I62" s="363"/>
      <c r="J62" s="270">
        <v>1159400</v>
      </c>
      <c r="K62" s="351" t="s">
        <v>363</v>
      </c>
      <c r="L62" s="352" t="s">
        <v>84</v>
      </c>
      <c r="M62" s="352" t="s">
        <v>379</v>
      </c>
      <c r="N62" s="352" t="s">
        <v>32</v>
      </c>
      <c r="O62" s="352" t="s">
        <v>362</v>
      </c>
      <c r="P62" s="352" t="s">
        <v>180</v>
      </c>
      <c r="Q62" s="351" t="s">
        <v>216</v>
      </c>
      <c r="R62" s="185">
        <v>2</v>
      </c>
    </row>
    <row r="63" spans="1:18" ht="63">
      <c r="A63" s="428">
        <v>11</v>
      </c>
      <c r="B63" s="88">
        <v>49</v>
      </c>
      <c r="C63" s="414" t="s">
        <v>341</v>
      </c>
      <c r="D63" s="329" t="s">
        <v>340</v>
      </c>
      <c r="E63" s="265">
        <v>6260000</v>
      </c>
      <c r="F63" s="253">
        <v>1</v>
      </c>
      <c r="G63" s="265">
        <v>6260000</v>
      </c>
      <c r="H63" s="330"/>
      <c r="I63" s="331"/>
      <c r="J63" s="265">
        <v>6260000</v>
      </c>
      <c r="K63" s="261" t="s">
        <v>210</v>
      </c>
      <c r="L63" s="262" t="s">
        <v>130</v>
      </c>
      <c r="M63" s="262" t="s">
        <v>130</v>
      </c>
      <c r="N63" s="262" t="s">
        <v>32</v>
      </c>
      <c r="O63" s="263" t="s">
        <v>27</v>
      </c>
      <c r="P63" s="233" t="s">
        <v>209</v>
      </c>
      <c r="Q63" s="226" t="s">
        <v>339</v>
      </c>
      <c r="R63" s="88">
        <v>2</v>
      </c>
    </row>
    <row r="64" spans="1:18" ht="31.5">
      <c r="A64" s="20">
        <v>11</v>
      </c>
      <c r="B64" s="88">
        <v>50</v>
      </c>
      <c r="C64" s="414" t="s">
        <v>156</v>
      </c>
      <c r="D64" s="223"/>
      <c r="E64" s="227">
        <v>200000</v>
      </c>
      <c r="F64" s="221">
        <v>1</v>
      </c>
      <c r="G64" s="227">
        <v>200000</v>
      </c>
      <c r="H64" s="362"/>
      <c r="I64" s="362"/>
      <c r="J64" s="227">
        <v>200000</v>
      </c>
      <c r="K64" s="230" t="s">
        <v>74</v>
      </c>
      <c r="L64" s="231" t="s">
        <v>115</v>
      </c>
      <c r="M64" s="231" t="s">
        <v>343</v>
      </c>
      <c r="N64" s="231" t="s">
        <v>32</v>
      </c>
      <c r="O64" s="232" t="s">
        <v>70</v>
      </c>
      <c r="P64" s="233" t="s">
        <v>59</v>
      </c>
      <c r="Q64" s="306" t="s">
        <v>155</v>
      </c>
      <c r="R64" s="275">
        <v>2</v>
      </c>
    </row>
    <row r="65" spans="1:18" ht="18">
      <c r="A65" s="20">
        <v>11</v>
      </c>
      <c r="B65" s="88">
        <v>51</v>
      </c>
      <c r="C65" s="351" t="s">
        <v>312</v>
      </c>
      <c r="D65" s="442"/>
      <c r="E65" s="442">
        <v>600000</v>
      </c>
      <c r="F65" s="443">
        <v>1</v>
      </c>
      <c r="G65" s="442">
        <v>600000</v>
      </c>
      <c r="H65" s="363"/>
      <c r="I65" s="363"/>
      <c r="J65" s="442">
        <v>600000</v>
      </c>
      <c r="K65" s="351" t="s">
        <v>359</v>
      </c>
      <c r="L65" s="352" t="s">
        <v>84</v>
      </c>
      <c r="M65" s="352" t="s">
        <v>120</v>
      </c>
      <c r="N65" s="352" t="s">
        <v>32</v>
      </c>
      <c r="O65" s="352" t="s">
        <v>326</v>
      </c>
      <c r="P65" s="352" t="s">
        <v>180</v>
      </c>
      <c r="Q65" s="351" t="s">
        <v>378</v>
      </c>
      <c r="R65" s="118">
        <v>2</v>
      </c>
    </row>
    <row r="66" spans="1:18" ht="63">
      <c r="A66" s="20">
        <v>11</v>
      </c>
      <c r="B66" s="88">
        <v>52</v>
      </c>
      <c r="C66" s="351" t="s">
        <v>328</v>
      </c>
      <c r="D66" s="442"/>
      <c r="E66" s="442">
        <v>1000000</v>
      </c>
      <c r="F66" s="443">
        <v>1</v>
      </c>
      <c r="G66" s="444">
        <v>1000000</v>
      </c>
      <c r="H66" s="363"/>
      <c r="I66" s="363"/>
      <c r="J66" s="444">
        <v>1000000</v>
      </c>
      <c r="K66" s="351" t="s">
        <v>337</v>
      </c>
      <c r="L66" s="352" t="s">
        <v>84</v>
      </c>
      <c r="M66" s="352" t="s">
        <v>336</v>
      </c>
      <c r="N66" s="352" t="s">
        <v>32</v>
      </c>
      <c r="O66" s="352" t="s">
        <v>315</v>
      </c>
      <c r="P66" s="352" t="s">
        <v>180</v>
      </c>
      <c r="Q66" s="351" t="s">
        <v>377</v>
      </c>
      <c r="R66" s="185">
        <v>2</v>
      </c>
    </row>
    <row r="67" spans="1:18" ht="31.5">
      <c r="A67" s="20">
        <v>11</v>
      </c>
      <c r="B67" s="88">
        <v>53</v>
      </c>
      <c r="C67" s="426" t="s">
        <v>345</v>
      </c>
      <c r="D67" s="248" t="s">
        <v>344</v>
      </c>
      <c r="E67" s="346">
        <v>180100</v>
      </c>
      <c r="F67" s="347">
        <v>1</v>
      </c>
      <c r="G67" s="412">
        <v>180100</v>
      </c>
      <c r="H67" s="362"/>
      <c r="I67" s="362"/>
      <c r="J67" s="346">
        <v>180100</v>
      </c>
      <c r="K67" s="230" t="s">
        <v>74</v>
      </c>
      <c r="L67" s="231" t="s">
        <v>115</v>
      </c>
      <c r="M67" s="231" t="s">
        <v>343</v>
      </c>
      <c r="N67" s="231" t="s">
        <v>32</v>
      </c>
      <c r="O67" s="232" t="s">
        <v>70</v>
      </c>
      <c r="P67" s="233" t="s">
        <v>59</v>
      </c>
      <c r="Q67" s="458" t="s">
        <v>342</v>
      </c>
      <c r="R67" s="343">
        <v>2</v>
      </c>
    </row>
    <row r="68" spans="1:18" ht="31.5">
      <c r="A68" s="20">
        <v>11</v>
      </c>
      <c r="B68" s="88">
        <v>54</v>
      </c>
      <c r="C68" s="351" t="s">
        <v>360</v>
      </c>
      <c r="D68" s="442"/>
      <c r="E68" s="442">
        <v>300000</v>
      </c>
      <c r="F68" s="445">
        <v>1</v>
      </c>
      <c r="G68" s="445">
        <v>300000</v>
      </c>
      <c r="H68" s="363"/>
      <c r="I68" s="453"/>
      <c r="J68" s="445">
        <v>300000</v>
      </c>
      <c r="K68" s="351" t="s">
        <v>337</v>
      </c>
      <c r="L68" s="352" t="s">
        <v>84</v>
      </c>
      <c r="M68" s="352" t="s">
        <v>336</v>
      </c>
      <c r="N68" s="352" t="s">
        <v>32</v>
      </c>
      <c r="O68" s="352" t="s">
        <v>315</v>
      </c>
      <c r="P68" s="352" t="s">
        <v>180</v>
      </c>
      <c r="Q68" s="351" t="s">
        <v>376</v>
      </c>
      <c r="R68" s="364">
        <v>2</v>
      </c>
    </row>
    <row r="69" spans="1:18" ht="47.25">
      <c r="A69" s="20">
        <v>11</v>
      </c>
      <c r="B69" s="88">
        <v>55</v>
      </c>
      <c r="C69" s="419" t="s">
        <v>312</v>
      </c>
      <c r="D69" s="232" t="s">
        <v>313</v>
      </c>
      <c r="E69" s="236">
        <v>500000</v>
      </c>
      <c r="F69" s="221">
        <v>1</v>
      </c>
      <c r="G69" s="229">
        <v>500000</v>
      </c>
      <c r="H69" s="228"/>
      <c r="I69" s="228"/>
      <c r="J69" s="229">
        <v>500000</v>
      </c>
      <c r="K69" s="230" t="s">
        <v>222</v>
      </c>
      <c r="L69" s="231" t="s">
        <v>115</v>
      </c>
      <c r="M69" s="231" t="s">
        <v>214</v>
      </c>
      <c r="N69" s="231" t="s">
        <v>32</v>
      </c>
      <c r="O69" s="232" t="s">
        <v>70</v>
      </c>
      <c r="P69" s="233" t="s">
        <v>312</v>
      </c>
      <c r="Q69" s="459" t="s">
        <v>311</v>
      </c>
      <c r="R69" s="185">
        <v>2</v>
      </c>
    </row>
    <row r="70" spans="1:18" ht="63">
      <c r="A70" s="20">
        <v>11</v>
      </c>
      <c r="B70" s="88">
        <v>56</v>
      </c>
      <c r="C70" s="239" t="s">
        <v>60</v>
      </c>
      <c r="D70" s="446" t="s">
        <v>61</v>
      </c>
      <c r="E70" s="290">
        <v>1159400</v>
      </c>
      <c r="F70" s="221">
        <v>1</v>
      </c>
      <c r="G70" s="447">
        <v>1159400</v>
      </c>
      <c r="H70" s="345"/>
      <c r="I70" s="345"/>
      <c r="J70" s="447">
        <v>1159400</v>
      </c>
      <c r="K70" s="351" t="s">
        <v>217</v>
      </c>
      <c r="L70" s="352" t="s">
        <v>84</v>
      </c>
      <c r="M70" s="352" t="s">
        <v>84</v>
      </c>
      <c r="N70" s="352" t="s">
        <v>32</v>
      </c>
      <c r="O70" s="352" t="s">
        <v>65</v>
      </c>
      <c r="P70" s="352" t="s">
        <v>180</v>
      </c>
      <c r="Q70" s="351" t="s">
        <v>216</v>
      </c>
      <c r="R70" s="88">
        <v>2</v>
      </c>
    </row>
    <row r="71" spans="1:18" ht="18">
      <c r="A71" s="20">
        <v>11</v>
      </c>
      <c r="B71" s="88">
        <v>57</v>
      </c>
      <c r="C71" s="351" t="s">
        <v>360</v>
      </c>
      <c r="D71" s="442"/>
      <c r="E71" s="442">
        <v>300000</v>
      </c>
      <c r="F71" s="443">
        <v>1</v>
      </c>
      <c r="G71" s="363">
        <v>300000</v>
      </c>
      <c r="H71" s="363"/>
      <c r="I71" s="363"/>
      <c r="J71" s="363">
        <v>300000</v>
      </c>
      <c r="K71" s="351" t="s">
        <v>327</v>
      </c>
      <c r="L71" s="352" t="s">
        <v>84</v>
      </c>
      <c r="M71" s="352" t="s">
        <v>84</v>
      </c>
      <c r="N71" s="352" t="s">
        <v>32</v>
      </c>
      <c r="O71" s="352" t="s">
        <v>326</v>
      </c>
      <c r="P71" s="352" t="s">
        <v>180</v>
      </c>
      <c r="Q71" s="352" t="s">
        <v>365</v>
      </c>
      <c r="R71" s="275">
        <v>2</v>
      </c>
    </row>
    <row r="72" spans="1:18" ht="18">
      <c r="A72" s="20">
        <v>11</v>
      </c>
      <c r="B72" s="88">
        <v>58</v>
      </c>
      <c r="C72" s="351" t="s">
        <v>360</v>
      </c>
      <c r="D72" s="442"/>
      <c r="E72" s="442">
        <v>300000</v>
      </c>
      <c r="F72" s="443">
        <v>1</v>
      </c>
      <c r="G72" s="442">
        <v>300000</v>
      </c>
      <c r="H72" s="363"/>
      <c r="I72" s="363"/>
      <c r="J72" s="442">
        <v>300000</v>
      </c>
      <c r="K72" s="351" t="s">
        <v>317</v>
      </c>
      <c r="L72" s="352" t="s">
        <v>316</v>
      </c>
      <c r="M72" s="352" t="s">
        <v>316</v>
      </c>
      <c r="N72" s="352" t="s">
        <v>32</v>
      </c>
      <c r="O72" s="352" t="s">
        <v>315</v>
      </c>
      <c r="P72" s="352" t="s">
        <v>180</v>
      </c>
      <c r="Q72" s="352" t="s">
        <v>365</v>
      </c>
      <c r="R72" s="118">
        <v>2</v>
      </c>
    </row>
    <row r="73" spans="1:18" ht="31.5">
      <c r="A73" s="428">
        <v>11</v>
      </c>
      <c r="B73" s="88">
        <v>59</v>
      </c>
      <c r="C73" s="351" t="s">
        <v>373</v>
      </c>
      <c r="D73" s="442"/>
      <c r="E73" s="442">
        <v>500000</v>
      </c>
      <c r="F73" s="443">
        <v>1</v>
      </c>
      <c r="G73" s="442">
        <v>300000</v>
      </c>
      <c r="H73" s="363"/>
      <c r="I73" s="363"/>
      <c r="J73" s="442">
        <v>300000</v>
      </c>
      <c r="K73" s="351" t="s">
        <v>317</v>
      </c>
      <c r="L73" s="352" t="s">
        <v>84</v>
      </c>
      <c r="M73" s="352" t="s">
        <v>316</v>
      </c>
      <c r="N73" s="352" t="s">
        <v>32</v>
      </c>
      <c r="O73" s="352" t="s">
        <v>315</v>
      </c>
      <c r="P73" s="352" t="s">
        <v>180</v>
      </c>
      <c r="Q73" s="351" t="s">
        <v>372</v>
      </c>
      <c r="R73" s="185">
        <v>2</v>
      </c>
    </row>
    <row r="74" spans="1:18" ht="18">
      <c r="A74" s="20">
        <v>11</v>
      </c>
      <c r="B74" s="88">
        <v>60</v>
      </c>
      <c r="C74" s="351" t="s">
        <v>328</v>
      </c>
      <c r="D74" s="442"/>
      <c r="E74" s="442">
        <v>500000</v>
      </c>
      <c r="F74" s="443">
        <v>1</v>
      </c>
      <c r="G74" s="448">
        <v>500000</v>
      </c>
      <c r="H74" s="363"/>
      <c r="I74" s="363"/>
      <c r="J74" s="448">
        <v>500000</v>
      </c>
      <c r="K74" s="351" t="s">
        <v>317</v>
      </c>
      <c r="L74" s="352" t="s">
        <v>84</v>
      </c>
      <c r="M74" s="352" t="s">
        <v>316</v>
      </c>
      <c r="N74" s="352" t="s">
        <v>32</v>
      </c>
      <c r="O74" s="352" t="s">
        <v>315</v>
      </c>
      <c r="P74" s="352" t="s">
        <v>180</v>
      </c>
      <c r="Q74" s="351" t="s">
        <v>325</v>
      </c>
      <c r="R74" s="343">
        <v>2</v>
      </c>
    </row>
    <row r="75" spans="1:18" ht="31.5">
      <c r="A75" s="20">
        <v>11</v>
      </c>
      <c r="B75" s="88">
        <v>61</v>
      </c>
      <c r="C75" s="351" t="s">
        <v>375</v>
      </c>
      <c r="D75" s="442"/>
      <c r="E75" s="349">
        <v>500000</v>
      </c>
      <c r="F75" s="350">
        <v>1</v>
      </c>
      <c r="G75" s="349">
        <v>500000</v>
      </c>
      <c r="H75" s="345"/>
      <c r="I75" s="345"/>
      <c r="J75" s="349">
        <v>500000</v>
      </c>
      <c r="K75" s="351" t="s">
        <v>119</v>
      </c>
      <c r="L75" s="352" t="s">
        <v>84</v>
      </c>
      <c r="M75" s="352" t="s">
        <v>279</v>
      </c>
      <c r="N75" s="352" t="s">
        <v>32</v>
      </c>
      <c r="O75" s="352" t="s">
        <v>315</v>
      </c>
      <c r="P75" s="352" t="s">
        <v>180</v>
      </c>
      <c r="Q75" s="351" t="s">
        <v>370</v>
      </c>
      <c r="R75" s="364">
        <v>2</v>
      </c>
    </row>
    <row r="76" spans="1:18" ht="31.5">
      <c r="A76" s="20">
        <v>11</v>
      </c>
      <c r="B76" s="88">
        <v>62</v>
      </c>
      <c r="C76" s="351" t="s">
        <v>374</v>
      </c>
      <c r="D76" s="442"/>
      <c r="E76" s="349">
        <v>150000</v>
      </c>
      <c r="F76" s="350">
        <v>1</v>
      </c>
      <c r="G76" s="349">
        <v>150000</v>
      </c>
      <c r="H76" s="345"/>
      <c r="I76" s="345"/>
      <c r="J76" s="349">
        <v>150000</v>
      </c>
      <c r="K76" s="351" t="s">
        <v>119</v>
      </c>
      <c r="L76" s="352" t="s">
        <v>84</v>
      </c>
      <c r="M76" s="352" t="s">
        <v>279</v>
      </c>
      <c r="N76" s="352" t="s">
        <v>32</v>
      </c>
      <c r="O76" s="352" t="s">
        <v>315</v>
      </c>
      <c r="P76" s="352" t="s">
        <v>174</v>
      </c>
      <c r="Q76" s="351" t="s">
        <v>368</v>
      </c>
      <c r="R76" s="364">
        <v>2</v>
      </c>
    </row>
    <row r="77" spans="1:18" ht="31.5">
      <c r="A77" s="20">
        <v>11</v>
      </c>
      <c r="B77" s="88">
        <v>63</v>
      </c>
      <c r="C77" s="351" t="s">
        <v>367</v>
      </c>
      <c r="D77" s="442"/>
      <c r="E77" s="442">
        <v>300000</v>
      </c>
      <c r="F77" s="443">
        <v>1</v>
      </c>
      <c r="G77" s="442">
        <v>300000</v>
      </c>
      <c r="H77" s="363"/>
      <c r="I77" s="363"/>
      <c r="J77" s="442">
        <v>300000</v>
      </c>
      <c r="K77" s="351" t="s">
        <v>119</v>
      </c>
      <c r="L77" s="352" t="s">
        <v>84</v>
      </c>
      <c r="M77" s="352" t="s">
        <v>279</v>
      </c>
      <c r="N77" s="352" t="s">
        <v>32</v>
      </c>
      <c r="O77" s="352" t="s">
        <v>315</v>
      </c>
      <c r="P77" s="352" t="s">
        <v>174</v>
      </c>
      <c r="Q77" s="351" t="s">
        <v>366</v>
      </c>
      <c r="R77" s="364">
        <v>2</v>
      </c>
    </row>
    <row r="78" spans="1:18" ht="31.5">
      <c r="A78" s="20">
        <v>11</v>
      </c>
      <c r="B78" s="88">
        <v>64</v>
      </c>
      <c r="C78" s="351" t="s">
        <v>360</v>
      </c>
      <c r="D78" s="442"/>
      <c r="E78" s="442">
        <v>300000</v>
      </c>
      <c r="F78" s="443">
        <v>1</v>
      </c>
      <c r="G78" s="442">
        <v>300000</v>
      </c>
      <c r="H78" s="363"/>
      <c r="I78" s="363"/>
      <c r="J78" s="442">
        <v>300000</v>
      </c>
      <c r="K78" s="351" t="s">
        <v>119</v>
      </c>
      <c r="L78" s="352" t="s">
        <v>84</v>
      </c>
      <c r="M78" s="352" t="s">
        <v>279</v>
      </c>
      <c r="N78" s="352" t="s">
        <v>32</v>
      </c>
      <c r="O78" s="352" t="s">
        <v>315</v>
      </c>
      <c r="P78" s="352" t="s">
        <v>180</v>
      </c>
      <c r="Q78" s="351" t="s">
        <v>365</v>
      </c>
      <c r="R78" s="364">
        <v>2</v>
      </c>
    </row>
    <row r="79" spans="1:18" ht="31.5">
      <c r="A79" s="20">
        <v>11</v>
      </c>
      <c r="B79" s="88">
        <v>65</v>
      </c>
      <c r="C79" s="351" t="s">
        <v>373</v>
      </c>
      <c r="D79" s="442"/>
      <c r="E79" s="442">
        <v>500000</v>
      </c>
      <c r="F79" s="443">
        <v>1</v>
      </c>
      <c r="G79" s="442">
        <v>300000</v>
      </c>
      <c r="H79" s="363"/>
      <c r="I79" s="363"/>
      <c r="J79" s="442">
        <v>300000</v>
      </c>
      <c r="K79" s="351" t="s">
        <v>119</v>
      </c>
      <c r="L79" s="352" t="s">
        <v>84</v>
      </c>
      <c r="M79" s="352" t="s">
        <v>279</v>
      </c>
      <c r="N79" s="352" t="s">
        <v>32</v>
      </c>
      <c r="O79" s="352" t="s">
        <v>315</v>
      </c>
      <c r="P79" s="352" t="s">
        <v>174</v>
      </c>
      <c r="Q79" s="351" t="s">
        <v>372</v>
      </c>
      <c r="R79" s="364">
        <v>2</v>
      </c>
    </row>
    <row r="80" spans="1:18" ht="50.25" customHeight="1">
      <c r="A80" s="20">
        <v>11</v>
      </c>
      <c r="B80" s="88">
        <v>66</v>
      </c>
      <c r="C80" s="242" t="s">
        <v>60</v>
      </c>
      <c r="D80" s="449" t="s">
        <v>61</v>
      </c>
      <c r="E80" s="450">
        <v>1159400</v>
      </c>
      <c r="F80" s="451">
        <v>1</v>
      </c>
      <c r="G80" s="452">
        <v>1159400</v>
      </c>
      <c r="H80" s="363"/>
      <c r="I80" s="363"/>
      <c r="J80" s="452">
        <v>1159400</v>
      </c>
      <c r="K80" s="398" t="s">
        <v>83</v>
      </c>
      <c r="L80" s="364" t="s">
        <v>84</v>
      </c>
      <c r="M80" s="364" t="s">
        <v>85</v>
      </c>
      <c r="N80" s="441" t="s">
        <v>32</v>
      </c>
      <c r="O80" s="441" t="s">
        <v>288</v>
      </c>
      <c r="P80" s="441" t="s">
        <v>180</v>
      </c>
      <c r="Q80" s="398" t="s">
        <v>216</v>
      </c>
      <c r="R80" s="364">
        <v>2</v>
      </c>
    </row>
    <row r="81" spans="1:18" ht="31.5">
      <c r="A81" s="20">
        <v>11</v>
      </c>
      <c r="B81" s="88">
        <v>67</v>
      </c>
      <c r="C81" s="351" t="s">
        <v>371</v>
      </c>
      <c r="D81" s="442"/>
      <c r="E81" s="442">
        <v>500000</v>
      </c>
      <c r="F81" s="443">
        <v>1</v>
      </c>
      <c r="G81" s="349">
        <v>500000</v>
      </c>
      <c r="H81" s="363"/>
      <c r="I81" s="363"/>
      <c r="J81" s="349">
        <v>500000</v>
      </c>
      <c r="K81" s="351" t="s">
        <v>363</v>
      </c>
      <c r="L81" s="352" t="s">
        <v>84</v>
      </c>
      <c r="M81" s="352" t="s">
        <v>336</v>
      </c>
      <c r="N81" s="352" t="s">
        <v>32</v>
      </c>
      <c r="O81" s="352" t="s">
        <v>362</v>
      </c>
      <c r="P81" s="352" t="s">
        <v>180</v>
      </c>
      <c r="Q81" s="351" t="s">
        <v>370</v>
      </c>
      <c r="R81" s="364">
        <v>2</v>
      </c>
    </row>
    <row r="82" spans="1:18" ht="47.25">
      <c r="A82" s="20">
        <v>11</v>
      </c>
      <c r="B82" s="88">
        <v>68</v>
      </c>
      <c r="C82" s="351" t="s">
        <v>369</v>
      </c>
      <c r="D82" s="442"/>
      <c r="E82" s="349">
        <v>300000</v>
      </c>
      <c r="F82" s="350">
        <v>1</v>
      </c>
      <c r="G82" s="349">
        <v>300000</v>
      </c>
      <c r="H82" s="345"/>
      <c r="I82" s="345"/>
      <c r="J82" s="349">
        <v>300000</v>
      </c>
      <c r="K82" s="351" t="s">
        <v>363</v>
      </c>
      <c r="L82" s="352" t="s">
        <v>84</v>
      </c>
      <c r="M82" s="352" t="s">
        <v>336</v>
      </c>
      <c r="N82" s="352" t="s">
        <v>32</v>
      </c>
      <c r="O82" s="352" t="s">
        <v>362</v>
      </c>
      <c r="P82" s="352" t="s">
        <v>174</v>
      </c>
      <c r="Q82" s="351" t="s">
        <v>368</v>
      </c>
      <c r="R82" s="364">
        <v>2</v>
      </c>
    </row>
    <row r="83" spans="1:18" ht="31.5">
      <c r="A83" s="428">
        <v>11</v>
      </c>
      <c r="B83" s="88">
        <v>69</v>
      </c>
      <c r="C83" s="351" t="s">
        <v>367</v>
      </c>
      <c r="D83" s="442"/>
      <c r="E83" s="442">
        <v>300000</v>
      </c>
      <c r="F83" s="443">
        <v>1</v>
      </c>
      <c r="G83" s="442">
        <v>300000</v>
      </c>
      <c r="H83" s="363"/>
      <c r="I83" s="363"/>
      <c r="J83" s="442">
        <v>300000</v>
      </c>
      <c r="K83" s="351" t="s">
        <v>363</v>
      </c>
      <c r="L83" s="352" t="s">
        <v>84</v>
      </c>
      <c r="M83" s="352" t="s">
        <v>336</v>
      </c>
      <c r="N83" s="352" t="s">
        <v>32</v>
      </c>
      <c r="O83" s="352" t="s">
        <v>362</v>
      </c>
      <c r="P83" s="352" t="s">
        <v>174</v>
      </c>
      <c r="Q83" s="351" t="s">
        <v>366</v>
      </c>
      <c r="R83" s="364">
        <v>2</v>
      </c>
    </row>
    <row r="84" spans="1:18" ht="31.5">
      <c r="A84" s="20">
        <v>11</v>
      </c>
      <c r="B84" s="88">
        <v>70</v>
      </c>
      <c r="C84" s="351" t="s">
        <v>360</v>
      </c>
      <c r="D84" s="442"/>
      <c r="E84" s="442">
        <v>200000</v>
      </c>
      <c r="F84" s="443">
        <v>1</v>
      </c>
      <c r="G84" s="442">
        <v>200000</v>
      </c>
      <c r="H84" s="363"/>
      <c r="I84" s="363"/>
      <c r="J84" s="442">
        <v>200000</v>
      </c>
      <c r="K84" s="351" t="s">
        <v>363</v>
      </c>
      <c r="L84" s="352" t="s">
        <v>84</v>
      </c>
      <c r="M84" s="352" t="s">
        <v>336</v>
      </c>
      <c r="N84" s="352" t="s">
        <v>32</v>
      </c>
      <c r="O84" s="352" t="s">
        <v>362</v>
      </c>
      <c r="P84" s="352" t="s">
        <v>180</v>
      </c>
      <c r="Q84" s="351" t="s">
        <v>365</v>
      </c>
      <c r="R84" s="364">
        <v>2</v>
      </c>
    </row>
    <row r="85" spans="1:18" ht="31.5">
      <c r="A85" s="20">
        <v>11</v>
      </c>
      <c r="B85" s="88">
        <v>71</v>
      </c>
      <c r="C85" s="351" t="s">
        <v>364</v>
      </c>
      <c r="D85" s="442"/>
      <c r="E85" s="442">
        <v>600000</v>
      </c>
      <c r="F85" s="445">
        <v>1</v>
      </c>
      <c r="G85" s="442">
        <v>600000</v>
      </c>
      <c r="H85" s="363"/>
      <c r="I85" s="363"/>
      <c r="J85" s="442">
        <v>600000</v>
      </c>
      <c r="K85" s="351" t="s">
        <v>363</v>
      </c>
      <c r="L85" s="352" t="s">
        <v>84</v>
      </c>
      <c r="M85" s="352" t="s">
        <v>336</v>
      </c>
      <c r="N85" s="352" t="s">
        <v>32</v>
      </c>
      <c r="O85" s="352" t="s">
        <v>362</v>
      </c>
      <c r="P85" s="352" t="s">
        <v>174</v>
      </c>
      <c r="Q85" s="351" t="s">
        <v>361</v>
      </c>
      <c r="R85" s="364">
        <v>2</v>
      </c>
    </row>
    <row r="86" spans="1:18" ht="18">
      <c r="A86" s="427">
        <v>11</v>
      </c>
      <c r="B86" s="88">
        <v>72</v>
      </c>
      <c r="C86" s="289" t="s">
        <v>360</v>
      </c>
      <c r="D86" s="454"/>
      <c r="E86" s="454">
        <v>300000</v>
      </c>
      <c r="F86" s="444">
        <v>1</v>
      </c>
      <c r="G86" s="444">
        <v>300000</v>
      </c>
      <c r="H86" s="363"/>
      <c r="I86" s="363"/>
      <c r="J86" s="444">
        <v>300000</v>
      </c>
      <c r="K86" s="289" t="s">
        <v>359</v>
      </c>
      <c r="L86" s="364" t="s">
        <v>84</v>
      </c>
      <c r="M86" s="364" t="s">
        <v>120</v>
      </c>
      <c r="N86" s="364" t="s">
        <v>32</v>
      </c>
      <c r="O86" s="364" t="s">
        <v>326</v>
      </c>
      <c r="P86" s="364" t="s">
        <v>180</v>
      </c>
      <c r="Q86" s="289" t="s">
        <v>358</v>
      </c>
      <c r="R86" s="364">
        <v>2</v>
      </c>
    </row>
    <row r="87" spans="1:18" ht="18">
      <c r="A87" s="26"/>
      <c r="G87" s="87"/>
    </row>
    <row r="88" spans="1:18" ht="18">
      <c r="A88" s="26"/>
    </row>
  </sheetData>
  <autoFilter ref="C1:C88"/>
  <mergeCells count="2">
    <mergeCell ref="A1:R1"/>
    <mergeCell ref="A2:Q2"/>
  </mergeCell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" zoomScale="110" zoomScaleNormal="110" workbookViewId="0">
      <selection activeCell="C19" sqref="C19"/>
    </sheetView>
  </sheetViews>
  <sheetFormatPr defaultRowHeight="15"/>
  <cols>
    <col min="1" max="2" width="3.875" style="1" customWidth="1"/>
    <col min="3" max="3" width="27" style="1" customWidth="1"/>
    <col min="4" max="4" width="7.5" style="1" customWidth="1"/>
    <col min="5" max="5" width="10.75" style="1" bestFit="1" customWidth="1"/>
    <col min="6" max="6" width="5" style="1" bestFit="1" customWidth="1"/>
    <col min="7" max="7" width="9.625" style="1" customWidth="1"/>
    <col min="8" max="8" width="8.75" style="1" bestFit="1" customWidth="1"/>
    <col min="9" max="9" width="8.5" style="1" customWidth="1"/>
    <col min="10" max="10" width="9.25" style="1" customWidth="1"/>
    <col min="11" max="11" width="8.875" style="1" customWidth="1"/>
    <col min="12" max="12" width="7.5" style="1" customWidth="1"/>
    <col min="13" max="13" width="6.75" style="1" bestFit="1" customWidth="1"/>
    <col min="14" max="14" width="7.625" style="1" bestFit="1" customWidth="1"/>
    <col min="15" max="15" width="4.375" style="1" customWidth="1"/>
    <col min="16" max="16" width="7.375" style="1" bestFit="1" customWidth="1"/>
    <col min="17" max="17" width="25.875" style="1" customWidth="1"/>
    <col min="18" max="18" width="8.25" style="1" customWidth="1"/>
    <col min="19" max="19" width="9.125" style="1" bestFit="1" customWidth="1"/>
    <col min="20" max="16384" width="9" style="1"/>
  </cols>
  <sheetData>
    <row r="1" spans="1:18" ht="15.75">
      <c r="A1" s="573" t="s">
        <v>19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18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2"/>
    </row>
    <row r="3" spans="1:18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18" ht="96.75" customHeight="1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14" t="s">
        <v>20</v>
      </c>
      <c r="H4" s="14" t="s">
        <v>21</v>
      </c>
      <c r="I4" s="14" t="s">
        <v>22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18" ht="15.75">
      <c r="A5" s="16"/>
      <c r="B5" s="16"/>
      <c r="C5" s="16" t="s">
        <v>18</v>
      </c>
      <c r="D5" s="17"/>
      <c r="E5" s="18"/>
      <c r="F5" s="18"/>
      <c r="G5" s="18"/>
      <c r="H5" s="18"/>
      <c r="I5" s="18"/>
      <c r="J5" s="18"/>
      <c r="K5" s="19"/>
      <c r="L5" s="16"/>
      <c r="M5" s="16"/>
      <c r="N5" s="19"/>
      <c r="O5" s="16"/>
      <c r="P5" s="16"/>
      <c r="Q5" s="16"/>
      <c r="R5" s="16"/>
    </row>
    <row r="6" spans="1:18" ht="47.25">
      <c r="A6" s="20">
        <v>11</v>
      </c>
      <c r="B6" s="542">
        <v>1</v>
      </c>
      <c r="C6" s="469" t="s">
        <v>387</v>
      </c>
      <c r="D6" s="475">
        <v>10725</v>
      </c>
      <c r="E6" s="470">
        <v>74371400</v>
      </c>
      <c r="F6" s="471">
        <v>1</v>
      </c>
      <c r="G6" s="472">
        <v>14874280</v>
      </c>
      <c r="H6" s="473">
        <v>59497120</v>
      </c>
      <c r="I6" s="474"/>
      <c r="J6" s="470">
        <v>74371400</v>
      </c>
      <c r="K6" s="542" t="s">
        <v>225</v>
      </c>
      <c r="L6" s="545" t="s">
        <v>115</v>
      </c>
      <c r="M6" s="545" t="s">
        <v>116</v>
      </c>
      <c r="N6" s="546" t="s">
        <v>32</v>
      </c>
      <c r="O6" s="545" t="s">
        <v>51</v>
      </c>
      <c r="P6" s="547" t="s">
        <v>174</v>
      </c>
      <c r="Q6" s="548" t="s">
        <v>117</v>
      </c>
      <c r="R6" s="541">
        <v>3</v>
      </c>
    </row>
    <row r="7" spans="1:18" ht="63">
      <c r="A7" s="20">
        <v>11</v>
      </c>
      <c r="B7" s="281">
        <v>2</v>
      </c>
      <c r="C7" s="226" t="s">
        <v>48</v>
      </c>
      <c r="D7" s="251">
        <v>9555</v>
      </c>
      <c r="E7" s="252">
        <v>9394900</v>
      </c>
      <c r="F7" s="253">
        <v>1</v>
      </c>
      <c r="G7" s="252">
        <v>9394900</v>
      </c>
      <c r="H7" s="221"/>
      <c r="I7" s="221"/>
      <c r="J7" s="252">
        <f>SUM(G7:I7)</f>
        <v>9394900</v>
      </c>
      <c r="K7" s="283" t="s">
        <v>220</v>
      </c>
      <c r="L7" s="284" t="s">
        <v>97</v>
      </c>
      <c r="M7" s="284" t="s">
        <v>98</v>
      </c>
      <c r="N7" s="284" t="s">
        <v>32</v>
      </c>
      <c r="O7" s="246" t="s">
        <v>27</v>
      </c>
      <c r="P7" s="246" t="s">
        <v>52</v>
      </c>
      <c r="Q7" s="285" t="s">
        <v>235</v>
      </c>
      <c r="R7" s="281">
        <v>2</v>
      </c>
    </row>
    <row r="8" spans="1:18" ht="31.5">
      <c r="A8" s="20">
        <v>11</v>
      </c>
      <c r="B8" s="542">
        <v>3</v>
      </c>
      <c r="C8" s="226" t="s">
        <v>436</v>
      </c>
      <c r="D8" s="251">
        <v>9843</v>
      </c>
      <c r="E8" s="252">
        <v>105414800</v>
      </c>
      <c r="F8" s="253"/>
      <c r="G8" s="569">
        <v>21082900</v>
      </c>
      <c r="I8" s="250"/>
      <c r="J8" s="252"/>
      <c r="K8" s="283" t="s">
        <v>410</v>
      </c>
      <c r="L8" s="284" t="s">
        <v>388</v>
      </c>
      <c r="M8" s="284" t="s">
        <v>389</v>
      </c>
      <c r="N8" s="284" t="s">
        <v>32</v>
      </c>
      <c r="O8" s="545" t="s">
        <v>51</v>
      </c>
      <c r="P8" s="246"/>
      <c r="Q8" s="285"/>
      <c r="R8" s="773">
        <v>2</v>
      </c>
    </row>
    <row r="9" spans="1:18" ht="47.25">
      <c r="A9" s="20">
        <v>11</v>
      </c>
      <c r="B9" s="281">
        <v>4</v>
      </c>
      <c r="C9" s="99" t="s">
        <v>60</v>
      </c>
      <c r="D9" s="94" t="s">
        <v>61</v>
      </c>
      <c r="E9" s="101">
        <v>1159400</v>
      </c>
      <c r="F9" s="88">
        <v>1</v>
      </c>
      <c r="G9" s="102">
        <v>1159400</v>
      </c>
      <c r="H9" s="89"/>
      <c r="I9" s="89"/>
      <c r="J9" s="103">
        <v>1159400</v>
      </c>
      <c r="K9" s="89" t="s">
        <v>74</v>
      </c>
      <c r="L9" s="108" t="s">
        <v>75</v>
      </c>
      <c r="M9" s="108" t="s">
        <v>76</v>
      </c>
      <c r="N9" s="88" t="s">
        <v>32</v>
      </c>
      <c r="O9" s="88" t="s">
        <v>65</v>
      </c>
      <c r="P9" s="107" t="s">
        <v>43</v>
      </c>
      <c r="Q9" s="89" t="s">
        <v>77</v>
      </c>
      <c r="R9" s="294">
        <v>2</v>
      </c>
    </row>
    <row r="10" spans="1:18" ht="47.25">
      <c r="A10" s="20">
        <v>11</v>
      </c>
      <c r="B10" s="542">
        <v>5</v>
      </c>
      <c r="C10" s="301" t="s">
        <v>60</v>
      </c>
      <c r="D10" s="302" t="s">
        <v>61</v>
      </c>
      <c r="E10" s="303">
        <v>1507200</v>
      </c>
      <c r="F10" s="304">
        <v>1</v>
      </c>
      <c r="G10" s="303">
        <v>1507200</v>
      </c>
      <c r="H10" s="228"/>
      <c r="I10" s="228"/>
      <c r="J10" s="303">
        <f>SUM(G10:I10)</f>
        <v>1507200</v>
      </c>
      <c r="K10" s="296" t="s">
        <v>242</v>
      </c>
      <c r="L10" s="305" t="s">
        <v>30</v>
      </c>
      <c r="M10" s="305" t="s">
        <v>241</v>
      </c>
      <c r="N10" s="305" t="s">
        <v>32</v>
      </c>
      <c r="O10" s="232" t="s">
        <v>65</v>
      </c>
      <c r="P10" s="233"/>
      <c r="Q10" s="306" t="s">
        <v>73</v>
      </c>
      <c r="R10" s="294">
        <v>2</v>
      </c>
    </row>
    <row r="11" spans="1:18" ht="47.25">
      <c r="A11" s="20">
        <v>11</v>
      </c>
      <c r="B11" s="281">
        <v>6</v>
      </c>
      <c r="C11" s="99" t="s">
        <v>60</v>
      </c>
      <c r="D11" s="94" t="s">
        <v>61</v>
      </c>
      <c r="E11" s="101">
        <v>1159400</v>
      </c>
      <c r="F11" s="88">
        <v>1</v>
      </c>
      <c r="G11" s="102">
        <v>1159400</v>
      </c>
      <c r="H11" s="89"/>
      <c r="I11" s="89"/>
      <c r="J11" s="103">
        <v>1159400</v>
      </c>
      <c r="K11" s="104" t="s">
        <v>62</v>
      </c>
      <c r="L11" s="77" t="s">
        <v>63</v>
      </c>
      <c r="M11" s="77" t="s">
        <v>64</v>
      </c>
      <c r="N11" s="77" t="s">
        <v>32</v>
      </c>
      <c r="O11" s="77" t="s">
        <v>65</v>
      </c>
      <c r="P11" s="105" t="s">
        <v>43</v>
      </c>
      <c r="Q11" s="89" t="s">
        <v>66</v>
      </c>
      <c r="R11" s="92">
        <v>2</v>
      </c>
    </row>
    <row r="12" spans="1:18" ht="31.5">
      <c r="A12" s="20">
        <v>11</v>
      </c>
      <c r="B12" s="542">
        <v>7</v>
      </c>
      <c r="C12" s="235" t="s">
        <v>232</v>
      </c>
      <c r="D12" s="232"/>
      <c r="E12" s="236">
        <v>1200000</v>
      </c>
      <c r="F12" s="221">
        <v>1</v>
      </c>
      <c r="G12" s="236">
        <v>1200000</v>
      </c>
      <c r="H12" s="228"/>
      <c r="I12" s="228"/>
      <c r="J12" s="229">
        <v>1200000</v>
      </c>
      <c r="K12" s="230" t="s">
        <v>103</v>
      </c>
      <c r="L12" s="230" t="s">
        <v>84</v>
      </c>
      <c r="M12" s="230" t="s">
        <v>104</v>
      </c>
      <c r="N12" s="231" t="s">
        <v>32</v>
      </c>
      <c r="O12" s="232" t="s">
        <v>27</v>
      </c>
      <c r="P12" s="233" t="s">
        <v>174</v>
      </c>
      <c r="Q12" s="237" t="s">
        <v>231</v>
      </c>
      <c r="R12" s="221">
        <v>2</v>
      </c>
    </row>
    <row r="13" spans="1:18" ht="47.25">
      <c r="A13" s="20">
        <v>11</v>
      </c>
      <c r="B13" s="281">
        <v>8</v>
      </c>
      <c r="C13" s="469" t="s">
        <v>387</v>
      </c>
      <c r="D13" s="475">
        <v>10725</v>
      </c>
      <c r="E13" s="470">
        <v>74371400</v>
      </c>
      <c r="F13" s="471">
        <v>1</v>
      </c>
      <c r="G13" s="472">
        <v>14874280</v>
      </c>
      <c r="H13" s="473">
        <v>59497120</v>
      </c>
      <c r="I13" s="474"/>
      <c r="J13" s="470">
        <v>74371400</v>
      </c>
      <c r="K13" s="230" t="s">
        <v>221</v>
      </c>
      <c r="L13" s="230" t="s">
        <v>75</v>
      </c>
      <c r="M13" s="230" t="s">
        <v>202</v>
      </c>
      <c r="N13" s="231" t="s">
        <v>32</v>
      </c>
      <c r="O13" s="232" t="s">
        <v>51</v>
      </c>
      <c r="P13" s="233" t="s">
        <v>43</v>
      </c>
      <c r="Q13" s="237" t="s">
        <v>236</v>
      </c>
      <c r="R13" s="221">
        <v>2</v>
      </c>
    </row>
    <row r="14" spans="1:18" ht="47.25">
      <c r="A14" s="20">
        <v>11</v>
      </c>
      <c r="B14" s="542">
        <v>9</v>
      </c>
      <c r="C14" s="235" t="s">
        <v>230</v>
      </c>
      <c r="D14" s="232">
        <v>9555</v>
      </c>
      <c r="E14" s="236">
        <v>9554100</v>
      </c>
      <c r="F14" s="221">
        <v>1</v>
      </c>
      <c r="G14" s="228">
        <v>9554100</v>
      </c>
      <c r="H14" s="228"/>
      <c r="I14" s="228"/>
      <c r="J14" s="229">
        <v>9554100</v>
      </c>
      <c r="K14" s="230" t="s">
        <v>183</v>
      </c>
      <c r="L14" s="230" t="s">
        <v>184</v>
      </c>
      <c r="M14" s="230" t="s">
        <v>184</v>
      </c>
      <c r="N14" s="231" t="s">
        <v>175</v>
      </c>
      <c r="O14" s="232" t="s">
        <v>27</v>
      </c>
      <c r="P14" s="233" t="s">
        <v>174</v>
      </c>
      <c r="Q14" s="237" t="s">
        <v>229</v>
      </c>
      <c r="R14" s="221">
        <v>2</v>
      </c>
    </row>
    <row r="15" spans="1:18" ht="31.5">
      <c r="A15" s="20">
        <v>11</v>
      </c>
      <c r="B15" s="281">
        <v>10</v>
      </c>
      <c r="C15" s="104" t="s">
        <v>91</v>
      </c>
      <c r="D15" s="77" t="s">
        <v>92</v>
      </c>
      <c r="E15" s="112">
        <v>4066600</v>
      </c>
      <c r="F15" s="88">
        <v>1</v>
      </c>
      <c r="G15" s="103">
        <v>4066600</v>
      </c>
      <c r="H15" s="114"/>
      <c r="I15" s="114"/>
      <c r="J15" s="103">
        <v>4066600</v>
      </c>
      <c r="K15" s="115" t="s">
        <v>93</v>
      </c>
      <c r="L15" s="77" t="s">
        <v>88</v>
      </c>
      <c r="M15" s="77" t="s">
        <v>94</v>
      </c>
      <c r="N15" s="77" t="s">
        <v>32</v>
      </c>
      <c r="O15" s="77" t="s">
        <v>65</v>
      </c>
      <c r="P15" s="113" t="s">
        <v>95</v>
      </c>
      <c r="Q15" s="116" t="s">
        <v>96</v>
      </c>
      <c r="R15" s="88">
        <v>2</v>
      </c>
    </row>
    <row r="16" spans="1:18" ht="47.25">
      <c r="A16" s="20">
        <v>11</v>
      </c>
      <c r="B16" s="542">
        <v>11</v>
      </c>
      <c r="C16" s="133" t="s">
        <v>141</v>
      </c>
      <c r="D16" s="131" t="s">
        <v>67</v>
      </c>
      <c r="E16" s="112">
        <v>1159400</v>
      </c>
      <c r="F16" s="269">
        <v>1</v>
      </c>
      <c r="G16" s="270">
        <v>1159400</v>
      </c>
      <c r="H16" s="271"/>
      <c r="I16" s="271"/>
      <c r="J16" s="270">
        <v>1159400</v>
      </c>
      <c r="K16" s="272" t="s">
        <v>223</v>
      </c>
      <c r="L16" s="272" t="s">
        <v>26</v>
      </c>
      <c r="M16" s="273" t="s">
        <v>176</v>
      </c>
      <c r="N16" s="273" t="s">
        <v>32</v>
      </c>
      <c r="O16" s="246" t="s">
        <v>65</v>
      </c>
      <c r="P16" s="274" t="s">
        <v>43</v>
      </c>
      <c r="Q16" s="226" t="s">
        <v>215</v>
      </c>
      <c r="R16" s="234">
        <v>2</v>
      </c>
    </row>
    <row r="17" spans="1:18" ht="32.25" thickBot="1">
      <c r="A17" s="678">
        <v>11</v>
      </c>
      <c r="B17" s="281">
        <v>12</v>
      </c>
      <c r="C17" s="680" t="s">
        <v>122</v>
      </c>
      <c r="D17" s="650">
        <v>5419</v>
      </c>
      <c r="E17" s="704">
        <v>3150</v>
      </c>
      <c r="F17" s="705">
        <v>260</v>
      </c>
      <c r="G17" s="651">
        <v>819000</v>
      </c>
      <c r="H17" s="705"/>
      <c r="I17" s="705"/>
      <c r="J17" s="651">
        <v>819000</v>
      </c>
      <c r="K17" s="650" t="s">
        <v>135</v>
      </c>
      <c r="L17" s="650" t="s">
        <v>130</v>
      </c>
      <c r="M17" s="706" t="s">
        <v>136</v>
      </c>
      <c r="N17" s="706" t="s">
        <v>32</v>
      </c>
      <c r="O17" s="706" t="s">
        <v>65</v>
      </c>
      <c r="P17" s="705" t="s">
        <v>59</v>
      </c>
      <c r="Q17" s="707" t="s">
        <v>134</v>
      </c>
      <c r="R17" s="706">
        <v>2</v>
      </c>
    </row>
    <row r="18" spans="1:18" ht="18.75" thickBot="1">
      <c r="A18" s="645"/>
      <c r="B18" s="663"/>
      <c r="C18" s="718"/>
      <c r="D18" s="719"/>
      <c r="E18" s="720"/>
      <c r="F18" s="663"/>
      <c r="G18" s="721">
        <f>SUM(G6:G17)</f>
        <v>80851460</v>
      </c>
      <c r="H18" s="722"/>
      <c r="I18" s="722"/>
      <c r="J18" s="723"/>
      <c r="K18" s="724"/>
      <c r="L18" s="725"/>
      <c r="M18" s="725"/>
      <c r="N18" s="725"/>
      <c r="O18" s="725"/>
      <c r="P18" s="726"/>
      <c r="Q18" s="722"/>
      <c r="R18" s="727"/>
    </row>
    <row r="19" spans="1:18" ht="18">
      <c r="A19" s="642"/>
      <c r="B19" s="58"/>
      <c r="C19" s="708"/>
      <c r="D19" s="709"/>
      <c r="E19" s="710"/>
      <c r="F19" s="58"/>
      <c r="G19" s="711"/>
      <c r="H19" s="712"/>
      <c r="I19" s="712"/>
      <c r="J19" s="713"/>
      <c r="K19" s="714"/>
      <c r="L19" s="715"/>
      <c r="M19" s="715"/>
      <c r="N19" s="715"/>
      <c r="O19" s="715"/>
      <c r="P19" s="716"/>
      <c r="Q19" s="712"/>
      <c r="R19" s="717"/>
    </row>
    <row r="20" spans="1:18" ht="18">
      <c r="A20" s="672"/>
      <c r="B20" s="673"/>
      <c r="C20" s="728" t="s">
        <v>437</v>
      </c>
      <c r="D20" s="698"/>
      <c r="E20" s="699"/>
      <c r="F20" s="673"/>
      <c r="G20" s="700"/>
      <c r="H20" s="697"/>
      <c r="I20" s="697"/>
      <c r="J20" s="701"/>
      <c r="K20" s="702"/>
      <c r="L20" s="695"/>
      <c r="M20" s="695"/>
      <c r="N20" s="695"/>
      <c r="O20" s="695"/>
      <c r="P20" s="696"/>
      <c r="Q20" s="697"/>
      <c r="R20" s="703"/>
    </row>
    <row r="21" spans="1:18" ht="21" customHeight="1">
      <c r="A21" s="21">
        <v>11</v>
      </c>
      <c r="B21" s="221">
        <v>1</v>
      </c>
      <c r="C21" s="235" t="s">
        <v>234</v>
      </c>
      <c r="D21" s="232">
        <v>10402</v>
      </c>
      <c r="E21" s="236">
        <v>38000000</v>
      </c>
      <c r="F21" s="221">
        <v>1</v>
      </c>
      <c r="G21" s="236">
        <v>38000000</v>
      </c>
      <c r="H21" s="282"/>
      <c r="I21" s="282"/>
      <c r="J21" s="236">
        <v>38000000</v>
      </c>
      <c r="K21" s="230" t="s">
        <v>188</v>
      </c>
      <c r="L21" s="230" t="s">
        <v>56</v>
      </c>
      <c r="M21" s="231" t="s">
        <v>57</v>
      </c>
      <c r="N21" s="231" t="s">
        <v>32</v>
      </c>
      <c r="O21" s="232" t="s">
        <v>27</v>
      </c>
      <c r="P21" s="233" t="s">
        <v>38</v>
      </c>
      <c r="Q21" s="237" t="s">
        <v>233</v>
      </c>
      <c r="R21" s="221">
        <v>2</v>
      </c>
    </row>
    <row r="22" spans="1:18" ht="50.25" customHeight="1">
      <c r="A22" s="20">
        <v>11</v>
      </c>
      <c r="B22" s="221">
        <v>2</v>
      </c>
      <c r="C22" s="286" t="s">
        <v>238</v>
      </c>
      <c r="D22" s="232"/>
      <c r="E22" s="287">
        <v>180000</v>
      </c>
      <c r="F22" s="290">
        <v>1</v>
      </c>
      <c r="G22" s="288">
        <v>180000</v>
      </c>
      <c r="H22" s="228"/>
      <c r="I22" s="228"/>
      <c r="J22" s="287">
        <v>180000</v>
      </c>
      <c r="K22" s="230" t="s">
        <v>107</v>
      </c>
      <c r="L22" s="230" t="s">
        <v>88</v>
      </c>
      <c r="M22" s="230" t="s">
        <v>94</v>
      </c>
      <c r="N22" s="231" t="s">
        <v>32</v>
      </c>
      <c r="O22" s="232" t="s">
        <v>27</v>
      </c>
      <c r="P22" s="233" t="s">
        <v>180</v>
      </c>
      <c r="Q22" s="289" t="s">
        <v>237</v>
      </c>
      <c r="R22" s="221">
        <v>2</v>
      </c>
    </row>
    <row r="23" spans="1:18" ht="33.75" customHeight="1">
      <c r="A23" s="20">
        <v>11</v>
      </c>
      <c r="B23" s="221">
        <v>3</v>
      </c>
      <c r="C23" s="292" t="s">
        <v>240</v>
      </c>
      <c r="D23" s="293">
        <v>5419</v>
      </c>
      <c r="E23" s="298">
        <v>4100</v>
      </c>
      <c r="F23" s="299">
        <v>100</v>
      </c>
      <c r="G23" s="298">
        <v>410000</v>
      </c>
      <c r="H23" s="295"/>
      <c r="I23" s="295"/>
      <c r="J23" s="300">
        <f>SUM(G23:I23)</f>
        <v>410000</v>
      </c>
      <c r="K23" s="296" t="s">
        <v>222</v>
      </c>
      <c r="L23" s="292" t="s">
        <v>115</v>
      </c>
      <c r="M23" s="292" t="s">
        <v>214</v>
      </c>
      <c r="N23" s="292" t="s">
        <v>32</v>
      </c>
      <c r="O23" s="255" t="s">
        <v>70</v>
      </c>
      <c r="P23" s="297" t="s">
        <v>59</v>
      </c>
      <c r="Q23" s="289" t="s">
        <v>239</v>
      </c>
      <c r="R23" s="221">
        <v>2</v>
      </c>
    </row>
    <row r="24" spans="1:18" ht="47.25">
      <c r="A24" s="20">
        <v>11</v>
      </c>
      <c r="B24" s="221">
        <v>4</v>
      </c>
      <c r="C24" s="226" t="s">
        <v>212</v>
      </c>
      <c r="D24" s="258"/>
      <c r="E24" s="259">
        <v>2000000</v>
      </c>
      <c r="F24" s="221">
        <v>1</v>
      </c>
      <c r="G24" s="259">
        <v>2000000</v>
      </c>
      <c r="H24" s="221"/>
      <c r="I24" s="221"/>
      <c r="J24" s="260">
        <v>2000000</v>
      </c>
      <c r="K24" s="261" t="s">
        <v>210</v>
      </c>
      <c r="L24" s="261" t="s">
        <v>130</v>
      </c>
      <c r="M24" s="261" t="s">
        <v>130</v>
      </c>
      <c r="N24" s="262" t="s">
        <v>32</v>
      </c>
      <c r="O24" s="263" t="s">
        <v>27</v>
      </c>
      <c r="P24" s="233" t="s">
        <v>209</v>
      </c>
      <c r="Q24" s="226" t="s">
        <v>208</v>
      </c>
      <c r="R24" s="291">
        <v>2</v>
      </c>
    </row>
    <row r="25" spans="1:18" ht="31.5">
      <c r="A25" s="20">
        <v>11</v>
      </c>
      <c r="B25" s="221">
        <v>5</v>
      </c>
      <c r="C25" s="226" t="s">
        <v>270</v>
      </c>
      <c r="D25" s="223"/>
      <c r="E25" s="287">
        <v>1000000</v>
      </c>
      <c r="F25" s="287">
        <v>1</v>
      </c>
      <c r="G25" s="288">
        <v>1000000</v>
      </c>
      <c r="H25" s="221"/>
      <c r="I25" s="221"/>
      <c r="J25" s="287">
        <v>1000000</v>
      </c>
      <c r="K25" s="230" t="s">
        <v>107</v>
      </c>
      <c r="L25" s="230" t="s">
        <v>88</v>
      </c>
      <c r="M25" s="230" t="s">
        <v>94</v>
      </c>
      <c r="N25" s="230" t="s">
        <v>32</v>
      </c>
      <c r="O25" s="232" t="s">
        <v>27</v>
      </c>
      <c r="P25" s="233" t="s">
        <v>174</v>
      </c>
      <c r="Q25" s="226" t="s">
        <v>269</v>
      </c>
      <c r="R25" s="234">
        <v>2</v>
      </c>
    </row>
    <row r="26" spans="1:18" ht="47.25">
      <c r="A26" s="20">
        <v>11</v>
      </c>
      <c r="B26" s="221">
        <v>6</v>
      </c>
      <c r="C26" s="226" t="s">
        <v>273</v>
      </c>
      <c r="D26" s="329"/>
      <c r="E26" s="265">
        <v>690</v>
      </c>
      <c r="F26" s="253" t="s">
        <v>272</v>
      </c>
      <c r="G26" s="260">
        <v>1518000</v>
      </c>
      <c r="H26" s="260"/>
      <c r="I26" s="331"/>
      <c r="J26" s="260">
        <v>1518000</v>
      </c>
      <c r="K26" s="261" t="s">
        <v>210</v>
      </c>
      <c r="L26" s="261" t="s">
        <v>130</v>
      </c>
      <c r="M26" s="262" t="s">
        <v>130</v>
      </c>
      <c r="N26" s="262" t="s">
        <v>32</v>
      </c>
      <c r="O26" s="263" t="s">
        <v>27</v>
      </c>
      <c r="P26" s="233" t="s">
        <v>209</v>
      </c>
      <c r="Q26" s="226" t="s">
        <v>271</v>
      </c>
      <c r="R26" s="221">
        <v>2</v>
      </c>
    </row>
    <row r="27" spans="1:18" ht="47.25">
      <c r="A27" s="20">
        <v>11</v>
      </c>
      <c r="B27" s="221">
        <v>7</v>
      </c>
      <c r="C27" s="116" t="s">
        <v>312</v>
      </c>
      <c r="D27" s="165" t="s">
        <v>313</v>
      </c>
      <c r="E27" s="382">
        <v>500000</v>
      </c>
      <c r="F27" s="88" t="s">
        <v>211</v>
      </c>
      <c r="G27" s="382">
        <v>500000</v>
      </c>
      <c r="H27" s="176"/>
      <c r="I27" s="176"/>
      <c r="J27" s="178">
        <v>500000</v>
      </c>
      <c r="K27" s="163" t="s">
        <v>314</v>
      </c>
      <c r="L27" s="164" t="s">
        <v>115</v>
      </c>
      <c r="M27" s="164" t="s">
        <v>116</v>
      </c>
      <c r="N27" s="164" t="s">
        <v>32</v>
      </c>
      <c r="O27" s="165" t="s">
        <v>70</v>
      </c>
      <c r="P27" s="166" t="s">
        <v>312</v>
      </c>
      <c r="Q27" s="177" t="s">
        <v>311</v>
      </c>
      <c r="R27" s="88">
        <v>2</v>
      </c>
    </row>
    <row r="28" spans="1:18" ht="18">
      <c r="A28" s="20">
        <v>11</v>
      </c>
      <c r="B28" s="221">
        <v>8</v>
      </c>
      <c r="C28" s="132" t="s">
        <v>297</v>
      </c>
      <c r="D28" s="169"/>
      <c r="E28" s="369">
        <v>3000000</v>
      </c>
      <c r="F28" s="369" t="s">
        <v>296</v>
      </c>
      <c r="G28" s="184">
        <v>3000000</v>
      </c>
      <c r="H28" s="88"/>
      <c r="I28" s="88"/>
      <c r="J28" s="369">
        <v>3000000</v>
      </c>
      <c r="K28" s="163" t="s">
        <v>107</v>
      </c>
      <c r="L28" s="164" t="s">
        <v>88</v>
      </c>
      <c r="M28" s="164" t="s">
        <v>94</v>
      </c>
      <c r="N28" s="164" t="s">
        <v>205</v>
      </c>
      <c r="O28" s="165" t="s">
        <v>27</v>
      </c>
      <c r="P28" s="166" t="s">
        <v>174</v>
      </c>
      <c r="Q28" s="370" t="s">
        <v>295</v>
      </c>
      <c r="R28" s="88">
        <v>2</v>
      </c>
    </row>
    <row r="29" spans="1:18" ht="31.5">
      <c r="A29" s="20">
        <v>11</v>
      </c>
      <c r="B29" s="221">
        <v>9</v>
      </c>
      <c r="C29" s="292" t="s">
        <v>352</v>
      </c>
      <c r="D29" s="405">
        <v>5419</v>
      </c>
      <c r="E29" s="406">
        <v>4100</v>
      </c>
      <c r="F29" s="306">
        <v>100</v>
      </c>
      <c r="G29" s="407">
        <v>410000</v>
      </c>
      <c r="H29" s="295"/>
      <c r="I29" s="295"/>
      <c r="J29" s="407">
        <f>SUM(G29:I29)</f>
        <v>410000</v>
      </c>
      <c r="K29" s="296" t="s">
        <v>222</v>
      </c>
      <c r="L29" s="255" t="s">
        <v>115</v>
      </c>
      <c r="M29" s="255" t="s">
        <v>214</v>
      </c>
      <c r="N29" s="292" t="s">
        <v>32</v>
      </c>
      <c r="O29" s="255" t="s">
        <v>70</v>
      </c>
      <c r="P29" s="297" t="s">
        <v>59</v>
      </c>
      <c r="Q29" s="289" t="s">
        <v>351</v>
      </c>
      <c r="R29" s="221">
        <v>2</v>
      </c>
    </row>
    <row r="30" spans="1:18" ht="47.25">
      <c r="A30" s="20">
        <v>11</v>
      </c>
      <c r="B30" s="221">
        <v>10</v>
      </c>
      <c r="C30" s="396" t="s">
        <v>332</v>
      </c>
      <c r="D30" s="392"/>
      <c r="E30" s="393">
        <v>600000</v>
      </c>
      <c r="F30" s="394">
        <v>1</v>
      </c>
      <c r="G30" s="393">
        <v>600000</v>
      </c>
      <c r="H30" s="395"/>
      <c r="I30" s="395"/>
      <c r="J30" s="393">
        <v>600000</v>
      </c>
      <c r="K30" s="379" t="s">
        <v>210</v>
      </c>
      <c r="L30" s="380" t="s">
        <v>130</v>
      </c>
      <c r="M30" s="380" t="s">
        <v>130</v>
      </c>
      <c r="N30" s="380" t="s">
        <v>32</v>
      </c>
      <c r="O30" s="381" t="s">
        <v>27</v>
      </c>
      <c r="P30" s="166" t="s">
        <v>209</v>
      </c>
      <c r="Q30" s="89" t="s">
        <v>331</v>
      </c>
      <c r="R30" s="88">
        <v>2</v>
      </c>
    </row>
    <row r="31" spans="1:18" ht="31.5">
      <c r="A31" s="20">
        <v>11</v>
      </c>
      <c r="B31" s="221">
        <v>11</v>
      </c>
      <c r="C31" s="408" t="s">
        <v>350</v>
      </c>
      <c r="D31" s="409" t="s">
        <v>349</v>
      </c>
      <c r="E31" s="346">
        <v>1000</v>
      </c>
      <c r="F31" s="347">
        <v>500</v>
      </c>
      <c r="G31" s="346">
        <v>500000</v>
      </c>
      <c r="H31" s="221"/>
      <c r="I31" s="221"/>
      <c r="J31" s="346">
        <v>500000</v>
      </c>
      <c r="K31" s="410" t="s">
        <v>256</v>
      </c>
      <c r="L31" s="231" t="s">
        <v>115</v>
      </c>
      <c r="M31" s="231" t="s">
        <v>255</v>
      </c>
      <c r="N31" s="231" t="s">
        <v>32</v>
      </c>
      <c r="O31" s="232" t="s">
        <v>70</v>
      </c>
      <c r="P31" s="233"/>
      <c r="Q31" s="358"/>
      <c r="R31" s="221">
        <v>2</v>
      </c>
    </row>
    <row r="32" spans="1:18" ht="47.25">
      <c r="A32" s="20">
        <v>11</v>
      </c>
      <c r="B32" s="221">
        <v>12</v>
      </c>
      <c r="C32" s="397" t="s">
        <v>334</v>
      </c>
      <c r="D32" s="392"/>
      <c r="E32" s="393">
        <v>600000</v>
      </c>
      <c r="F32" s="394">
        <v>1</v>
      </c>
      <c r="G32" s="393">
        <v>600000</v>
      </c>
      <c r="H32" s="395"/>
      <c r="I32" s="395"/>
      <c r="J32" s="393">
        <v>600000</v>
      </c>
      <c r="K32" s="379" t="s">
        <v>210</v>
      </c>
      <c r="L32" s="380" t="s">
        <v>130</v>
      </c>
      <c r="M32" s="380" t="s">
        <v>130</v>
      </c>
      <c r="N32" s="380" t="s">
        <v>32</v>
      </c>
      <c r="O32" s="381" t="s">
        <v>27</v>
      </c>
      <c r="P32" s="166" t="s">
        <v>209</v>
      </c>
      <c r="Q32" s="89" t="s">
        <v>333</v>
      </c>
      <c r="R32" s="88">
        <v>2</v>
      </c>
    </row>
    <row r="33" spans="1:18" ht="18">
      <c r="A33" s="20">
        <v>11</v>
      </c>
      <c r="B33" s="221">
        <v>13</v>
      </c>
      <c r="C33" s="408" t="s">
        <v>122</v>
      </c>
      <c r="D33" s="361">
        <v>5419</v>
      </c>
      <c r="E33" s="227">
        <v>3150</v>
      </c>
      <c r="F33" s="221">
        <v>100</v>
      </c>
      <c r="G33" s="227">
        <v>315000</v>
      </c>
      <c r="H33" s="221"/>
      <c r="I33" s="221"/>
      <c r="J33" s="227">
        <v>315000</v>
      </c>
      <c r="K33" s="230" t="s">
        <v>256</v>
      </c>
      <c r="L33" s="231" t="s">
        <v>115</v>
      </c>
      <c r="M33" s="231" t="s">
        <v>255</v>
      </c>
      <c r="N33" s="231" t="s">
        <v>32</v>
      </c>
      <c r="O33" s="232" t="s">
        <v>70</v>
      </c>
      <c r="P33" s="233"/>
      <c r="Q33" s="226"/>
      <c r="R33" s="221">
        <v>2</v>
      </c>
    </row>
    <row r="34" spans="1:18" ht="47.25">
      <c r="A34" s="20">
        <v>11</v>
      </c>
      <c r="B34" s="221">
        <v>14</v>
      </c>
      <c r="C34" s="226" t="s">
        <v>341</v>
      </c>
      <c r="D34" s="329" t="s">
        <v>340</v>
      </c>
      <c r="E34" s="265">
        <v>6260000</v>
      </c>
      <c r="F34" s="253">
        <v>1</v>
      </c>
      <c r="G34" s="265">
        <v>6260000</v>
      </c>
      <c r="H34" s="330"/>
      <c r="I34" s="331"/>
      <c r="J34" s="265">
        <v>6260000</v>
      </c>
      <c r="K34" s="261" t="s">
        <v>210</v>
      </c>
      <c r="L34" s="262" t="s">
        <v>130</v>
      </c>
      <c r="M34" s="262" t="s">
        <v>130</v>
      </c>
      <c r="N34" s="262" t="s">
        <v>32</v>
      </c>
      <c r="O34" s="263" t="s">
        <v>27</v>
      </c>
      <c r="P34" s="233" t="s">
        <v>209</v>
      </c>
      <c r="Q34" s="226" t="s">
        <v>339</v>
      </c>
      <c r="R34" s="221">
        <v>2</v>
      </c>
    </row>
    <row r="35" spans="1:18" ht="47.25">
      <c r="A35" s="20">
        <v>11</v>
      </c>
      <c r="B35" s="221">
        <v>15</v>
      </c>
      <c r="C35" s="312" t="s">
        <v>353</v>
      </c>
      <c r="D35" s="429">
        <v>9638</v>
      </c>
      <c r="E35" s="314">
        <v>13347600</v>
      </c>
      <c r="F35" s="347">
        <v>1</v>
      </c>
      <c r="G35" s="240">
        <v>13347600</v>
      </c>
      <c r="H35" s="438"/>
      <c r="I35" s="431"/>
      <c r="J35" s="227">
        <v>13347600</v>
      </c>
      <c r="K35" s="410" t="s">
        <v>256</v>
      </c>
      <c r="L35" s="410" t="s">
        <v>115</v>
      </c>
      <c r="M35" s="410" t="s">
        <v>255</v>
      </c>
      <c r="N35" s="292" t="s">
        <v>32</v>
      </c>
      <c r="O35" s="430" t="s">
        <v>70</v>
      </c>
      <c r="P35" s="233"/>
      <c r="Q35" s="348"/>
      <c r="R35" s="221">
        <v>2</v>
      </c>
    </row>
    <row r="36" spans="1:18" ht="47.25">
      <c r="A36" s="672">
        <v>11</v>
      </c>
      <c r="B36" s="221">
        <v>16</v>
      </c>
      <c r="C36" s="235" t="s">
        <v>312</v>
      </c>
      <c r="D36" s="232" t="s">
        <v>313</v>
      </c>
      <c r="E36" s="236">
        <v>500000</v>
      </c>
      <c r="F36" s="221" t="s">
        <v>211</v>
      </c>
      <c r="G36" s="236">
        <v>500000</v>
      </c>
      <c r="H36" s="228"/>
      <c r="I36" s="228"/>
      <c r="J36" s="229">
        <v>500000</v>
      </c>
      <c r="K36" s="230" t="s">
        <v>354</v>
      </c>
      <c r="L36" s="231" t="s">
        <v>115</v>
      </c>
      <c r="M36" s="231" t="s">
        <v>115</v>
      </c>
      <c r="N36" s="231" t="s">
        <v>32</v>
      </c>
      <c r="O36" s="232" t="s">
        <v>65</v>
      </c>
      <c r="P36" s="233" t="s">
        <v>312</v>
      </c>
      <c r="Q36" s="237" t="s">
        <v>311</v>
      </c>
      <c r="R36" s="221">
        <v>2</v>
      </c>
    </row>
    <row r="37" spans="1:18" ht="18">
      <c r="A37" s="26"/>
      <c r="G37" s="87"/>
    </row>
    <row r="38" spans="1:18" ht="18">
      <c r="A38" s="26"/>
      <c r="B38" s="365"/>
      <c r="C38" s="432"/>
      <c r="D38" s="433"/>
      <c r="E38" s="194"/>
      <c r="F38" s="192"/>
      <c r="G38" s="194"/>
      <c r="H38" s="188"/>
      <c r="I38" s="188"/>
      <c r="J38" s="194"/>
      <c r="K38" s="196"/>
      <c r="L38" s="207"/>
      <c r="M38" s="207"/>
      <c r="N38" s="207"/>
      <c r="O38" s="208"/>
      <c r="P38" s="197"/>
      <c r="Q38" s="434"/>
      <c r="R38" s="188"/>
    </row>
    <row r="39" spans="1:18" ht="15.75">
      <c r="B39" s="365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435"/>
    </row>
    <row r="40" spans="1:18" ht="15.75">
      <c r="B40" s="365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7"/>
    </row>
  </sheetData>
  <autoFilter ref="K1:K40"/>
  <mergeCells count="2">
    <mergeCell ref="A1:R1"/>
    <mergeCell ref="A2:Q2"/>
  </mergeCells>
  <pageMargins left="0" right="0.19685039370078741" top="0.74803149606299213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110" zoomScaleNormal="110" workbookViewId="0">
      <selection activeCell="A10" sqref="A10:A12"/>
    </sheetView>
  </sheetViews>
  <sheetFormatPr defaultRowHeight="14.25"/>
  <cols>
    <col min="1" max="1" width="4.5" customWidth="1"/>
    <col min="2" max="2" width="4.75" customWidth="1"/>
    <col min="3" max="3" width="19.875" customWidth="1"/>
    <col min="4" max="4" width="7.75" customWidth="1"/>
    <col min="5" max="5" width="10.25" customWidth="1"/>
    <col min="6" max="6" width="5.5" customWidth="1"/>
    <col min="7" max="7" width="9.125" customWidth="1"/>
    <col min="8" max="8" width="8.25" customWidth="1"/>
    <col min="9" max="9" width="8.125" customWidth="1"/>
    <col min="10" max="10" width="9.625" customWidth="1"/>
    <col min="11" max="11" width="10.25" bestFit="1" customWidth="1"/>
    <col min="15" max="15" width="6.625" customWidth="1"/>
    <col min="17" max="17" width="18.25" customWidth="1"/>
    <col min="18" max="18" width="10.125" customWidth="1"/>
    <col min="19" max="19" width="9.125" bestFit="1" customWidth="1"/>
  </cols>
  <sheetData>
    <row r="1" spans="1:18" ht="15.75">
      <c r="A1" s="573" t="s">
        <v>19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18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2"/>
    </row>
    <row r="3" spans="1:18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18" ht="102.75" customHeight="1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14" t="s">
        <v>21</v>
      </c>
      <c r="H4" s="14" t="s">
        <v>22</v>
      </c>
      <c r="I4" s="14" t="s">
        <v>23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18" ht="15.75">
      <c r="A5" s="16"/>
      <c r="B5" s="16"/>
      <c r="C5" s="16" t="s">
        <v>18</v>
      </c>
      <c r="D5" s="17"/>
      <c r="E5" s="18"/>
      <c r="F5" s="18"/>
      <c r="G5" s="566"/>
      <c r="H5" s="567"/>
      <c r="I5" s="567"/>
      <c r="J5" s="18"/>
      <c r="K5" s="19"/>
      <c r="L5" s="16"/>
      <c r="M5" s="16"/>
      <c r="N5" s="19"/>
      <c r="O5" s="16"/>
      <c r="P5" s="16"/>
      <c r="Q5" s="16"/>
      <c r="R5" s="16"/>
    </row>
    <row r="6" spans="1:18" ht="18">
      <c r="A6" s="20">
        <v>11</v>
      </c>
      <c r="B6" s="542">
        <v>1</v>
      </c>
      <c r="C6" s="543" t="s">
        <v>425</v>
      </c>
      <c r="D6" s="544">
        <v>8960</v>
      </c>
      <c r="E6" s="549">
        <v>41566000</v>
      </c>
      <c r="F6" s="542">
        <v>1</v>
      </c>
      <c r="G6" s="565">
        <v>41566000</v>
      </c>
      <c r="H6" s="568"/>
      <c r="I6" s="568"/>
      <c r="J6" s="550">
        <v>41566000</v>
      </c>
      <c r="K6" s="546" t="s">
        <v>225</v>
      </c>
      <c r="L6" s="546" t="s">
        <v>115</v>
      </c>
      <c r="M6" s="546" t="s">
        <v>116</v>
      </c>
      <c r="N6" s="546" t="s">
        <v>32</v>
      </c>
      <c r="O6" s="545" t="s">
        <v>51</v>
      </c>
      <c r="P6" s="547" t="s">
        <v>174</v>
      </c>
      <c r="Q6" s="543" t="s">
        <v>423</v>
      </c>
      <c r="R6" s="551">
        <v>2</v>
      </c>
    </row>
    <row r="7" spans="1:18" ht="31.5">
      <c r="A7" s="185">
        <v>11</v>
      </c>
      <c r="B7" s="564">
        <v>2</v>
      </c>
      <c r="C7" s="168" t="s">
        <v>305</v>
      </c>
      <c r="D7" s="94">
        <v>9540</v>
      </c>
      <c r="E7" s="186">
        <v>9607200</v>
      </c>
      <c r="F7" s="170">
        <v>1</v>
      </c>
      <c r="G7" s="186">
        <v>9607200</v>
      </c>
      <c r="H7" s="187"/>
      <c r="I7" s="187"/>
      <c r="J7" s="119">
        <v>9607200</v>
      </c>
      <c r="K7" s="379" t="s">
        <v>210</v>
      </c>
      <c r="L7" s="379" t="s">
        <v>130</v>
      </c>
      <c r="M7" s="380" t="s">
        <v>130</v>
      </c>
      <c r="N7" s="380" t="s">
        <v>32</v>
      </c>
      <c r="O7" s="381" t="s">
        <v>27</v>
      </c>
      <c r="P7" s="166" t="s">
        <v>209</v>
      </c>
      <c r="Q7" s="183" t="s">
        <v>304</v>
      </c>
      <c r="R7" s="88">
        <v>2</v>
      </c>
    </row>
    <row r="8" spans="1:18" ht="78.75">
      <c r="A8" s="173">
        <v>11</v>
      </c>
      <c r="B8" s="542">
        <v>3</v>
      </c>
      <c r="C8" s="226" t="s">
        <v>48</v>
      </c>
      <c r="D8" s="251">
        <v>9555</v>
      </c>
      <c r="E8" s="252">
        <v>12502800</v>
      </c>
      <c r="F8" s="253">
        <v>1</v>
      </c>
      <c r="G8" s="252">
        <v>12502800</v>
      </c>
      <c r="H8" s="221"/>
      <c r="I8" s="221"/>
      <c r="J8" s="252">
        <v>12502800</v>
      </c>
      <c r="K8" s="283" t="s">
        <v>218</v>
      </c>
      <c r="L8" s="284" t="s">
        <v>30</v>
      </c>
      <c r="M8" s="284" t="s">
        <v>31</v>
      </c>
      <c r="N8" s="284" t="s">
        <v>32</v>
      </c>
      <c r="O8" s="246" t="s">
        <v>65</v>
      </c>
      <c r="P8" s="246" t="s">
        <v>52</v>
      </c>
      <c r="Q8" s="285" t="s">
        <v>235</v>
      </c>
      <c r="R8" s="281">
        <v>2</v>
      </c>
    </row>
    <row r="9" spans="1:18" ht="47.25">
      <c r="A9" s="173">
        <v>11</v>
      </c>
      <c r="B9" s="564">
        <v>4</v>
      </c>
      <c r="C9" s="235" t="s">
        <v>100</v>
      </c>
      <c r="D9" s="232">
        <v>2083</v>
      </c>
      <c r="E9" s="236">
        <v>14439000</v>
      </c>
      <c r="F9" s="120">
        <v>1</v>
      </c>
      <c r="G9" s="228">
        <v>14439000</v>
      </c>
      <c r="H9" s="228"/>
      <c r="I9" s="228"/>
      <c r="J9" s="229">
        <v>14439000</v>
      </c>
      <c r="K9" s="230" t="s">
        <v>183</v>
      </c>
      <c r="L9" s="230" t="s">
        <v>184</v>
      </c>
      <c r="M9" s="231" t="s">
        <v>184</v>
      </c>
      <c r="N9" s="231" t="s">
        <v>175</v>
      </c>
      <c r="O9" s="232" t="s">
        <v>27</v>
      </c>
      <c r="P9" s="233" t="s">
        <v>174</v>
      </c>
      <c r="Q9" s="237" t="s">
        <v>185</v>
      </c>
      <c r="R9" s="221">
        <v>2</v>
      </c>
    </row>
    <row r="10" spans="1:18" ht="63">
      <c r="A10" s="185">
        <v>11</v>
      </c>
      <c r="B10" s="542">
        <v>5</v>
      </c>
      <c r="C10" s="127" t="s">
        <v>118</v>
      </c>
      <c r="D10" s="142"/>
      <c r="E10" s="142">
        <v>980000</v>
      </c>
      <c r="F10" s="143">
        <v>1</v>
      </c>
      <c r="G10" s="142">
        <v>980000</v>
      </c>
      <c r="H10" s="144"/>
      <c r="I10" s="144"/>
      <c r="J10" s="143">
        <v>980000</v>
      </c>
      <c r="K10" s="127" t="s">
        <v>119</v>
      </c>
      <c r="L10" s="127" t="s">
        <v>84</v>
      </c>
      <c r="M10" s="120" t="s">
        <v>120</v>
      </c>
      <c r="N10" s="120" t="s">
        <v>32</v>
      </c>
      <c r="O10" s="120" t="s">
        <v>65</v>
      </c>
      <c r="P10" s="120" t="s">
        <v>59</v>
      </c>
      <c r="Q10" s="127" t="s">
        <v>121</v>
      </c>
      <c r="R10" s="120">
        <v>2</v>
      </c>
    </row>
    <row r="11" spans="1:18" ht="31.5">
      <c r="A11" s="173">
        <v>11</v>
      </c>
      <c r="B11" s="564">
        <v>6</v>
      </c>
      <c r="C11" s="121" t="s">
        <v>137</v>
      </c>
      <c r="D11" s="729" t="s">
        <v>138</v>
      </c>
      <c r="E11" s="123">
        <v>2250</v>
      </c>
      <c r="F11" s="120">
        <v>50</v>
      </c>
      <c r="G11" s="125">
        <v>112500</v>
      </c>
      <c r="H11" s="125"/>
      <c r="I11" s="125"/>
      <c r="J11" s="146">
        <v>112500</v>
      </c>
      <c r="K11" s="147" t="s">
        <v>139</v>
      </c>
      <c r="L11" s="147" t="s">
        <v>97</v>
      </c>
      <c r="M11" s="148" t="s">
        <v>98</v>
      </c>
      <c r="N11" s="148" t="s">
        <v>32</v>
      </c>
      <c r="O11" s="122" t="s">
        <v>65</v>
      </c>
      <c r="P11" s="126" t="s">
        <v>59</v>
      </c>
      <c r="Q11" s="149" t="s">
        <v>140</v>
      </c>
      <c r="R11" s="120">
        <v>2</v>
      </c>
    </row>
    <row r="12" spans="1:18" ht="63.75" thickBot="1">
      <c r="A12" s="173">
        <v>11</v>
      </c>
      <c r="B12" s="682">
        <v>7</v>
      </c>
      <c r="C12" s="732" t="s">
        <v>60</v>
      </c>
      <c r="D12" s="733" t="s">
        <v>61</v>
      </c>
      <c r="E12" s="734">
        <v>1159400</v>
      </c>
      <c r="F12" s="679">
        <v>1</v>
      </c>
      <c r="G12" s="734">
        <v>1159400</v>
      </c>
      <c r="H12" s="735"/>
      <c r="I12" s="735"/>
      <c r="J12" s="736">
        <v>1159400</v>
      </c>
      <c r="K12" s="737" t="s">
        <v>217</v>
      </c>
      <c r="L12" s="737" t="s">
        <v>84</v>
      </c>
      <c r="M12" s="682" t="s">
        <v>84</v>
      </c>
      <c r="N12" s="737" t="s">
        <v>32</v>
      </c>
      <c r="O12" s="682" t="s">
        <v>65</v>
      </c>
      <c r="P12" s="682" t="s">
        <v>180</v>
      </c>
      <c r="Q12" s="737" t="s">
        <v>216</v>
      </c>
      <c r="R12" s="738">
        <v>2</v>
      </c>
    </row>
    <row r="13" spans="1:18" ht="18.75" thickBot="1">
      <c r="A13" s="750"/>
      <c r="B13" s="751"/>
      <c r="C13" s="752"/>
      <c r="D13" s="753"/>
      <c r="E13" s="754"/>
      <c r="F13" s="755"/>
      <c r="G13" s="754">
        <f>SUM(G6:G12)</f>
        <v>80366900</v>
      </c>
      <c r="H13" s="756"/>
      <c r="I13" s="756"/>
      <c r="J13" s="754"/>
      <c r="K13" s="757"/>
      <c r="L13" s="758"/>
      <c r="M13" s="758"/>
      <c r="N13" s="759"/>
      <c r="O13" s="760"/>
      <c r="P13" s="761"/>
      <c r="Q13" s="762"/>
      <c r="R13" s="763"/>
    </row>
    <row r="14" spans="1:18" ht="18">
      <c r="A14" s="739"/>
      <c r="B14" s="740"/>
      <c r="C14" s="741"/>
      <c r="D14" s="742"/>
      <c r="E14" s="529"/>
      <c r="F14" s="743"/>
      <c r="G14" s="529"/>
      <c r="H14" s="744"/>
      <c r="I14" s="744"/>
      <c r="J14" s="529"/>
      <c r="K14" s="644"/>
      <c r="L14" s="745"/>
      <c r="M14" s="745"/>
      <c r="N14" s="746"/>
      <c r="O14" s="747"/>
      <c r="P14" s="748"/>
      <c r="Q14" s="749"/>
      <c r="R14" s="533"/>
    </row>
    <row r="15" spans="1:18" ht="18">
      <c r="A15" s="730"/>
      <c r="B15" s="682"/>
      <c r="C15" s="731" t="s">
        <v>437</v>
      </c>
      <c r="D15" s="684"/>
      <c r="E15" s="685"/>
      <c r="F15" s="686"/>
      <c r="G15" s="685"/>
      <c r="H15" s="687"/>
      <c r="I15" s="687"/>
      <c r="J15" s="685"/>
      <c r="K15" s="688"/>
      <c r="L15" s="689"/>
      <c r="M15" s="689"/>
      <c r="N15" s="690"/>
      <c r="O15" s="691"/>
      <c r="P15" s="692"/>
      <c r="Q15" s="693"/>
      <c r="R15" s="694"/>
    </row>
    <row r="16" spans="1:18" ht="35.25" customHeight="1">
      <c r="A16" s="20">
        <v>11</v>
      </c>
      <c r="B16" s="221">
        <v>1</v>
      </c>
      <c r="C16" s="235" t="s">
        <v>244</v>
      </c>
      <c r="D16" s="232">
        <v>10568</v>
      </c>
      <c r="E16" s="236">
        <v>108000000</v>
      </c>
      <c r="F16" s="221">
        <v>1</v>
      </c>
      <c r="G16" s="228">
        <v>21600000</v>
      </c>
      <c r="H16" s="228">
        <v>43200000</v>
      </c>
      <c r="I16" s="228">
        <v>43200000</v>
      </c>
      <c r="J16" s="229">
        <v>108000000</v>
      </c>
      <c r="K16" s="230" t="s">
        <v>183</v>
      </c>
      <c r="L16" s="230" t="s">
        <v>184</v>
      </c>
      <c r="M16" s="230" t="s">
        <v>184</v>
      </c>
      <c r="N16" s="231" t="s">
        <v>175</v>
      </c>
      <c r="O16" s="232" t="s">
        <v>27</v>
      </c>
      <c r="P16" s="233" t="s">
        <v>174</v>
      </c>
      <c r="Q16" s="237" t="s">
        <v>243</v>
      </c>
      <c r="R16" s="221">
        <v>3</v>
      </c>
    </row>
    <row r="17" spans="1:18" ht="31.5">
      <c r="A17" s="20">
        <v>11</v>
      </c>
      <c r="B17" s="221">
        <v>2</v>
      </c>
      <c r="C17" s="235" t="s">
        <v>246</v>
      </c>
      <c r="D17" s="232"/>
      <c r="E17" s="236">
        <v>2074</v>
      </c>
      <c r="F17" s="221" t="s">
        <v>247</v>
      </c>
      <c r="G17" s="228">
        <v>2074000</v>
      </c>
      <c r="H17" s="228"/>
      <c r="I17" s="228"/>
      <c r="J17" s="229">
        <v>2074000</v>
      </c>
      <c r="K17" s="230" t="s">
        <v>103</v>
      </c>
      <c r="L17" s="230" t="s">
        <v>84</v>
      </c>
      <c r="M17" s="230" t="s">
        <v>104</v>
      </c>
      <c r="N17" s="231" t="s">
        <v>32</v>
      </c>
      <c r="O17" s="232" t="s">
        <v>27</v>
      </c>
      <c r="P17" s="233" t="s">
        <v>174</v>
      </c>
      <c r="Q17" s="237" t="s">
        <v>245</v>
      </c>
      <c r="R17" s="221">
        <v>2</v>
      </c>
    </row>
    <row r="18" spans="1:18" ht="78.75">
      <c r="A18" s="185">
        <v>11</v>
      </c>
      <c r="B18" s="221">
        <v>3</v>
      </c>
      <c r="C18" s="307" t="s">
        <v>249</v>
      </c>
      <c r="D18" s="308" t="s">
        <v>67</v>
      </c>
      <c r="E18" s="310">
        <v>1570400</v>
      </c>
      <c r="F18" s="240">
        <v>1</v>
      </c>
      <c r="G18" s="310">
        <v>1570400</v>
      </c>
      <c r="H18" s="311"/>
      <c r="I18" s="311"/>
      <c r="J18" s="310">
        <v>1570400</v>
      </c>
      <c r="K18" s="242" t="s">
        <v>220</v>
      </c>
      <c r="L18" s="242" t="s">
        <v>97</v>
      </c>
      <c r="M18" s="242" t="s">
        <v>98</v>
      </c>
      <c r="N18" s="309" t="s">
        <v>32</v>
      </c>
      <c r="O18" s="309" t="s">
        <v>27</v>
      </c>
      <c r="P18" s="238" t="s">
        <v>59</v>
      </c>
      <c r="Q18" s="307" t="s">
        <v>248</v>
      </c>
      <c r="R18" s="281">
        <v>2</v>
      </c>
    </row>
    <row r="19" spans="1:18" ht="18">
      <c r="A19" s="173">
        <v>11</v>
      </c>
      <c r="B19" s="221">
        <v>4</v>
      </c>
      <c r="C19" s="235" t="s">
        <v>252</v>
      </c>
      <c r="D19" s="232" t="s">
        <v>251</v>
      </c>
      <c r="E19" s="236">
        <v>25000000</v>
      </c>
      <c r="F19" s="221">
        <v>1</v>
      </c>
      <c r="G19" s="228">
        <v>25000000</v>
      </c>
      <c r="H19" s="228"/>
      <c r="I19" s="228"/>
      <c r="J19" s="229">
        <v>25000000</v>
      </c>
      <c r="K19" s="230" t="s">
        <v>221</v>
      </c>
      <c r="L19" s="230" t="s">
        <v>75</v>
      </c>
      <c r="M19" s="230" t="s">
        <v>202</v>
      </c>
      <c r="N19" s="231" t="s">
        <v>32</v>
      </c>
      <c r="O19" s="232" t="s">
        <v>51</v>
      </c>
      <c r="P19" s="233" t="s">
        <v>38</v>
      </c>
      <c r="Q19" s="237" t="s">
        <v>250</v>
      </c>
      <c r="R19" s="221">
        <v>2</v>
      </c>
    </row>
    <row r="20" spans="1:18" ht="63">
      <c r="A20" s="173">
        <v>11</v>
      </c>
      <c r="B20" s="221">
        <v>5</v>
      </c>
      <c r="C20" s="226" t="s">
        <v>254</v>
      </c>
      <c r="D20" s="232">
        <v>9555</v>
      </c>
      <c r="E20" s="287">
        <v>10020000</v>
      </c>
      <c r="F20" s="221">
        <v>1</v>
      </c>
      <c r="G20" s="287">
        <v>10020000</v>
      </c>
      <c r="H20" s="228"/>
      <c r="I20" s="228"/>
      <c r="J20" s="287">
        <v>10020000</v>
      </c>
      <c r="K20" s="230" t="s">
        <v>107</v>
      </c>
      <c r="L20" s="230" t="s">
        <v>88</v>
      </c>
      <c r="M20" s="230" t="s">
        <v>94</v>
      </c>
      <c r="N20" s="231" t="s">
        <v>32</v>
      </c>
      <c r="O20" s="232" t="s">
        <v>27</v>
      </c>
      <c r="P20" s="233" t="s">
        <v>180</v>
      </c>
      <c r="Q20" s="237" t="s">
        <v>253</v>
      </c>
      <c r="R20" s="221">
        <v>2</v>
      </c>
    </row>
    <row r="21" spans="1:18" ht="50.25" customHeight="1">
      <c r="A21" s="173">
        <v>11</v>
      </c>
      <c r="B21" s="221">
        <v>6</v>
      </c>
      <c r="C21" s="312" t="s">
        <v>258</v>
      </c>
      <c r="D21" s="313" t="s">
        <v>257</v>
      </c>
      <c r="E21" s="325">
        <v>1176700</v>
      </c>
      <c r="F21" s="326">
        <v>1</v>
      </c>
      <c r="G21" s="359">
        <v>1176700</v>
      </c>
      <c r="H21" s="357"/>
      <c r="I21" s="360"/>
      <c r="J21" s="327">
        <v>1176700</v>
      </c>
      <c r="K21" s="230" t="s">
        <v>256</v>
      </c>
      <c r="L21" s="230" t="s">
        <v>115</v>
      </c>
      <c r="M21" s="230" t="s">
        <v>255</v>
      </c>
      <c r="N21" s="231" t="s">
        <v>32</v>
      </c>
      <c r="O21" s="232" t="s">
        <v>65</v>
      </c>
      <c r="P21" s="233"/>
      <c r="Q21" s="237" t="s">
        <v>253</v>
      </c>
      <c r="R21" s="221">
        <v>2</v>
      </c>
    </row>
    <row r="22" spans="1:18" ht="47.25">
      <c r="A22" s="185">
        <v>11</v>
      </c>
      <c r="B22" s="221">
        <v>7</v>
      </c>
      <c r="C22" s="168" t="s">
        <v>307</v>
      </c>
      <c r="D22" s="169" t="s">
        <v>67</v>
      </c>
      <c r="E22" s="119">
        <v>1570400</v>
      </c>
      <c r="F22" s="170">
        <v>1</v>
      </c>
      <c r="G22" s="119">
        <v>1570400</v>
      </c>
      <c r="H22" s="171"/>
      <c r="I22" s="171"/>
      <c r="J22" s="119">
        <v>1570400</v>
      </c>
      <c r="K22" s="379" t="s">
        <v>210</v>
      </c>
      <c r="L22" s="379" t="s">
        <v>130</v>
      </c>
      <c r="M22" s="380" t="s">
        <v>130</v>
      </c>
      <c r="N22" s="380" t="s">
        <v>32</v>
      </c>
      <c r="O22" s="381" t="s">
        <v>27</v>
      </c>
      <c r="P22" s="166" t="s">
        <v>209</v>
      </c>
      <c r="Q22" s="172" t="s">
        <v>306</v>
      </c>
      <c r="R22" s="88">
        <v>2</v>
      </c>
    </row>
    <row r="23" spans="1:18" ht="31.5">
      <c r="A23" s="173">
        <v>11</v>
      </c>
      <c r="B23" s="221">
        <v>8</v>
      </c>
      <c r="C23" s="235" t="s">
        <v>357</v>
      </c>
      <c r="D23" s="411" t="s">
        <v>138</v>
      </c>
      <c r="E23" s="236">
        <v>500000</v>
      </c>
      <c r="F23" s="221" t="s">
        <v>356</v>
      </c>
      <c r="G23" s="236">
        <v>500000</v>
      </c>
      <c r="H23" s="228"/>
      <c r="I23" s="228"/>
      <c r="J23" s="229">
        <v>500000</v>
      </c>
      <c r="K23" s="230" t="s">
        <v>314</v>
      </c>
      <c r="L23" s="231" t="s">
        <v>115</v>
      </c>
      <c r="M23" s="231" t="s">
        <v>116</v>
      </c>
      <c r="N23" s="231" t="s">
        <v>32</v>
      </c>
      <c r="O23" s="232" t="s">
        <v>65</v>
      </c>
      <c r="P23" s="233"/>
      <c r="Q23" s="237" t="s">
        <v>355</v>
      </c>
      <c r="R23" s="221">
        <v>2</v>
      </c>
    </row>
    <row r="24" spans="1:18" ht="31.5">
      <c r="A24" s="173">
        <v>11</v>
      </c>
      <c r="B24" s="221">
        <v>9</v>
      </c>
      <c r="C24" s="292" t="s">
        <v>240</v>
      </c>
      <c r="D24" s="405">
        <v>5419</v>
      </c>
      <c r="E24" s="439">
        <v>4100</v>
      </c>
      <c r="F24" s="306">
        <v>100</v>
      </c>
      <c r="G24" s="407">
        <v>410000</v>
      </c>
      <c r="H24" s="295"/>
      <c r="I24" s="295"/>
      <c r="J24" s="407">
        <f>SUM(G24:I24)</f>
        <v>410000</v>
      </c>
      <c r="K24" s="296" t="s">
        <v>222</v>
      </c>
      <c r="L24" s="292" t="s">
        <v>115</v>
      </c>
      <c r="M24" s="292" t="s">
        <v>214</v>
      </c>
      <c r="N24" s="292" t="s">
        <v>32</v>
      </c>
      <c r="O24" s="255" t="s">
        <v>65</v>
      </c>
      <c r="P24" s="297"/>
      <c r="Q24" s="289" t="s">
        <v>239</v>
      </c>
      <c r="R24" s="221">
        <v>2</v>
      </c>
    </row>
    <row r="25" spans="1:18" ht="63">
      <c r="A25" s="173">
        <v>11</v>
      </c>
      <c r="B25" s="221">
        <v>10</v>
      </c>
      <c r="C25" s="378" t="s">
        <v>303</v>
      </c>
      <c r="D25" s="377"/>
      <c r="E25" s="359">
        <v>2090100</v>
      </c>
      <c r="F25" s="359">
        <v>1</v>
      </c>
      <c r="G25" s="359">
        <v>2090100</v>
      </c>
      <c r="H25" s="357"/>
      <c r="I25" s="171"/>
      <c r="J25" s="359">
        <v>2090100</v>
      </c>
      <c r="K25" s="366" t="s">
        <v>200</v>
      </c>
      <c r="L25" s="366" t="s">
        <v>63</v>
      </c>
      <c r="M25" s="136" t="s">
        <v>199</v>
      </c>
      <c r="N25" s="136" t="s">
        <v>175</v>
      </c>
      <c r="O25" s="136" t="s">
        <v>198</v>
      </c>
      <c r="P25" s="134" t="s">
        <v>68</v>
      </c>
      <c r="Q25" s="183"/>
      <c r="R25" s="88">
        <v>2</v>
      </c>
    </row>
    <row r="26" spans="1:18" ht="15.75">
      <c r="G26" s="87"/>
    </row>
  </sheetData>
  <autoFilter ref="C1:C26"/>
  <mergeCells count="2">
    <mergeCell ref="A1:R1"/>
    <mergeCell ref="A2:Q2"/>
  </mergeCells>
  <pageMargins left="0.11811023622047245" right="0.31496062992125984" top="0.55118110236220474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K9" sqref="K9"/>
    </sheetView>
  </sheetViews>
  <sheetFormatPr defaultRowHeight="14.25"/>
  <cols>
    <col min="1" max="1" width="4" customWidth="1"/>
    <col min="2" max="2" width="4.5" customWidth="1"/>
    <col min="3" max="3" width="15.25" customWidth="1"/>
    <col min="5" max="5" width="11.25" customWidth="1"/>
    <col min="6" max="6" width="6.625" customWidth="1"/>
    <col min="15" max="15" width="5.25" customWidth="1"/>
    <col min="17" max="17" width="22" customWidth="1"/>
  </cols>
  <sheetData>
    <row r="1" spans="1:18" ht="15.75">
      <c r="A1" s="573" t="s">
        <v>19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18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558"/>
    </row>
    <row r="3" spans="1:18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18" ht="126">
      <c r="A4" s="11" t="s">
        <v>2</v>
      </c>
      <c r="B4" s="11" t="s">
        <v>3</v>
      </c>
      <c r="C4" s="11"/>
      <c r="D4" s="12" t="s">
        <v>5</v>
      </c>
      <c r="E4" s="12" t="s">
        <v>6</v>
      </c>
      <c r="F4" s="13" t="s">
        <v>7</v>
      </c>
      <c r="G4" s="14" t="s">
        <v>8</v>
      </c>
      <c r="H4" s="14" t="s">
        <v>20</v>
      </c>
      <c r="I4" s="14" t="s">
        <v>21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18" ht="15.75">
      <c r="A5" s="16"/>
      <c r="B5" s="16"/>
      <c r="C5" s="16" t="s">
        <v>18</v>
      </c>
      <c r="D5" s="17"/>
      <c r="E5" s="18"/>
      <c r="F5" s="18"/>
      <c r="G5" s="18"/>
      <c r="H5" s="18"/>
      <c r="I5" s="18"/>
      <c r="J5" s="18"/>
      <c r="K5" s="19"/>
      <c r="L5" s="16"/>
      <c r="M5" s="16"/>
      <c r="N5" s="19"/>
      <c r="O5" s="16"/>
      <c r="P5" s="16"/>
      <c r="Q5" s="16"/>
      <c r="R5" s="16"/>
    </row>
    <row r="6" spans="1:18" ht="49.5" customHeight="1">
      <c r="A6" s="489">
        <v>11</v>
      </c>
      <c r="B6" s="364">
        <v>1</v>
      </c>
      <c r="C6" s="301" t="s">
        <v>161</v>
      </c>
      <c r="D6" s="512" t="s">
        <v>251</v>
      </c>
      <c r="E6" s="495">
        <v>25820000</v>
      </c>
      <c r="F6" s="471">
        <v>1</v>
      </c>
      <c r="G6" s="495">
        <v>25820000</v>
      </c>
      <c r="H6" s="364"/>
      <c r="I6" s="364"/>
      <c r="J6" s="495">
        <v>25820000</v>
      </c>
      <c r="K6" s="496" t="s">
        <v>225</v>
      </c>
      <c r="L6" s="497" t="s">
        <v>115</v>
      </c>
      <c r="M6" s="497" t="s">
        <v>116</v>
      </c>
      <c r="N6" s="497" t="s">
        <v>32</v>
      </c>
      <c r="O6" s="480" t="s">
        <v>51</v>
      </c>
      <c r="P6" s="334" t="s">
        <v>59</v>
      </c>
      <c r="Q6" s="340" t="s">
        <v>402</v>
      </c>
      <c r="R6" s="294">
        <v>2</v>
      </c>
    </row>
    <row r="7" spans="1:18" ht="53.25" customHeight="1">
      <c r="A7" s="489">
        <v>11</v>
      </c>
      <c r="B7" s="364">
        <v>2</v>
      </c>
      <c r="C7" s="301" t="s">
        <v>161</v>
      </c>
      <c r="D7" s="512" t="s">
        <v>251</v>
      </c>
      <c r="E7" s="495">
        <v>25820000</v>
      </c>
      <c r="F7" s="471">
        <v>1</v>
      </c>
      <c r="G7" s="495">
        <v>25820000</v>
      </c>
      <c r="H7" s="364"/>
      <c r="I7" s="364"/>
      <c r="J7" s="495">
        <v>25820000</v>
      </c>
      <c r="K7" s="496" t="s">
        <v>410</v>
      </c>
      <c r="L7" s="497" t="s">
        <v>388</v>
      </c>
      <c r="M7" s="497" t="s">
        <v>444</v>
      </c>
      <c r="N7" s="497" t="s">
        <v>32</v>
      </c>
      <c r="O7" s="480" t="s">
        <v>51</v>
      </c>
      <c r="P7" s="334" t="s">
        <v>59</v>
      </c>
      <c r="Q7" s="340" t="s">
        <v>402</v>
      </c>
      <c r="R7" s="294">
        <v>2</v>
      </c>
    </row>
    <row r="8" spans="1:18" ht="26.25" customHeight="1">
      <c r="A8" s="489">
        <v>11</v>
      </c>
      <c r="B8" s="364">
        <v>3</v>
      </c>
      <c r="C8" s="301" t="s">
        <v>161</v>
      </c>
      <c r="D8" s="512" t="s">
        <v>251</v>
      </c>
      <c r="E8" s="495">
        <v>20598600</v>
      </c>
      <c r="F8" s="471">
        <v>1</v>
      </c>
      <c r="G8" s="495">
        <v>20598600</v>
      </c>
      <c r="H8" s="364"/>
      <c r="I8" s="364"/>
      <c r="J8" s="495">
        <v>20598600</v>
      </c>
      <c r="K8" s="256" t="s">
        <v>221</v>
      </c>
      <c r="L8" s="256" t="s">
        <v>75</v>
      </c>
      <c r="M8" s="256" t="s">
        <v>202</v>
      </c>
      <c r="N8" s="256" t="s">
        <v>32</v>
      </c>
      <c r="O8" s="255" t="s">
        <v>51</v>
      </c>
      <c r="P8" s="511" t="s">
        <v>59</v>
      </c>
      <c r="Q8" s="289" t="s">
        <v>409</v>
      </c>
      <c r="R8" s="238">
        <v>2</v>
      </c>
    </row>
    <row r="9" spans="1:18" ht="67.5" customHeight="1" thickBot="1">
      <c r="A9" s="764">
        <v>11</v>
      </c>
      <c r="B9" s="679">
        <v>4</v>
      </c>
      <c r="C9" s="765" t="s">
        <v>282</v>
      </c>
      <c r="D9" s="766"/>
      <c r="E9" s="767">
        <v>11180000</v>
      </c>
      <c r="F9" s="768">
        <v>1</v>
      </c>
      <c r="G9" s="767">
        <v>11180000</v>
      </c>
      <c r="H9" s="581"/>
      <c r="I9" s="769"/>
      <c r="J9" s="767">
        <v>11800000</v>
      </c>
      <c r="K9" s="583" t="s">
        <v>177</v>
      </c>
      <c r="L9" s="638" t="s">
        <v>26</v>
      </c>
      <c r="M9" s="638" t="s">
        <v>176</v>
      </c>
      <c r="N9" s="638" t="s">
        <v>175</v>
      </c>
      <c r="O9" s="639" t="s">
        <v>27</v>
      </c>
      <c r="P9" s="640" t="s">
        <v>174</v>
      </c>
      <c r="Q9" s="641" t="s">
        <v>281</v>
      </c>
      <c r="R9" s="770">
        <v>2</v>
      </c>
    </row>
    <row r="10" spans="1:18" ht="16.5" thickBot="1">
      <c r="A10" s="620"/>
      <c r="B10" s="621"/>
      <c r="C10" s="621"/>
      <c r="D10" s="621"/>
      <c r="E10" s="621"/>
      <c r="F10" s="621"/>
      <c r="G10" s="771">
        <f>SUM(G6:G9)</f>
        <v>83418600</v>
      </c>
      <c r="H10" s="621"/>
      <c r="I10" s="621"/>
      <c r="J10" s="621"/>
      <c r="K10" s="621"/>
      <c r="L10" s="621"/>
      <c r="M10" s="621"/>
      <c r="N10" s="621"/>
      <c r="O10" s="621"/>
      <c r="P10" s="621"/>
      <c r="Q10" s="621"/>
      <c r="R10" s="623"/>
    </row>
  </sheetData>
  <mergeCells count="2">
    <mergeCell ref="A1:R1"/>
    <mergeCell ref="A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zoomScale="90" zoomScaleNormal="90" workbookViewId="0">
      <selection activeCell="J7" sqref="J7"/>
    </sheetView>
  </sheetViews>
  <sheetFormatPr defaultRowHeight="14.25"/>
  <cols>
    <col min="1" max="2" width="4.25" customWidth="1"/>
    <col min="3" max="3" width="19.875" customWidth="1"/>
    <col min="6" max="6" width="6" customWidth="1"/>
    <col min="10" max="10" width="12" customWidth="1"/>
    <col min="15" max="15" width="7" customWidth="1"/>
    <col min="17" max="17" width="35.375" customWidth="1"/>
  </cols>
  <sheetData>
    <row r="1" spans="1:18" ht="15.75">
      <c r="A1" s="570" t="s">
        <v>384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</row>
    <row r="2" spans="1:18" ht="16.5" thickBot="1">
      <c r="A2" s="571" t="s">
        <v>415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460"/>
    </row>
    <row r="3" spans="1:18" ht="15.75">
      <c r="A3" s="461"/>
      <c r="B3" s="514"/>
      <c r="C3" s="461"/>
      <c r="D3" s="515"/>
      <c r="E3" s="515"/>
      <c r="F3" s="514"/>
      <c r="G3" s="575" t="s">
        <v>1</v>
      </c>
      <c r="H3" s="576"/>
      <c r="I3" s="577"/>
      <c r="J3" s="516"/>
      <c r="K3" s="517"/>
      <c r="L3" s="461"/>
      <c r="M3" s="461"/>
      <c r="N3" s="514"/>
      <c r="O3" s="461"/>
      <c r="P3" s="514"/>
      <c r="Q3" s="461"/>
      <c r="R3" s="461"/>
    </row>
    <row r="4" spans="1:18" ht="126">
      <c r="A4" s="518" t="s">
        <v>2</v>
      </c>
      <c r="B4" s="518" t="s">
        <v>3</v>
      </c>
      <c r="C4" s="518" t="s">
        <v>4</v>
      </c>
      <c r="D4" s="519" t="s">
        <v>5</v>
      </c>
      <c r="E4" s="519" t="s">
        <v>6</v>
      </c>
      <c r="F4" s="520" t="s">
        <v>7</v>
      </c>
      <c r="G4" s="467" t="s">
        <v>385</v>
      </c>
      <c r="H4" s="467" t="s">
        <v>25</v>
      </c>
      <c r="I4" s="467" t="s">
        <v>8</v>
      </c>
      <c r="J4" s="520" t="s">
        <v>9</v>
      </c>
      <c r="K4" s="518" t="s">
        <v>10</v>
      </c>
      <c r="L4" s="518" t="s">
        <v>11</v>
      </c>
      <c r="M4" s="518" t="s">
        <v>12</v>
      </c>
      <c r="N4" s="518" t="s">
        <v>13</v>
      </c>
      <c r="O4" s="518" t="s">
        <v>14</v>
      </c>
      <c r="P4" s="518" t="s">
        <v>15</v>
      </c>
      <c r="Q4" s="518" t="s">
        <v>16</v>
      </c>
      <c r="R4" s="465" t="s">
        <v>17</v>
      </c>
    </row>
    <row r="5" spans="1:18" ht="65.25" customHeight="1">
      <c r="A5" s="428">
        <v>11</v>
      </c>
      <c r="B5" s="221">
        <v>5</v>
      </c>
      <c r="C5" s="226" t="s">
        <v>422</v>
      </c>
      <c r="D5" s="361" t="s">
        <v>416</v>
      </c>
      <c r="E5" s="260">
        <v>80000000</v>
      </c>
      <c r="F5" s="253">
        <v>1</v>
      </c>
      <c r="G5" s="228">
        <v>16000000</v>
      </c>
      <c r="H5" s="228">
        <v>64000000</v>
      </c>
      <c r="I5" s="260" t="s">
        <v>190</v>
      </c>
      <c r="J5" s="229">
        <v>80000000</v>
      </c>
      <c r="K5" s="316" t="s">
        <v>172</v>
      </c>
      <c r="L5" s="316" t="s">
        <v>34</v>
      </c>
      <c r="M5" s="316" t="s">
        <v>35</v>
      </c>
      <c r="N5" s="316" t="s">
        <v>32</v>
      </c>
      <c r="O5" s="246" t="s">
        <v>40</v>
      </c>
      <c r="P5" s="257" t="s">
        <v>41</v>
      </c>
      <c r="Q5" s="521" t="s">
        <v>417</v>
      </c>
      <c r="R5" s="221">
        <v>3</v>
      </c>
    </row>
    <row r="6" spans="1:18" ht="97.5" customHeight="1">
      <c r="A6" s="428">
        <v>11</v>
      </c>
      <c r="B6" s="221">
        <v>9</v>
      </c>
      <c r="C6" s="284" t="s">
        <v>418</v>
      </c>
      <c r="D6" s="522">
        <v>9034</v>
      </c>
      <c r="E6" s="523">
        <v>200503400</v>
      </c>
      <c r="F6" s="240">
        <v>1</v>
      </c>
      <c r="G6" s="524">
        <v>40100680</v>
      </c>
      <c r="H6" s="524">
        <v>80201360</v>
      </c>
      <c r="I6" s="524">
        <v>80201360</v>
      </c>
      <c r="J6" s="523">
        <v>200503400</v>
      </c>
      <c r="K6" s="316" t="s">
        <v>172</v>
      </c>
      <c r="L6" s="316" t="s">
        <v>34</v>
      </c>
      <c r="M6" s="316" t="s">
        <v>35</v>
      </c>
      <c r="N6" s="316" t="s">
        <v>32</v>
      </c>
      <c r="O6" s="246" t="s">
        <v>40</v>
      </c>
      <c r="P6" s="525" t="s">
        <v>68</v>
      </c>
      <c r="Q6" s="521" t="s">
        <v>47</v>
      </c>
      <c r="R6" s="221">
        <v>3</v>
      </c>
    </row>
    <row r="7" spans="1:18" ht="64.5" customHeight="1">
      <c r="A7" s="526">
        <v>11</v>
      </c>
      <c r="B7" s="527">
        <v>6</v>
      </c>
      <c r="C7" s="782" t="s">
        <v>419</v>
      </c>
      <c r="D7" s="528" t="s">
        <v>420</v>
      </c>
      <c r="E7" s="529">
        <v>37684000</v>
      </c>
      <c r="F7" s="471">
        <v>1</v>
      </c>
      <c r="G7" s="529">
        <v>37684000</v>
      </c>
      <c r="H7" s="530"/>
      <c r="I7" s="530"/>
      <c r="J7" s="529">
        <v>37684000</v>
      </c>
      <c r="K7" s="296" t="s">
        <v>172</v>
      </c>
      <c r="L7" s="296" t="s">
        <v>34</v>
      </c>
      <c r="M7" s="296" t="s">
        <v>35</v>
      </c>
      <c r="N7" s="475" t="s">
        <v>32</v>
      </c>
      <c r="O7" s="475" t="s">
        <v>40</v>
      </c>
      <c r="P7" s="531" t="s">
        <v>59</v>
      </c>
      <c r="Q7" s="532" t="s">
        <v>421</v>
      </c>
      <c r="R7" s="533">
        <v>2</v>
      </c>
    </row>
    <row r="8" spans="1:18" ht="15.75">
      <c r="A8" s="534"/>
      <c r="B8" s="534"/>
      <c r="C8" s="534"/>
      <c r="D8" s="534"/>
      <c r="E8" s="534"/>
      <c r="F8" s="535"/>
      <c r="G8" s="536">
        <v>93784680</v>
      </c>
      <c r="H8" s="534"/>
      <c r="I8" s="534"/>
      <c r="J8" s="536">
        <v>318187400</v>
      </c>
      <c r="K8" s="534"/>
      <c r="L8" s="534"/>
      <c r="M8" s="534"/>
      <c r="N8" s="534"/>
      <c r="O8" s="534"/>
      <c r="P8" s="535"/>
      <c r="Q8" s="534"/>
      <c r="R8" s="534"/>
    </row>
  </sheetData>
  <mergeCells count="3">
    <mergeCell ref="A1:R1"/>
    <mergeCell ref="A2:Q2"/>
    <mergeCell ref="G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="90" zoomScaleNormal="90" workbookViewId="0">
      <selection activeCell="L6" sqref="L6:L8"/>
    </sheetView>
  </sheetViews>
  <sheetFormatPr defaultRowHeight="14.25"/>
  <cols>
    <col min="1" max="1" width="4.75" customWidth="1"/>
    <col min="2" max="2" width="5" customWidth="1"/>
    <col min="3" max="3" width="20.75" customWidth="1"/>
    <col min="4" max="4" width="7.75" customWidth="1"/>
    <col min="5" max="5" width="10.5" customWidth="1"/>
    <col min="6" max="6" width="6.5" customWidth="1"/>
    <col min="7" max="7" width="11.625" customWidth="1"/>
    <col min="8" max="8" width="10.625" customWidth="1"/>
    <col min="9" max="9" width="11" customWidth="1"/>
    <col min="10" max="10" width="11.25" customWidth="1"/>
    <col min="11" max="11" width="10.125" customWidth="1"/>
    <col min="14" max="14" width="10.375" customWidth="1"/>
    <col min="15" max="15" width="7.25" customWidth="1"/>
    <col min="17" max="17" width="36.125" customWidth="1"/>
    <col min="18" max="18" width="12.625" customWidth="1"/>
  </cols>
  <sheetData>
    <row r="1" spans="1:18" ht="15.75">
      <c r="A1" s="573" t="s">
        <v>19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18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22"/>
    </row>
    <row r="3" spans="1:18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18" ht="102" customHeight="1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14" t="s">
        <v>25</v>
      </c>
      <c r="H4" s="14" t="s">
        <v>8</v>
      </c>
      <c r="I4" s="14" t="s">
        <v>20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18" ht="15.75">
      <c r="A5" s="16"/>
      <c r="B5" s="16"/>
      <c r="C5" s="16" t="s">
        <v>18</v>
      </c>
      <c r="D5" s="17"/>
      <c r="E5" s="18"/>
      <c r="F5" s="18"/>
      <c r="G5" s="18"/>
      <c r="H5" s="18"/>
      <c r="I5" s="18"/>
      <c r="J5" s="18"/>
      <c r="K5" s="19"/>
      <c r="L5" s="16"/>
      <c r="M5" s="16"/>
      <c r="N5" s="19"/>
      <c r="O5" s="16"/>
      <c r="P5" s="16"/>
      <c r="Q5" s="16"/>
      <c r="R5" s="16"/>
    </row>
    <row r="6" spans="1:18" ht="53.25" customHeight="1">
      <c r="A6" s="20">
        <v>11</v>
      </c>
      <c r="B6" s="58">
        <v>1</v>
      </c>
      <c r="C6" s="59" t="s">
        <v>28</v>
      </c>
      <c r="D6" s="60">
        <v>10007</v>
      </c>
      <c r="E6" s="61">
        <v>226373400</v>
      </c>
      <c r="F6" s="62">
        <v>1</v>
      </c>
      <c r="G6" s="63">
        <v>45274680</v>
      </c>
      <c r="H6" s="63">
        <v>90549360</v>
      </c>
      <c r="I6" s="63">
        <v>90549360</v>
      </c>
      <c r="J6" s="64">
        <v>226373400</v>
      </c>
      <c r="K6" s="220" t="s">
        <v>29</v>
      </c>
      <c r="L6" s="220" t="s">
        <v>30</v>
      </c>
      <c r="M6" s="65" t="s">
        <v>31</v>
      </c>
      <c r="N6" s="65" t="s">
        <v>32</v>
      </c>
      <c r="O6" s="66" t="s">
        <v>37</v>
      </c>
      <c r="P6" s="67" t="s">
        <v>38</v>
      </c>
      <c r="Q6" s="68" t="s">
        <v>39</v>
      </c>
      <c r="R6" s="23">
        <v>3</v>
      </c>
    </row>
    <row r="7" spans="1:18" ht="85.5" customHeight="1">
      <c r="A7" s="20">
        <v>11</v>
      </c>
      <c r="B7" s="23">
        <v>2</v>
      </c>
      <c r="C7" s="69" t="s">
        <v>33</v>
      </c>
      <c r="D7" s="70">
        <v>11026</v>
      </c>
      <c r="E7" s="71">
        <v>370529000</v>
      </c>
      <c r="F7" s="72">
        <v>1</v>
      </c>
      <c r="G7" s="73">
        <v>74105800</v>
      </c>
      <c r="H7" s="74">
        <v>148211600</v>
      </c>
      <c r="I7" s="75">
        <v>148211600</v>
      </c>
      <c r="J7" s="76">
        <v>370529000</v>
      </c>
      <c r="K7" s="104" t="s">
        <v>172</v>
      </c>
      <c r="L7" s="104" t="s">
        <v>34</v>
      </c>
      <c r="M7" s="77" t="s">
        <v>35</v>
      </c>
      <c r="N7" s="77" t="s">
        <v>32</v>
      </c>
      <c r="O7" s="25" t="s">
        <v>40</v>
      </c>
      <c r="P7" s="78" t="s">
        <v>41</v>
      </c>
      <c r="Q7" s="79" t="s">
        <v>42</v>
      </c>
      <c r="R7" s="23">
        <v>3</v>
      </c>
    </row>
    <row r="8" spans="1:18" ht="55.5" customHeight="1">
      <c r="A8" s="57">
        <v>11</v>
      </c>
      <c r="B8" s="23">
        <v>3</v>
      </c>
      <c r="C8" s="80" t="s">
        <v>36</v>
      </c>
      <c r="D8" s="24">
        <v>10725</v>
      </c>
      <c r="E8" s="81">
        <v>96682800</v>
      </c>
      <c r="F8" s="72">
        <v>1</v>
      </c>
      <c r="G8" s="81">
        <v>19336560</v>
      </c>
      <c r="H8" s="82">
        <v>77346240</v>
      </c>
      <c r="I8" s="82"/>
      <c r="J8" s="83">
        <v>96682800</v>
      </c>
      <c r="K8" s="69" t="s">
        <v>29</v>
      </c>
      <c r="L8" s="69" t="s">
        <v>30</v>
      </c>
      <c r="M8" s="70" t="s">
        <v>31</v>
      </c>
      <c r="N8" s="25" t="s">
        <v>32</v>
      </c>
      <c r="O8" s="84" t="s">
        <v>37</v>
      </c>
      <c r="P8" s="85" t="s">
        <v>43</v>
      </c>
      <c r="Q8" s="80" t="s">
        <v>44</v>
      </c>
      <c r="R8" s="25">
        <v>3</v>
      </c>
    </row>
    <row r="9" spans="1:18" ht="18">
      <c r="A9" s="26"/>
      <c r="B9" s="27"/>
      <c r="C9" s="28"/>
      <c r="D9" s="29"/>
      <c r="E9" s="30">
        <f>SUM(E6:E8)</f>
        <v>693585200</v>
      </c>
      <c r="F9" s="31"/>
      <c r="G9" s="31">
        <f>SUM(G6:G8)</f>
        <v>138717040</v>
      </c>
      <c r="H9" s="32"/>
      <c r="I9" s="32"/>
      <c r="J9" s="33"/>
      <c r="K9" s="34"/>
      <c r="L9" s="35"/>
      <c r="M9" s="35"/>
      <c r="N9" s="35"/>
      <c r="O9" s="34"/>
      <c r="P9" s="36"/>
      <c r="Q9" s="37"/>
      <c r="R9" s="27"/>
    </row>
    <row r="10" spans="1:18" ht="18">
      <c r="A10" s="27"/>
      <c r="B10" s="27"/>
      <c r="C10" s="38"/>
      <c r="D10" s="39"/>
      <c r="E10" s="30"/>
      <c r="F10" s="31"/>
      <c r="G10" s="31"/>
      <c r="H10" s="40"/>
      <c r="I10" s="40"/>
      <c r="J10" s="33"/>
      <c r="K10" s="34"/>
      <c r="L10" s="35"/>
      <c r="M10" s="35"/>
      <c r="N10" s="35"/>
      <c r="O10" s="34"/>
      <c r="P10" s="36"/>
      <c r="Q10" s="37"/>
      <c r="R10" s="27"/>
    </row>
    <row r="11" spans="1:18" ht="18">
      <c r="A11" s="27"/>
      <c r="B11" s="27"/>
      <c r="C11" s="41"/>
      <c r="D11" s="39"/>
      <c r="E11" s="42"/>
      <c r="F11" s="31"/>
      <c r="G11" s="31"/>
      <c r="H11" s="40"/>
      <c r="I11" s="40"/>
      <c r="J11" s="33"/>
      <c r="K11" s="34"/>
      <c r="L11" s="35"/>
      <c r="M11" s="35"/>
      <c r="N11" s="35"/>
      <c r="O11" s="34"/>
      <c r="P11" s="36"/>
      <c r="Q11" s="37"/>
      <c r="R11" s="27"/>
    </row>
    <row r="12" spans="1:18" ht="18">
      <c r="A12" s="26"/>
      <c r="B12" s="27"/>
      <c r="C12" s="38"/>
      <c r="D12" s="29"/>
      <c r="E12" s="43"/>
      <c r="F12" s="27"/>
      <c r="G12" s="43"/>
      <c r="H12" s="44"/>
      <c r="I12" s="44"/>
      <c r="J12" s="32"/>
      <c r="K12" s="45"/>
      <c r="L12" s="46"/>
      <c r="M12" s="46"/>
      <c r="N12" s="46"/>
      <c r="O12" s="47"/>
      <c r="P12" s="36"/>
      <c r="Q12" s="38"/>
      <c r="R12" s="48"/>
    </row>
    <row r="13" spans="1:18" ht="18">
      <c r="A13" s="26"/>
      <c r="B13" s="27"/>
      <c r="C13" s="49"/>
      <c r="D13" s="47"/>
      <c r="E13" s="50"/>
      <c r="F13" s="27"/>
      <c r="G13" s="51"/>
      <c r="H13" s="51"/>
      <c r="I13" s="51"/>
      <c r="J13" s="52"/>
      <c r="K13" s="53"/>
      <c r="L13" s="54"/>
      <c r="M13" s="54"/>
      <c r="N13" s="54"/>
      <c r="O13" s="47"/>
      <c r="P13" s="36"/>
      <c r="Q13" s="55"/>
      <c r="R13" s="27"/>
    </row>
    <row r="14" spans="1:18" ht="18">
      <c r="A14" s="26"/>
      <c r="B14" s="27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</row>
    <row r="15" spans="1:18" ht="18">
      <c r="A15" s="26"/>
      <c r="B15" s="2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</row>
  </sheetData>
  <mergeCells count="2">
    <mergeCell ref="A1:R1"/>
    <mergeCell ref="A2:Q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A7" zoomScale="90" zoomScaleNormal="90" workbookViewId="0">
      <selection activeCell="C10" sqref="C10"/>
    </sheetView>
  </sheetViews>
  <sheetFormatPr defaultRowHeight="14.25"/>
  <cols>
    <col min="1" max="1" width="4" customWidth="1"/>
    <col min="2" max="2" width="5.125" customWidth="1"/>
    <col min="3" max="3" width="19.875" customWidth="1"/>
    <col min="4" max="4" width="8" customWidth="1"/>
    <col min="5" max="5" width="10" customWidth="1"/>
    <col min="6" max="6" width="5.75" customWidth="1"/>
    <col min="7" max="7" width="9.875" customWidth="1"/>
    <col min="8" max="8" width="10.625" customWidth="1"/>
    <col min="9" max="9" width="10.375" customWidth="1"/>
    <col min="10" max="10" width="10.125" customWidth="1"/>
    <col min="11" max="11" width="10.5" customWidth="1"/>
    <col min="12" max="12" width="6.875" customWidth="1"/>
    <col min="13" max="13" width="7.375" customWidth="1"/>
    <col min="14" max="14" width="8.125" customWidth="1"/>
    <col min="15" max="15" width="5.875" customWidth="1"/>
    <col min="16" max="16" width="8" customWidth="1"/>
    <col min="17" max="17" width="37.625" customWidth="1"/>
    <col min="18" max="18" width="9.5" customWidth="1"/>
  </cols>
  <sheetData>
    <row r="1" spans="1:18" ht="15.75">
      <c r="A1" s="573" t="s">
        <v>19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18" ht="16.5" thickBot="1">
      <c r="A2" s="574" t="s">
        <v>0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574"/>
      <c r="R2" s="22"/>
    </row>
    <row r="3" spans="1:18" ht="16.5" thickBot="1">
      <c r="A3" s="3" t="s">
        <v>24</v>
      </c>
      <c r="B3" s="4"/>
      <c r="C3" s="3"/>
      <c r="D3" s="5"/>
      <c r="E3" s="5"/>
      <c r="F3" s="3"/>
      <c r="G3" s="6" t="s">
        <v>1</v>
      </c>
      <c r="H3" s="7"/>
      <c r="I3" s="8"/>
      <c r="J3" s="3"/>
      <c r="K3" s="3"/>
      <c r="L3" s="8"/>
      <c r="M3" s="3"/>
      <c r="N3" s="3"/>
      <c r="O3" s="3"/>
      <c r="P3" s="9"/>
      <c r="Q3" s="10"/>
      <c r="R3" s="10"/>
    </row>
    <row r="4" spans="1:18" ht="126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3" t="s">
        <v>7</v>
      </c>
      <c r="G4" s="14" t="s">
        <v>8</v>
      </c>
      <c r="H4" s="14" t="s">
        <v>20</v>
      </c>
      <c r="I4" s="14" t="s">
        <v>21</v>
      </c>
      <c r="J4" s="13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5" t="s">
        <v>17</v>
      </c>
    </row>
    <row r="5" spans="1:18" ht="15.75">
      <c r="A5" s="16"/>
      <c r="B5" s="16"/>
      <c r="C5" s="16" t="s">
        <v>18</v>
      </c>
      <c r="D5" s="17"/>
      <c r="E5" s="18"/>
      <c r="F5" s="18"/>
      <c r="G5" s="18"/>
      <c r="H5" s="18"/>
      <c r="I5" s="18"/>
      <c r="J5" s="18"/>
      <c r="K5" s="19"/>
      <c r="L5" s="16"/>
      <c r="M5" s="16"/>
      <c r="N5" s="19"/>
      <c r="O5" s="16"/>
      <c r="P5" s="16"/>
      <c r="Q5" s="16"/>
      <c r="R5" s="16"/>
    </row>
    <row r="6" spans="1:18" ht="15.75">
      <c r="A6" s="553"/>
      <c r="B6" s="553"/>
      <c r="C6" s="553"/>
      <c r="D6" s="554"/>
      <c r="E6" s="555"/>
      <c r="F6" s="555"/>
      <c r="G6" s="555"/>
      <c r="H6" s="555"/>
      <c r="I6" s="555"/>
      <c r="J6" s="555"/>
      <c r="K6" s="556"/>
      <c r="L6" s="553"/>
      <c r="M6" s="553"/>
      <c r="N6" s="556"/>
      <c r="O6" s="553"/>
      <c r="P6" s="553"/>
      <c r="Q6" s="553"/>
      <c r="R6" s="553"/>
    </row>
    <row r="7" spans="1:18" ht="91.5" customHeight="1">
      <c r="A7" s="20">
        <v>11</v>
      </c>
      <c r="B7" s="88">
        <v>1</v>
      </c>
      <c r="C7" s="116" t="s">
        <v>166</v>
      </c>
      <c r="D7" s="165" t="s">
        <v>167</v>
      </c>
      <c r="E7" s="175">
        <v>420000000</v>
      </c>
      <c r="F7" s="88">
        <v>1</v>
      </c>
      <c r="G7" s="176">
        <f>E7*20/100</f>
        <v>84000000</v>
      </c>
      <c r="H7" s="176">
        <f>E7*40/100</f>
        <v>168000000</v>
      </c>
      <c r="I7" s="176">
        <f>E7*40/100</f>
        <v>168000000</v>
      </c>
      <c r="J7" s="178">
        <f>SUM(G7:I7)</f>
        <v>420000000</v>
      </c>
      <c r="K7" s="163" t="s">
        <v>432</v>
      </c>
      <c r="L7" s="164" t="s">
        <v>34</v>
      </c>
      <c r="M7" s="164" t="s">
        <v>35</v>
      </c>
      <c r="N7" s="164" t="s">
        <v>32</v>
      </c>
      <c r="O7" s="165" t="s">
        <v>40</v>
      </c>
      <c r="P7" s="150" t="s">
        <v>46</v>
      </c>
      <c r="Q7" s="179" t="s">
        <v>427</v>
      </c>
      <c r="R7" s="88">
        <v>3</v>
      </c>
    </row>
    <row r="8" spans="1:18" ht="39" customHeight="1">
      <c r="A8" s="20">
        <v>11</v>
      </c>
      <c r="B8" s="88">
        <v>2</v>
      </c>
      <c r="C8" s="89" t="s">
        <v>163</v>
      </c>
      <c r="D8" s="94">
        <v>10947</v>
      </c>
      <c r="E8" s="119">
        <v>56587600</v>
      </c>
      <c r="F8" s="88"/>
      <c r="G8" s="119">
        <v>56587600</v>
      </c>
      <c r="H8" s="88"/>
      <c r="I8" s="88"/>
      <c r="J8" s="119">
        <v>56587600</v>
      </c>
      <c r="K8" s="163" t="s">
        <v>29</v>
      </c>
      <c r="L8" s="164" t="s">
        <v>30</v>
      </c>
      <c r="M8" s="164" t="s">
        <v>31</v>
      </c>
      <c r="N8" s="164" t="s">
        <v>32</v>
      </c>
      <c r="O8" s="165" t="s">
        <v>37</v>
      </c>
      <c r="P8" s="166" t="s">
        <v>43</v>
      </c>
      <c r="Q8" s="89" t="s">
        <v>162</v>
      </c>
      <c r="R8" s="167">
        <v>2</v>
      </c>
    </row>
    <row r="9" spans="1:18" ht="69" customHeight="1">
      <c r="A9" s="20">
        <v>11</v>
      </c>
      <c r="B9" s="88">
        <v>3</v>
      </c>
      <c r="C9" s="138" t="s">
        <v>431</v>
      </c>
      <c r="D9" s="180" t="s">
        <v>428</v>
      </c>
      <c r="E9" s="181">
        <v>65916000</v>
      </c>
      <c r="F9" s="182">
        <v>1</v>
      </c>
      <c r="G9" s="176">
        <f>E9*40/100</f>
        <v>26366400</v>
      </c>
      <c r="H9" s="557">
        <f>E9-G9</f>
        <v>39549600</v>
      </c>
      <c r="I9" s="176">
        <v>0</v>
      </c>
      <c r="J9" s="178">
        <f>SUM(G9:I9)</f>
        <v>65916000</v>
      </c>
      <c r="K9" s="163" t="s">
        <v>432</v>
      </c>
      <c r="L9" s="164" t="s">
        <v>34</v>
      </c>
      <c r="M9" s="164" t="s">
        <v>35</v>
      </c>
      <c r="N9" s="164" t="s">
        <v>32</v>
      </c>
      <c r="O9" s="165" t="s">
        <v>40</v>
      </c>
      <c r="P9" s="166" t="s">
        <v>429</v>
      </c>
      <c r="Q9" s="183" t="s">
        <v>430</v>
      </c>
      <c r="R9" s="167">
        <v>2</v>
      </c>
    </row>
    <row r="10" spans="1:18" ht="81.75" customHeight="1">
      <c r="A10" s="173">
        <v>11</v>
      </c>
      <c r="B10" s="88">
        <v>4</v>
      </c>
      <c r="C10" s="783" t="s">
        <v>161</v>
      </c>
      <c r="D10" s="169"/>
      <c r="E10" s="119">
        <v>25000000</v>
      </c>
      <c r="F10" s="170"/>
      <c r="G10" s="119">
        <v>25000000</v>
      </c>
      <c r="H10" s="171"/>
      <c r="I10" s="171"/>
      <c r="J10" s="119">
        <v>25000000</v>
      </c>
      <c r="K10" s="163" t="s">
        <v>29</v>
      </c>
      <c r="L10" s="164" t="s">
        <v>30</v>
      </c>
      <c r="M10" s="164" t="s">
        <v>31</v>
      </c>
      <c r="N10" s="164" t="s">
        <v>32</v>
      </c>
      <c r="O10" s="165" t="s">
        <v>37</v>
      </c>
      <c r="P10" s="166"/>
      <c r="Q10" s="172" t="s">
        <v>160</v>
      </c>
      <c r="R10" s="88">
        <v>2</v>
      </c>
    </row>
    <row r="11" spans="1:18" ht="15.75">
      <c r="E11" s="537"/>
      <c r="F11" s="158"/>
      <c r="G11" s="537">
        <f>SUM(G7:G10)</f>
        <v>191954000</v>
      </c>
    </row>
    <row r="12" spans="1:18">
      <c r="E12" s="86"/>
      <c r="G12" s="86"/>
    </row>
  </sheetData>
  <mergeCells count="2">
    <mergeCell ref="A1:R1"/>
    <mergeCell ref="A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11</vt:i4>
      </vt:variant>
    </vt:vector>
  </HeadingPairs>
  <TitlesOfParts>
    <vt:vector size="11" baseType="lpstr">
      <vt:lpstr>สสจ.ปี 64</vt:lpstr>
      <vt:lpstr>สสจ.ปี 65</vt:lpstr>
      <vt:lpstr>สสจ.ปี 66</vt:lpstr>
      <vt:lpstr>สสจ.ปี 67</vt:lpstr>
      <vt:lpstr>สสจ.ปี 68</vt:lpstr>
      <vt:lpstr>บำบัดน้ำเสีย</vt:lpstr>
      <vt:lpstr>รพศ.ปี 64</vt:lpstr>
      <vt:lpstr>รพศ.ปี 65</vt:lpstr>
      <vt:lpstr>รพศ.ปี 66</vt:lpstr>
      <vt:lpstr>รพศ.ปี 67</vt:lpstr>
      <vt:lpstr>รพศ.ปี 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2019-04-17T07:04:12Z</cp:lastPrinted>
  <dcterms:created xsi:type="dcterms:W3CDTF">2019-04-10T12:12:59Z</dcterms:created>
  <dcterms:modified xsi:type="dcterms:W3CDTF">2019-04-17T13:30:25Z</dcterms:modified>
</cp:coreProperties>
</file>