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checkCompatibility="1" defaultThemeVersion="124226"/>
  <bookViews>
    <workbookView xWindow="-96" yWindow="-96" windowWidth="20712" windowHeight="13176" tabRatio="745" activeTab="1"/>
  </bookViews>
  <sheets>
    <sheet name="แผนก่อสร้าง 66 (รพศ,รพท)" sheetId="69" r:id="rId1"/>
    <sheet name="แผนก่อสร้าง 66 (รพช,สสจ,สสอ)" sheetId="65" r:id="rId2"/>
    <sheet name="แผนก่อสร้าง 67 (รพศ,รพท)" sheetId="70" r:id="rId3"/>
    <sheet name="แผนก่อสร้าง 67 (รพช,สสจ,สสอ)" sheetId="66" r:id="rId4"/>
    <sheet name="แผนก่อสร้าง 68 (รพศ,รพท)" sheetId="71" r:id="rId5"/>
    <sheet name="แผนก่อสร้าง 68 (รพช,สสจ,สสอ)" sheetId="67" r:id="rId6"/>
    <sheet name="สรุป" sheetId="72" r:id="rId7"/>
    <sheet name="สรุป รพศ รพท 59-65" sheetId="73" r:id="rId8"/>
  </sheets>
  <definedNames>
    <definedName name="_xlnm._FilterDatabase" localSheetId="1" hidden="1">'แผนก่อสร้าง 66 (รพช,สสจ,สสอ)'!$A$4:$R$343</definedName>
    <definedName name="_xlnm._FilterDatabase" localSheetId="0" hidden="1">'แผนก่อสร้าง 66 (รพศ,รพท)'!$A$4:$R$300</definedName>
    <definedName name="_xlnm._FilterDatabase" localSheetId="3" hidden="1">'แผนก่อสร้าง 67 (รพช,สสจ,สสอ)'!$A$4:$R$282</definedName>
    <definedName name="_xlnm._FilterDatabase" localSheetId="2" hidden="1">'แผนก่อสร้าง 67 (รพศ,รพท)'!$A$4:$R$223</definedName>
    <definedName name="_xlnm._FilterDatabase" localSheetId="5" hidden="1">'แผนก่อสร้าง 68 (รพช,สสจ,สสอ)'!$A$4:$R$217</definedName>
    <definedName name="_xlnm._FilterDatabase" localSheetId="4" hidden="1">'แผนก่อสร้าง 68 (รพศ,รพท)'!$A$4:$R$223</definedName>
    <definedName name="_xlnm._FilterDatabase" localSheetId="7" hidden="1">'สรุป รพศ รพท 59-65'!$A$3:$J$22</definedName>
    <definedName name="_xlnm.Print_Titles" localSheetId="1">'แผนก่อสร้าง 66 (รพช,สสจ,สสอ)'!$4:$4</definedName>
    <definedName name="_xlnm.Print_Titles" localSheetId="0">'แผนก่อสร้าง 66 (รพศ,รพท)'!$4:$4</definedName>
    <definedName name="_xlnm.Print_Titles" localSheetId="3">'แผนก่อสร้าง 67 (รพช,สสจ,สสอ)'!$4:$4</definedName>
    <definedName name="_xlnm.Print_Titles" localSheetId="2">'แผนก่อสร้าง 67 (รพศ,รพท)'!$4:$4</definedName>
    <definedName name="_xlnm.Print_Titles" localSheetId="5">'แผนก่อสร้าง 68 (รพช,สสจ,สสอ)'!$4:$4</definedName>
    <definedName name="_xlnm.Print_Titles" localSheetId="4">'แผนก่อสร้าง 68 (รพศ,รพท)'!$4:$4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70" l="1"/>
  <c r="H10" i="70"/>
  <c r="G10" i="70"/>
  <c r="I13" i="70" l="1"/>
  <c r="H13" i="70"/>
  <c r="G13" i="70"/>
  <c r="I19" i="69"/>
  <c r="H19" i="69"/>
  <c r="G19" i="69"/>
  <c r="E4" i="72" l="1"/>
  <c r="J45" i="66"/>
  <c r="J130" i="65"/>
  <c r="G129" i="65"/>
  <c r="E129" i="65"/>
  <c r="J129" i="65" s="1"/>
  <c r="G128" i="65"/>
  <c r="E128" i="65"/>
  <c r="J128" i="65" s="1"/>
  <c r="J127" i="65"/>
  <c r="J118" i="65"/>
  <c r="J117" i="65"/>
  <c r="J116" i="65"/>
  <c r="J115" i="65"/>
  <c r="J114" i="65"/>
  <c r="J112" i="65"/>
  <c r="J108" i="65"/>
  <c r="G107" i="65"/>
  <c r="E107" i="65"/>
  <c r="J107" i="65" s="1"/>
  <c r="G106" i="65"/>
  <c r="E106" i="65"/>
  <c r="J106" i="65" s="1"/>
  <c r="J105" i="65"/>
  <c r="G105" i="65"/>
  <c r="E105" i="65"/>
  <c r="G104" i="65"/>
  <c r="E104" i="65"/>
  <c r="J104" i="65" s="1"/>
  <c r="G103" i="65"/>
  <c r="E103" i="65"/>
  <c r="J103" i="65" s="1"/>
  <c r="J96" i="65"/>
  <c r="G86" i="65"/>
  <c r="J82" i="65"/>
  <c r="G81" i="65"/>
  <c r="J81" i="65" s="1"/>
  <c r="G80" i="65"/>
  <c r="J80" i="65" s="1"/>
  <c r="G79" i="65"/>
  <c r="J108" i="66" l="1"/>
  <c r="J105" i="66"/>
  <c r="G167" i="65"/>
  <c r="J167" i="65" s="1"/>
  <c r="I11" i="71"/>
  <c r="J11" i="71" s="1"/>
  <c r="H11" i="71"/>
  <c r="G11" i="71"/>
  <c r="J12" i="70"/>
  <c r="H11" i="70"/>
  <c r="G15" i="69"/>
  <c r="G17" i="69"/>
  <c r="H17" i="69" s="1"/>
  <c r="I15" i="69"/>
  <c r="H15" i="69"/>
  <c r="J15" i="69" l="1"/>
  <c r="J17" i="69"/>
  <c r="J57" i="67" l="1"/>
  <c r="J56" i="67"/>
  <c r="J55" i="67"/>
  <c r="J54" i="67"/>
  <c r="J53" i="67"/>
  <c r="J52" i="67"/>
  <c r="J51" i="67"/>
  <c r="J50" i="67"/>
  <c r="J49" i="67"/>
  <c r="J48" i="67"/>
  <c r="J47" i="67"/>
  <c r="J46" i="67"/>
  <c r="J45" i="67"/>
  <c r="J44" i="67"/>
  <c r="J43" i="67"/>
  <c r="J42" i="67"/>
  <c r="J41" i="67"/>
  <c r="J40" i="67"/>
  <c r="J39" i="67"/>
  <c r="J38" i="67"/>
  <c r="J37" i="67"/>
  <c r="J36" i="67"/>
  <c r="J35" i="67"/>
  <c r="J34" i="67"/>
  <c r="J33" i="67"/>
  <c r="J32" i="67"/>
  <c r="J31" i="67"/>
  <c r="J30" i="67"/>
  <c r="J29" i="67"/>
  <c r="J28" i="67"/>
  <c r="J27" i="67"/>
  <c r="J26" i="67"/>
  <c r="J25" i="67"/>
  <c r="J24" i="67"/>
  <c r="J23" i="67"/>
  <c r="J22" i="67"/>
  <c r="J21" i="67"/>
  <c r="J103" i="66"/>
  <c r="J102" i="66"/>
  <c r="J101" i="66"/>
  <c r="J100" i="66"/>
  <c r="J99" i="66"/>
  <c r="J98" i="66"/>
  <c r="J97" i="66"/>
  <c r="J96" i="66"/>
  <c r="J95" i="66"/>
  <c r="J94" i="66"/>
  <c r="J93" i="66"/>
  <c r="J92" i="66"/>
  <c r="J91" i="66"/>
  <c r="J90" i="66"/>
  <c r="J89" i="66"/>
  <c r="J88" i="66"/>
  <c r="J87" i="66"/>
  <c r="J86" i="66"/>
  <c r="J85" i="66"/>
  <c r="J84" i="66"/>
  <c r="J83" i="66"/>
  <c r="J82" i="66"/>
  <c r="J81" i="66"/>
  <c r="J80" i="66"/>
  <c r="J79" i="66"/>
  <c r="J78" i="66"/>
  <c r="J77" i="66"/>
  <c r="J76" i="66"/>
  <c r="J75" i="66"/>
  <c r="J74" i="66"/>
  <c r="J166" i="65"/>
  <c r="J165" i="65"/>
  <c r="J164" i="65"/>
  <c r="J163" i="65"/>
  <c r="J162" i="65"/>
  <c r="J161" i="65"/>
  <c r="J160" i="65"/>
  <c r="J159" i="65"/>
  <c r="J158" i="65"/>
  <c r="J157" i="65"/>
  <c r="J156" i="65"/>
  <c r="J155" i="65"/>
  <c r="J154" i="65"/>
  <c r="J153" i="65"/>
  <c r="J152" i="65"/>
  <c r="J151" i="65"/>
  <c r="J150" i="65"/>
  <c r="J149" i="65"/>
  <c r="J148" i="65"/>
  <c r="J147" i="65"/>
  <c r="J146" i="65"/>
  <c r="J145" i="65"/>
  <c r="J144" i="65"/>
  <c r="J143" i="65"/>
  <c r="J142" i="65"/>
  <c r="J141" i="65"/>
  <c r="J140" i="65"/>
  <c r="J139" i="65"/>
  <c r="J138" i="65"/>
  <c r="J137" i="65"/>
  <c r="J136" i="65"/>
  <c r="J10" i="71"/>
  <c r="J10" i="70"/>
  <c r="J14" i="69" l="1"/>
  <c r="F5" i="72"/>
  <c r="F6" i="72"/>
  <c r="F7" i="72"/>
  <c r="F8" i="72"/>
  <c r="F9" i="72"/>
  <c r="F10" i="72"/>
  <c r="F4" i="72"/>
  <c r="G5" i="72" l="1"/>
  <c r="G6" i="72"/>
  <c r="G7" i="72"/>
  <c r="G8" i="72"/>
  <c r="G9" i="72"/>
  <c r="G10" i="72"/>
  <c r="G4" i="72"/>
  <c r="E5" i="72"/>
  <c r="E6" i="72"/>
  <c r="E7" i="72"/>
  <c r="E8" i="72"/>
  <c r="E9" i="72"/>
  <c r="E10" i="72"/>
  <c r="C5" i="72"/>
  <c r="C6" i="72"/>
  <c r="C9" i="72"/>
  <c r="C10" i="72"/>
  <c r="C4" i="72"/>
  <c r="F11" i="72"/>
  <c r="D4" i="72"/>
  <c r="D5" i="72"/>
  <c r="D6" i="72"/>
  <c r="D7" i="72"/>
  <c r="D8" i="72"/>
  <c r="D9" i="72"/>
  <c r="D10" i="72"/>
  <c r="B5" i="72"/>
  <c r="B6" i="72"/>
  <c r="B9" i="72"/>
  <c r="B4" i="72"/>
  <c r="J19" i="67"/>
  <c r="J41" i="66"/>
  <c r="G78" i="65"/>
  <c r="G77" i="65"/>
  <c r="J76" i="65"/>
  <c r="J73" i="65"/>
  <c r="G73" i="65"/>
  <c r="G71" i="65"/>
  <c r="C8" i="72" s="1"/>
  <c r="G7" i="69"/>
  <c r="J7" i="69" s="1"/>
  <c r="B8" i="72"/>
  <c r="G48" i="65"/>
  <c r="J48" i="65" s="1"/>
  <c r="G45" i="65"/>
  <c r="J45" i="65" s="1"/>
  <c r="G30" i="65"/>
  <c r="J30" i="65" s="1"/>
  <c r="G29" i="65"/>
  <c r="J29" i="65" s="1"/>
  <c r="J19" i="65"/>
  <c r="J18" i="65"/>
  <c r="G13" i="65"/>
  <c r="J13" i="65" s="1"/>
  <c r="G12" i="65"/>
  <c r="J12" i="65" s="1"/>
  <c r="G11" i="65"/>
  <c r="J11" i="65" s="1"/>
  <c r="G10" i="65"/>
  <c r="J10" i="65" s="1"/>
  <c r="J11" i="69"/>
  <c r="G9" i="69"/>
  <c r="J9" i="69" s="1"/>
  <c r="C7" i="72" l="1"/>
  <c r="C11" i="72" s="1"/>
  <c r="G11" i="72"/>
  <c r="E11" i="72"/>
  <c r="H4" i="72"/>
  <c r="H8" i="72"/>
  <c r="H5" i="72"/>
  <c r="H9" i="72"/>
  <c r="H6" i="72"/>
  <c r="D11" i="72"/>
  <c r="B7" i="72"/>
  <c r="B10" i="72"/>
  <c r="H10" i="72" s="1"/>
  <c r="H7" i="72" l="1"/>
  <c r="B11" i="72"/>
  <c r="H11" i="72" s="1"/>
  <c r="J5" i="69"/>
  <c r="H5" i="67"/>
  <c r="I5" i="67"/>
  <c r="J5" i="67"/>
  <c r="G5" i="67"/>
  <c r="H5" i="71"/>
  <c r="I5" i="71"/>
  <c r="J5" i="71"/>
  <c r="G5" i="71"/>
  <c r="J5" i="66"/>
  <c r="H5" i="66"/>
  <c r="I5" i="66"/>
  <c r="G5" i="66"/>
  <c r="H5" i="70"/>
  <c r="I5" i="70"/>
  <c r="J5" i="70"/>
  <c r="J5" i="65"/>
  <c r="H5" i="65"/>
  <c r="I5" i="65"/>
  <c r="G5" i="65"/>
  <c r="H5" i="69"/>
  <c r="I5" i="69"/>
  <c r="G5" i="70"/>
  <c r="G5" i="69" l="1"/>
</calcChain>
</file>

<file path=xl/sharedStrings.xml><?xml version="1.0" encoding="utf-8"?>
<sst xmlns="http://schemas.openxmlformats.org/spreadsheetml/2006/main" count="3639" uniqueCount="1207">
  <si>
    <t>สถานที่ ระบุชื่อ</t>
  </si>
  <si>
    <t>จังหวัด</t>
  </si>
  <si>
    <t>อำเภอ</t>
  </si>
  <si>
    <t>หน่วย</t>
  </si>
  <si>
    <t>ระดับ
บริการ</t>
  </si>
  <si>
    <t>ลำดับความสำคัญ</t>
  </si>
  <si>
    <t>ราคาต่อหน่วย(บาท)</t>
  </si>
  <si>
    <t>เหตุผล คำชี้แจง
(อธิบายพอสังเขบไม่เกิน 5 บรรทัด ต่อ 1 เซลล์)</t>
  </si>
  <si>
    <t>เขต</t>
  </si>
  <si>
    <t>ตำบล</t>
  </si>
  <si>
    <t>ตามระยะเวลา</t>
  </si>
  <si>
    <t xml:space="preserve">รายการครุภัณฑ์ / สิ่งก่อสร้าง 
</t>
  </si>
  <si>
    <t>แบบเลขที่
(เฉพาะก่อสร้าง)</t>
  </si>
  <si>
    <t xml:space="preserve">จำนวนเงินรวม
(ไม่มีเศษหลักสิบ)
</t>
  </si>
  <si>
    <t>ประเภทงบลงทุน
1.ครุภัณฑ์
2.ก่อสร้างปีเดียว
3.ก่อสร้างผูกพันใหม่
(ระบุตัวเลข)</t>
  </si>
  <si>
    <t>ประเภทอาคาร/สิ่งก่อสร้าง/ครุภัณฑ์</t>
  </si>
  <si>
    <t>ตั้งงบ
ปี 66</t>
  </si>
  <si>
    <t>ตั้งงบ
ปี 67</t>
  </si>
  <si>
    <t>เมือง</t>
  </si>
  <si>
    <t>S</t>
  </si>
  <si>
    <t>F2</t>
  </si>
  <si>
    <t>F3</t>
  </si>
  <si>
    <t>อาคารพักพยาบาล 24 ห้อง (12 ครอบครัว) (โครงสร้างต้านแผ่นดินไหว)</t>
  </si>
  <si>
    <t>5338/32</t>
  </si>
  <si>
    <t>สิ่งก่อสร้าง</t>
  </si>
  <si>
    <t>5337/32</t>
  </si>
  <si>
    <t>ปากคลอง</t>
  </si>
  <si>
    <t>อาคารสถานีอนามัย เป็นอาคาร คสล.2 ชั้น พื้นที่ใช้สอยประมาณ 369 ตารางเมตร</t>
  </si>
  <si>
    <t>8170/2536</t>
  </si>
  <si>
    <t>Sup</t>
  </si>
  <si>
    <t>อาคารที่พัก</t>
  </si>
  <si>
    <t>ก่อสร้าง</t>
  </si>
  <si>
    <t>พังงา</t>
  </si>
  <si>
    <t>ภูเก็ต</t>
  </si>
  <si>
    <t>แบบเฉพาะที่</t>
  </si>
  <si>
    <t>ทดแทน</t>
  </si>
  <si>
    <t>ปฐมภูมิ</t>
  </si>
  <si>
    <t>ตลาดใหญ่</t>
  </si>
  <si>
    <t>รพ.วชิระภูเก็ต</t>
  </si>
  <si>
    <t>A</t>
  </si>
  <si>
    <t xml:space="preserve"> -</t>
  </si>
  <si>
    <t>อาคารสนับสนุน</t>
  </si>
  <si>
    <t>ที่พักอาศัย</t>
  </si>
  <si>
    <t>5322/2536</t>
  </si>
  <si>
    <t>9926/2553</t>
  </si>
  <si>
    <t>บ้านพักข้าราขการ ระดับ 5-6 (1 คอรบครัว)</t>
  </si>
  <si>
    <t>บ้านพักข้าราขการ ระดับ 5-6 (1 คอรบครัว) เป็นอาคาร คสล.2 ชั้น พื้นที่ใช้สอยประมาณ 88.08 ตารางเมตร</t>
  </si>
  <si>
    <t>1 หลัง</t>
  </si>
  <si>
    <t>รพ.พังงา</t>
  </si>
  <si>
    <t>เมืองพังงา</t>
  </si>
  <si>
    <t>ท้ายช้าง</t>
  </si>
  <si>
    <t>เกาะยาว</t>
  </si>
  <si>
    <t>11</t>
  </si>
  <si>
    <t>3</t>
  </si>
  <si>
    <t>บ้านพักข้าราขการ ระดับ 5-6 (1 ครอบครัว) (โครงสร้างต้านแผ่นดินไหว)</t>
  </si>
  <si>
    <t>รพ.ตะกั่วทุ่ง</t>
  </si>
  <si>
    <t>ตะกั่วทุ่ง</t>
  </si>
  <si>
    <t>โคกกลอย</t>
  </si>
  <si>
    <t>ใช้สำหรับเป็นบ้านพักแพทย์เนื่องจากบ้านพักข้าราชการมีไม่เพียงพอ และอยู่ในสภาพเก่าชำรุดทรุดโทรม</t>
  </si>
  <si>
    <t>เกาะปันหยี</t>
  </si>
  <si>
    <t>สอน.บางม่วง</t>
  </si>
  <si>
    <t>ตะกั่วป่า</t>
  </si>
  <si>
    <t>บางม่วง</t>
  </si>
  <si>
    <t>ทดแทนบ้านพักหลังเดิม ก่อสร้างมานานกว่า 15 ปี ทรุดโทรม</t>
  </si>
  <si>
    <t>กะปง</t>
  </si>
  <si>
    <t>ลำภี</t>
  </si>
  <si>
    <t>ท้ายเหมือง</t>
  </si>
  <si>
    <t>อายุการใช้งานเกิน 25 ปี</t>
  </si>
  <si>
    <t>คุระบุรี</t>
  </si>
  <si>
    <t>รมณีย์</t>
  </si>
  <si>
    <t>ทุ่งมะพร้าว</t>
  </si>
  <si>
    <t>ไม่เพียงพอกับจนท.จนท.</t>
  </si>
  <si>
    <t>ลำแก่น</t>
  </si>
  <si>
    <t>คุระ</t>
  </si>
  <si>
    <t>คลองเคียน</t>
  </si>
  <si>
    <t>อาคารเก่าชำรุดมากอายุเกิน 15 ปี</t>
  </si>
  <si>
    <t>หล่อยูง</t>
  </si>
  <si>
    <t>ทุ่งดอน</t>
  </si>
  <si>
    <t>ซ่อมแซม</t>
  </si>
  <si>
    <t>บกปุย</t>
  </si>
  <si>
    <t>เหล</t>
  </si>
  <si>
    <t>ป่ากอ</t>
  </si>
  <si>
    <t>บางนายสี</t>
  </si>
  <si>
    <t>รพ.สต.กระโสม</t>
  </si>
  <si>
    <t>รพช.ตะกั่วทุ่ง</t>
  </si>
  <si>
    <t>รั้งตาข่ายถัก เสา คสล.โครงสร้างชนิดฐานรากไม่ตอกเข็ม</t>
  </si>
  <si>
    <t>รพ.สต.คึกคัก</t>
  </si>
  <si>
    <t>คึกคัก</t>
  </si>
  <si>
    <t>ทดแทนรั้วเดิมชำรุดและยังไม่มีรั้วครบทุกด้าน</t>
  </si>
  <si>
    <t>บางเตย</t>
  </si>
  <si>
    <t>ถ้ำ</t>
  </si>
  <si>
    <t>มีรั้วไม่ครบรอบสถานบริการ</t>
  </si>
  <si>
    <t>เกาะคอเขา</t>
  </si>
  <si>
    <t>รพ.สต.ปากเกาะ</t>
  </si>
  <si>
    <t>บางทอง</t>
  </si>
  <si>
    <t>รพ.สต.ทุ่งคาโงก</t>
  </si>
  <si>
    <t>ทุ่งคาโงก</t>
  </si>
  <si>
    <t>นาเตย</t>
  </si>
  <si>
    <t>บ้านพักข้าราชการ ระดับ 7-8 (1 ครอบครัว) อาคาร คสล. 2 ชั้น พื้นที่ใช้สอย 92 ตารางเมตร (โครงการสร้างต้านแผ่นดินไหว) (รวมค่าขนส่งพื้นที่เกาะ)</t>
  </si>
  <si>
    <t>รพช.เกาะยาวชัยพัฒน์</t>
  </si>
  <si>
    <t>เกาะยาวน้อย</t>
  </si>
  <si>
    <t>จำนวนที่พักไม่เพียงพอและให้เหมาะสมกับระดับสถานะของเจ้าหน้าที่</t>
  </si>
  <si>
    <t>บ้านพักข้าราชการ ระดับ 5-6 พื้นที่ใช้สอย 98 ตรม. รพ.สต.ถ้ำ ตำบลถ้ำ อำเภอตะกั่วทุ่ง จังหวัดพังงา</t>
  </si>
  <si>
    <t>รพ.สต ถ้ำ</t>
  </si>
  <si>
    <t>บ้านพักข้าราชการ ระดับ 5-6 พื้นที่ใช้สอย 98 ตรม. รพ.สต.กะไหล ตำบลกะไหล อำเภอตะกั่วทุ่ง จังหวัดพังงา</t>
  </si>
  <si>
    <t>รพ.สต กะไหล</t>
  </si>
  <si>
    <t>กะไหล</t>
  </si>
  <si>
    <t>บ้านพักข้าราชการ ระดับ 5-6 พื้นที่ใช้สอย 98 ตรม. รพ.สต.หล่อยูง ตำบลหล่อยูง อำเภอตะกั่วทุ่ง จังหวัดพังงา</t>
  </si>
  <si>
    <t>รพ.สต.หล่อยูง</t>
  </si>
  <si>
    <t>บ้านพักข้าราชการ ระดับ 5-6 พื้นที่ใช้สอย 98 ตรม. รพ.สต.ท่านุ่น ตำบลโคกกลอย อำเภอตะกั่วทุ่ง จังหวัดพังงา</t>
  </si>
  <si>
    <t>รพ.สต ท่านุ่น</t>
  </si>
  <si>
    <t>บ้านพักข้าราชการ ระดับ 7-8 พื้นที่ใช้สอย 98 ตรม. รพ.สต.กระโสม ตำบลกระโสม อำเภอตะกั่วทุ่ง จังหวัดพังงา</t>
  </si>
  <si>
    <t>กระโสม</t>
  </si>
  <si>
    <t>ซ่อมแซมบ้านพักโรงพยาบาลส่งเสริมสุขภาพตำบลบางเตย</t>
  </si>
  <si>
    <t>แบบโดยกองช่าง เทศบาลตำบลบางเตย</t>
  </si>
  <si>
    <t>รพ.สต.บางเตย</t>
  </si>
  <si>
    <t>สองแพรก</t>
  </si>
  <si>
    <t xml:space="preserve">อาคารที่พักอาศัย มีจำนวน 2 หลัง  ก่อสร้างปี 2536 ปัจจุบันมีสภาพเก่า ทรุดโทรม </t>
  </si>
  <si>
    <t>ซ่อมบ้านพักลำภี (หลังที่ 1 )</t>
  </si>
  <si>
    <t>จนท.ไม่มีบ้านพักเวรยามนอกเวลาราชการ</t>
  </si>
  <si>
    <t>ซ่อมบ้านพักลำภี (หลังที่ 2)</t>
  </si>
  <si>
    <t>ซ่อมบ้านพัก.ระดับ 3-4</t>
  </si>
  <si>
    <t>ซ่อมบ้านพักระดับ 5-6</t>
  </si>
  <si>
    <t>ซ่อมบ้านพักบางทอง (หลังที่ 1)</t>
  </si>
  <si>
    <t>ซ่อมบ้านพักบางทอง (หลังที่ 2)</t>
  </si>
  <si>
    <t>ซ่อมบ้านพักทุ่งมะพร้าว(หลังที่ 1)</t>
  </si>
  <si>
    <t>ซ่อมบ้านพักทุ่งมะพร้าว(หลังที่ 2)</t>
  </si>
  <si>
    <t>ซ่อมบ้านพัก (หลังที่ 2)</t>
  </si>
  <si>
    <t>บ้านพักข้าราขการ ระดับ 5-6 (1 ครอบครัว)</t>
  </si>
  <si>
    <t>รพ.สต.โคกเคียน</t>
  </si>
  <si>
    <t>โคกเคียน</t>
  </si>
  <si>
    <t>รั้ว คสล. โรงพยาบาลส่งเสริมสุขภาพตำบลตากแดด</t>
  </si>
  <si>
    <t>รพ.สต.ตากแดด</t>
  </si>
  <si>
    <t>ตากแดด</t>
  </si>
  <si>
    <t xml:space="preserve">รั้วเดิม ก่อสร้างปี 2536 ปัจจุบันมีสภาพเก่า ทรุดโทรม </t>
  </si>
  <si>
    <t>ปรับปรุงซ่อมแซมรั้วโรงพยาบาลส่งเสริมสุขภาพตำบลทุ่งคาโงก</t>
  </si>
  <si>
    <t>แบบโดยกองช่าง เทศบาลตำบลกระโสม</t>
  </si>
  <si>
    <t xml:space="preserve">รั้วเดิม ก่อสร้างปี 2546 ปัจจุบันมีสภาพเก่า ทรุดโทรม </t>
  </si>
  <si>
    <t>งานก่อสร้างรั้วคอนกรีด ยาว 21 เมตร รพ.สต.อ่าวมะขาม ตำบลหล่อยูง อำเภอตะกั่วทุ่ง  จังหวัดพังงา</t>
  </si>
  <si>
    <t>รพ.สต.อ่าวมะขาม</t>
  </si>
  <si>
    <t>งานก่อสร้างรั้วคอนกรีด ยาว 120 เมตร รพ.สต.ท่าอยู่ ตำบลกระโสม อำเภอตะกั่วทุ่ง  จังหวัดพังงา</t>
  </si>
  <si>
    <t>รพ.สต.ท่าอยู่</t>
  </si>
  <si>
    <t>ท่าอยู่</t>
  </si>
  <si>
    <t xml:space="preserve">ปรับปรุงซ่อมแซมรั้วรพสต </t>
  </si>
  <si>
    <t>ทำด้านหน้า   ด้านข้างเป็นรั้วลวดหนาม</t>
  </si>
  <si>
    <t>เหมาะ</t>
  </si>
  <si>
    <t>ช้างเชื่อ</t>
  </si>
  <si>
    <t>ด้านข้างซ้าย</t>
  </si>
  <si>
    <t>ด้านข้างขวา</t>
  </si>
  <si>
    <t>ด้านข้าง  2 ข้างทาสีรอบหมด</t>
  </si>
  <si>
    <t>ด้านข้าง 2 ข้างและด้านหลัง</t>
  </si>
  <si>
    <t>สสอ.เมืองพังงา</t>
  </si>
  <si>
    <t>ก่อส้ราง</t>
  </si>
  <si>
    <t>รองรับอาคารสำนักงานที่กำลังดำเนินการก่อสร้างในปี2562</t>
  </si>
  <si>
    <t>สสอ.คุระบุรี</t>
  </si>
  <si>
    <t>ทับปุด</t>
  </si>
  <si>
    <t>โรงรถ พัสดุ(โครงสร้างต้านแผ่นดินไหว)</t>
  </si>
  <si>
    <t>ปรับปรุงอาคารสำนักงานสาธารณสุขอำเภอคุระบุรีอำเภอคุระบุรี จังหวัดพังงา</t>
  </si>
  <si>
    <t>สำนักงานก่อสร้างแล้วเสร็จปี 2559ต้องการปรับปรุงอาคารและห้องประชุมให้เหมาะสมกับการใช้งาน</t>
  </si>
  <si>
    <t>1</t>
  </si>
  <si>
    <t>สสอ.ท้ายเหมือง</t>
  </si>
  <si>
    <t>สสอ.</t>
  </si>
  <si>
    <t>สำนักงานสาธารณสุขอำเภอทับปุด</t>
  </si>
  <si>
    <t>สสอ.ตะกั่วป่า</t>
  </si>
  <si>
    <t>แบบเฉพาะ</t>
  </si>
  <si>
    <t>ซ่อมแซมอาคารสำนักงาน ชั้นบนและชั้นล่างอาคารสำนักงาน</t>
  </si>
  <si>
    <t>อาคารสำนักงานชำรุด เพื่อรักษาทรัพย์สินทางราชการ</t>
  </si>
  <si>
    <t>อาคารพัสดุ</t>
  </si>
  <si>
    <t>นบปริง</t>
  </si>
  <si>
    <t>ระบบดักจับควันและแจ้งเตือน (Smoke Detecter)</t>
  </si>
  <si>
    <t>เพื่อป้องกันอัคคีภัย ยังไม่มีใช้ราชการ</t>
  </si>
  <si>
    <t>9128</t>
  </si>
  <si>
    <t>M1</t>
  </si>
  <si>
    <t xml:space="preserve">เขตสุขภาพ ที่ 11 </t>
  </si>
  <si>
    <t>งบประมาณรวม</t>
  </si>
  <si>
    <t>แผนงบลงทุน รายการค่าครุภัณฑ์ ที่ดินและสิ่งก่อสร้าง งบประมาณรายจ่ายประจำปี พ.ศ. 2568</t>
  </si>
  <si>
    <t>แผนงบลงทุน รายการค่าครุภัณฑ์ ที่ดินและสิ่งก่อสร้าง งบประมาณรายจ่ายประจำปี พ.ศ. 2567</t>
  </si>
  <si>
    <t>แผนงบลงทุน รายการค่าครุภัณฑ์ ที่ดินและสิ่งก่อสร้าง งบประมาณรายจ่ายประจำปี พ.ศ. 2566</t>
  </si>
  <si>
    <t>ตั้งงบ
ปี 68</t>
  </si>
  <si>
    <t>ตั้งงบ
ปี 69</t>
  </si>
  <si>
    <t>ตั้งงบ
ปี 70</t>
  </si>
  <si>
    <t>หลัง</t>
  </si>
  <si>
    <t>โรงพยาบาลตะกั่วป่า</t>
  </si>
  <si>
    <t>พักอาศัย</t>
  </si>
  <si>
    <t>ทดแทนอาคารหลังเดิมที่มีอายุการใช้งาน 47 ปี (ปี2515)  ทรุดโทร,และผุพังไม่สามารถอยู่อาศัยได้</t>
  </si>
  <si>
    <t>อาคารพัสดุและซ่อมบำรุง  เป็นอาคาร คสล.2 ชั้น พื้นที่ใช้สอยประมาณ 576 ตารางเมตร  ระยะเวลาก่อสร้าง  300 วัน (โครงสร้างต้านแผ่นดินไหว)</t>
  </si>
  <si>
    <t>สนับสนุน</t>
  </si>
  <si>
    <t>ทดแทนอาคารหลังเดิมที่มีอายุการใช้งาน 33 ปี (ปี2529) มีพื้นที่คับแคบ และชำรุดทรุดโทรม</t>
  </si>
  <si>
    <t>สร้างใหม่เพื่อรองรับบุคลากรที่ไม่มีบ้านพักอาศัย</t>
  </si>
  <si>
    <t>สำนักงานสาธารณสุขอำเภอกะปง</t>
  </si>
  <si>
    <t>ปรับปรุงบ้านพักข้าราชการระดับ 5-6 หลังที่ 3</t>
  </si>
  <si>
    <t>แบบโดยช่างโยธาเทศบาลตำบล</t>
  </si>
  <si>
    <t>ชำรุดบางส่วน อายุใช้งาน 8 ปี</t>
  </si>
  <si>
    <t>สำนักงานสาธารณสุขอำเภอเมืองพังงา</t>
  </si>
  <si>
    <t>รองรับบุคลากร สำหรับการปฏิบัติงานอาคารสำนักงานหลังใหม่ที่กำลังดำเนินการก่อสร้างในปี 2562</t>
  </si>
  <si>
    <t>5</t>
  </si>
  <si>
    <t>ปรับปรุงอาคาร สสอ.ท้ายเหมือง</t>
  </si>
  <si>
    <t>อายุการใช้งาน 10 ปี</t>
  </si>
  <si>
    <t>ซ่อมแซมบ้านพัก สสอ.ท้ายเหมืองหลังที่ 1</t>
  </si>
  <si>
    <t>อายุการใช้งาน 25 ปี</t>
  </si>
  <si>
    <t>7</t>
  </si>
  <si>
    <t>ซ่อมแซมบ้านพัก สสอ.ท้ายเหมืองหลังที่ 2</t>
  </si>
  <si>
    <t>ซ่อมแซมบ้านพัก สสอ.ท้ายเหมืองหลังที่ 3</t>
  </si>
  <si>
    <t>9</t>
  </si>
  <si>
    <t>บ้านพักข้าราชการระดับ 8-9 (1ยูนิต) (โครงสร้างต้านแผ่นดินไหว คสล. 2 ชั้น พื้นที่ 162 ตร.ม. โรงพยาบาลตะกั่วทุ่ง</t>
  </si>
  <si>
    <t>ทีพักอาศัย</t>
  </si>
  <si>
    <t>ทดแทนบ้านพักผอ.รพ.เดิมอายุ 30 ปี  สภาพชำรุดทรุดโทรม ไม่คุ้มค่าต่อการซ่อมแซม</t>
  </si>
  <si>
    <t>ระบบ</t>
  </si>
  <si>
    <t>ปรับปรุงอาคาร OPD (ด่านหน้า)</t>
  </si>
  <si>
    <t>แบบโดยช่างโยธาองค์การบริการส่วนตำบล</t>
  </si>
  <si>
    <t>รพ.บางไทร</t>
  </si>
  <si>
    <t>บางไทร</t>
  </si>
  <si>
    <t>อาคารเดิม สิ่งก่อสร้าเดิม ป้ายเดิมชำรุดทรุดโทรม และเพื่อเป็นการพัฒนามุ่งเน้นงาน NCD</t>
  </si>
  <si>
    <t>ปรับปรุงโซนให้บริการงานส่งเสริมสุขภาพ (แม่และเด็ก หญิงมีครรภ์)</t>
  </si>
  <si>
    <t>พื้นที่ให้บริการเดิม คับแคบไม่เพียงพอต่อการให้บริการ อากาศไม่ถ่ายไม่สะดวก</t>
  </si>
  <si>
    <t>โรงพยาบาลส่งเสริมสุขภาพตำบลป่ากอ อำเภอเมืองพังงา</t>
  </si>
  <si>
    <t>ทดแทนอาคารสำนักงานหลังเดิมที่มีอายุการใช้งานมานาน 31 ปี</t>
  </si>
  <si>
    <t>รพ.สต.บ้านบางใหญ่</t>
  </si>
  <si>
    <t>ไม่เพียงพอกับเจ้าหน้าที่ และบ้านพักหลังเก่าก่อสร้างมานานกว่า 15 ปี</t>
  </si>
  <si>
    <t>รพ.สต.บางใหญ่</t>
  </si>
  <si>
    <t>อายุการใช้งานเกิน 15 ปี</t>
  </si>
  <si>
    <t>ทดแทนอาคารหลังเดิมก่อสร้างเมื่อปี 2530 โครงสร้างสภาพ ชำรุด หลังคารั่ว</t>
  </si>
  <si>
    <t>ปรับปรุงซ่อมแซมอาคารคลังยา และคลังเวชภัณฑ์ ไม่ใช่ยา</t>
  </si>
  <si>
    <t>อาคารหลังเดิมก่อสร้างเมื่อปี 2530  ชำรุด หลังคารั่ว</t>
  </si>
  <si>
    <t>โรงพยาบาลส่งเสริมสุขภาพตำบลบ้านเกาะเคี่ยม ตำบลบางเตย อำเภอเมืองพังงา</t>
  </si>
  <si>
    <t>ทดแทนบ้านพักหลังเดิมที่มีอายุการใช้งานมานาน 32 ปี</t>
  </si>
  <si>
    <t>ปรับปรุงซ่อมแซมอาคารโรงอาหาร</t>
  </si>
  <si>
    <t>บ้านพักข้าราชการ ระดับ 5-6 (1 ครอบครัว) เป็นอาคาร คสล.2 ชั้น พื้นที่ใช้สอยประมาณ 88.08 ตารางเมตร (รวมค่าขนส่ง กรณีพื้นที่เกาะ เพิ่ม 30%)</t>
  </si>
  <si>
    <t>โรงพยาบาลส่งเสริมสุขภาพตำบลบ้านเกาะหมากน้อย ตำบลเกาะปันหยี อำเภอเมืองพังงา</t>
  </si>
  <si>
    <t>ทดแทนบ้านพักหลังเดิมที่มีอายุการใช้งานมานาน 28 ปี</t>
  </si>
  <si>
    <t>ซ่อมแซมบ้านพัก รพ.สต.ลำแก่น</t>
  </si>
  <si>
    <t>รพ.สต.ลำแก่น</t>
  </si>
  <si>
    <t>ซ่อมแซมบ้านพัก รพ.สต.ทุ่งมะพร้าว</t>
  </si>
  <si>
    <t>รพ.สต.ท่งมะพร้าว</t>
  </si>
  <si>
    <t>ซ่อมบ้านพักระดับ 3-4</t>
  </si>
  <si>
    <t>รพ.สต.น้ำเค็ม</t>
  </si>
  <si>
    <t>โรงพยาบาลส่งเสริมสุขภาพตำบลสองแพรก อำเภอเมืองพังงา</t>
  </si>
  <si>
    <t>ทดแทนบ้านพักหลังเดิมที่มีอายุการใช้งานมานาน 13 ปี</t>
  </si>
  <si>
    <t>ปรับปรุงซ่อมแซมอาคารอาคารพักพยาบาล 3 ชั้น</t>
  </si>
  <si>
    <t>ชำรุดทรุดโทรม มีอายุการใช้งานมานาน 25 ปี มีความเสี่ยงและเป็นอันตรายต่อเจ้าหน้าที่ที่พักอาศัยอยู่</t>
  </si>
  <si>
    <t xml:space="preserve">ปรับปรุงซ่อมแซมบ้านพักข้าราชการ ระดับ 1-2 </t>
  </si>
  <si>
    <t xml:space="preserve">ปรับปรุงซ่อมแซมบ้านพักข้าราชการ ระดับ 5-6 </t>
  </si>
  <si>
    <t>ซ่อมแซมบ้านพัก รพ.สต.นาเตย</t>
  </si>
  <si>
    <t>รพ.สต.นาเตย</t>
  </si>
  <si>
    <t xml:space="preserve">บ้านพักข้าราชการ ระดับ 5-6 ( 1ครอบครัว) อาคาร คสล. 2 ชั้น พื้นที่ใช้สอย 98 ตารางเมตร (โครงสร้างต้านแผ่นดินไหว) (รวมค่าขนส่งพื้นที่เกาะ) </t>
  </si>
  <si>
    <t>2</t>
  </si>
  <si>
    <t>สนับสนุน/พักอาศัย</t>
  </si>
  <si>
    <t>โรงพยาบาลส่งเสริมสุขภาพตำบลตากแดด อำเภอเมืองพังงา</t>
  </si>
  <si>
    <t>ซ่อมแซมบ้านพัก รพ.สต.ลำภี</t>
  </si>
  <si>
    <t>รพ.สต.ลำภี</t>
  </si>
  <si>
    <t>ซ่อมแซมบ้านพัก รพ.สต.บกปุย</t>
  </si>
  <si>
    <t>รพ.สต.บกปุย</t>
  </si>
  <si>
    <t>ซ่อมบ้านพัก.ระดับ 5-6</t>
  </si>
  <si>
    <t>รพ.สต.ตำตัว</t>
  </si>
  <si>
    <t>ตำตัว</t>
  </si>
  <si>
    <t>รพ.สต.บางนายสี</t>
  </si>
  <si>
    <t>ซ่อมบ้านพัก ระดับ 5-6</t>
  </si>
  <si>
    <t>อาคารชุดพักอาศัยพร้อมที่จอดรถ</t>
  </si>
  <si>
    <t>11026</t>
  </si>
  <si>
    <t>รองรับบุคลากรที่ต้องเข้าเวรเป็นกะโดยเฉพาะพยาบาลและแพทย์ที่เพิ่มจำนวนมากขึ้น  ตามศักยภาพปัจจุบันต้องเช่าหอพัก บริเวณใกล้ๆ รพ. ให้อาศัยส่งผลให้เงินบำรุง โรงพยาบาล และความปลอดภัยของเจ้าหน้าที่ลดลง</t>
  </si>
  <si>
    <t>บ่อบำบัดน้ำเสีย</t>
  </si>
  <si>
    <t>รองรับจำนวนเตียงที่เพิ่มขึ้นตามกรอบ 800 เตียง ปัจจุบัน รพ.วชิระภูเก็ต 630 เตียง ระบบน้ำเสียที่มีอยู่สามารถรองรับเพียง 300 เตียง</t>
  </si>
  <si>
    <t>อาคารตรวจวินิจฉัย</t>
  </si>
  <si>
    <t>ทดแทนของเดิม (6 ชั้น)ซึ่งทรุดโทรมอายุมากกว่า 25 ปี และรองรับการบริการระดับตติยภูมิที่ได้มาตรฐานสากล</t>
  </si>
  <si>
    <t>อาคารสนับสนุนบริการ    10 ชั้น พร้อมที่จอดรถ</t>
  </si>
  <si>
    <t>9304</t>
  </si>
  <si>
    <t xml:space="preserve">รองรับหน่วยงานสนับสนุนบริการ </t>
  </si>
  <si>
    <t>อาคารศูนย์การแพทย์เชี่ยวชาญเฉพาะโรค เป็นอาคาร คสล. 8 ชั้น พื้นที่ใช้สอยประมาณ 20,000 ตารางเมตร</t>
  </si>
  <si>
    <t>ออกแบบใหม่</t>
  </si>
  <si>
    <t>มะขามเตี้ย</t>
  </si>
  <si>
    <t>สุราษฎร์ธานี</t>
  </si>
  <si>
    <t>IPD</t>
  </si>
  <si>
    <t>ผ่านมติ ครม.สัญจร วันที่ 20-21 สิงหาคม 2561 ณ จังหวัดชุมพร เพื่อเป็นการพัฒนาระบบบริหารจัดการโครงสร้างและระบบบริการของโรงพยาบาลสุราษฎร์ธานีให้มีประสิทธิภาพ มีมาตรฐาน เป็นโรงพยาบาลตติยภูมิขั้นสูงและตอบสนองต่อความต้องการด้านสุขภาพให้แก่ประชาชนในเขต สุขภาพที่ 11 ได้อย่างพอเพียงลดความแออัด ลดระยะเวลารอคอย ลดการส่งต่อออกนอกเขตบริการสุขภาพ</t>
  </si>
  <si>
    <t>เอกชน</t>
  </si>
  <si>
    <t>อาคารสนับสนุนบริการ</t>
  </si>
  <si>
    <t xml:space="preserve">ศูนย์ความเป็นเลิศทางการแพทย์ รองรับการดูแลด้านทันกรรมที่เป้นเลิศในเขตบริการสุขภาพที่11 </t>
  </si>
  <si>
    <t>อาคารจอดรถ 10 ชั้น เป็นอาคาร คสล.10 ชั้น พื้นที่ใช้สอยประมาณ 16,603 ตารางเมตร</t>
  </si>
  <si>
    <t>10562+10562/1</t>
  </si>
  <si>
    <t>อาคารพักคนไข้ 298 เตียง เป็นอาคาร คสล.8 ชั้น พื้นที่ใช้สอยประมาณ 11,383 ตารางเมตร</t>
  </si>
  <si>
    <t>อาคารผู้ป่วยนอก   10 ชั้น (ออกแบบเฉพาะที่)</t>
  </si>
  <si>
    <t xml:space="preserve">อาคารทันตกรรม 5 ชั้น พื้นที่ใช้สอยประมาณ 4,178 ตารางเมตร </t>
  </si>
  <si>
    <t>บ้านพักข้าราชการระดับ 8-9 (1ยูนิต) (โครงสร้างต้านแผ่นดินไหว คสล. 2 ชั้น พื้นที่ 162 ตร.ม. โรงพยาบาลพังงา</t>
  </si>
  <si>
    <t>3 หลัง</t>
  </si>
  <si>
    <t>Res</t>
  </si>
  <si>
    <t>ทดแทนบ้านพักผอ.รพ.เดิมอายุ 55 ปี  สภาพชำรุดทรุดโทรม ไม่คุ้มค่าต่อการซ่อมแซม</t>
  </si>
  <si>
    <t>อาคารพักแพทย์ 20 ยูนิต 6 ชั้น เป็นอาคาร คสล.6 ชั้น พื้นที่ใช้สอยประมาณ 2,702 ตารางเมตร โรงพยาบาลพังงา</t>
  </si>
  <si>
    <t>1หลัง</t>
  </si>
  <si>
    <t>ทดแทนบ้านพักแพทย์เดิมเป็นอาคารไม้อายุการใช้งานมากกว่า 40 ปี สภาพทรุดโทรมไม่คุ้มค่าในการซ่อมแซม</t>
  </si>
  <si>
    <t>อาคารจอดรถ 5 ชั้น ระบบบำบัดขนาด 1000 ลบ.ม./วัน</t>
  </si>
  <si>
    <t>10964</t>
  </si>
  <si>
    <t>รพ.ตะกั่วป่า</t>
  </si>
  <si>
    <t>เนื่องจากสถานที่จอดรถไม่เพียงพอ สำหรับเจ้าหน้าที่และผู้มารับบริการ</t>
  </si>
  <si>
    <t>อาคารผู้ป่วยใน 120 เตียง คสล. 6 ชั้น พื้นที่ 4,746 ตร.ม. โรงพยาบาลพังงา</t>
  </si>
  <si>
    <t xml:space="preserve">ทดแทนอาคารหอผุ้ป่วยอายุรกรรม 2 ชั้น อายุการใช้งาน  24 ปี  อาคารหอผู้ป่วยศัลยกรรม 2 ชั้น  อายุการใช้งาน  33 ปี  สภาพเก่า ชำรุดทรุดโทรม อายุการใช้งาน  27 ปี  สถิติผู้ป่วยในรวม = 13,000 คน </t>
  </si>
  <si>
    <t>อาคารโรงจอดรถ ผู้ป่วยนอก</t>
  </si>
  <si>
    <t>ที่จอดรถไม่เพียงพอผู้มารับบริการ</t>
  </si>
  <si>
    <t>รั้วลวดหนาม 5 เส้น เสา คสล.</t>
  </si>
  <si>
    <t>ก่อสร้างรั้วยาว   250 เมตร สูง 3 เมตร</t>
  </si>
  <si>
    <t>สถานที่ราชการ รั้วรอบ ขอบชิด</t>
  </si>
  <si>
    <t xml:space="preserve">ก่อสร้างรั้ว สูง 1.50 เมตรยาว 33.00 เมตร ก่อสร้างรั้ว สูง 1.20 เมตร ยาว 150.00 เมตร </t>
  </si>
  <si>
    <t>ก่อสร้างรั้วคอนกรีต (รั้วตาข่ายถัก)</t>
  </si>
  <si>
    <t>แบบแปลน,ปร.4  ปร.5 แบบ 5419+ข.99/มี.ค./28</t>
  </si>
  <si>
    <t>รพ.สต.โคกเจริญ</t>
  </si>
  <si>
    <t>ทัยปุด</t>
  </si>
  <si>
    <t>โคกเจริญ</t>
  </si>
  <si>
    <t>รพ.สต มีรั้วด้านข้างและด้านหลังเป็นรั้วลวดหนาม ไม่ถาวร และปลอดภัย</t>
  </si>
  <si>
    <t xml:space="preserve">ก่อสร้างรั้วคอนกรีตบล็อคตาข่ายลวดถัก ชนิดไม่ตอกเสาเข็ม </t>
  </si>
  <si>
    <t>แบบแปลน,ปร.4  ปร.6แบบ 5419</t>
  </si>
  <si>
    <t>รพ.สต.โคกไคร</t>
  </si>
  <si>
    <t>มะรุ่ย</t>
  </si>
  <si>
    <t>บ้านพักข้าราชการระดับ 5-6 ( 1 ครอบครัว) โครงสร้างต้านแผ่นดินไหว พื้นที่ 98 ตร.ม.โรงพยาบาลส่งเสริมสุขภาพตำบลถ้ำน้ำผุด</t>
  </si>
  <si>
    <t>รพ.สต.ถ้ำน้ำผุด</t>
  </si>
  <si>
    <t>ถ้ำน้ำผุด</t>
  </si>
  <si>
    <t>ทดแทนบ้านพักเดิมที่ชำรุด ปัจจุบันมีบ้านพักจำนวน 2 หลัง อายุการใช้งาน       ปี ไม่เพียงพอต่อบุคลากรที่ปฏิบัติงาน จำนวน 3 คน</t>
  </si>
  <si>
    <t>บ้านพักข้าราชการระดับ 5-6 ( 1 ครอบครัว) โครงสร้างต้านแผ่นดินไหว พื้นที่ 98 ตร.ม.โรงพยาบาลส่งเสริมสุขภาพตำบลทุ่งคาโงก</t>
  </si>
  <si>
    <t>ทดแทนบ้านพักเดิมที่ชำรุด ปัจจุบันมีบ้านพักจำนวน 5 หลัง ชำรุดทรุดโทรมไม่สามารถอาศัยได้จำนวน 2 หลัง อายุการใช้งานเกินกว่า 25  ปี ไม่เพียงพอต่อบุคลากรที่ปฏิบัติงาน จำนวน 4 คน</t>
  </si>
  <si>
    <t xml:space="preserve">บ้านพักข้าราชการ ระดับ 5-6 (1 ครอบครัว) เป็นอาคาร คสล.2 ชั้น พื้นที่ใช้สอยประมาณ 88.08 ตารางเมตร (โครงสร้างต้านแผ่นดินไหว) </t>
  </si>
  <si>
    <t>รั้วอิฐบล๊อค ด้านข้างและด้านหลัง ขนาด 800 เมตร</t>
  </si>
  <si>
    <t>ปร.4 ปร.5</t>
  </si>
  <si>
    <t>F 2</t>
  </si>
  <si>
    <t>รั้ว</t>
  </si>
  <si>
    <t>ทดแทนรั้วลวดหนามเดิมที่มีสภาพชำรุดทรุดโทรม</t>
  </si>
  <si>
    <t>รื้อถอน-เปลี่ยนหลังคาเป็นเมทัลชีท หนา 0.4 พ่น Puโฟม</t>
  </si>
  <si>
    <t>ตร.ม.</t>
  </si>
  <si>
    <t>รพ.สต.กะปง</t>
  </si>
  <si>
    <t>อาคารบริการ</t>
  </si>
  <si>
    <t>ก่อสร้างมานาน กระเบื้องหมดสภาพและไม่สวยงาม</t>
  </si>
  <si>
    <t>ทาสีภายนอกอาคาร รพ.สต.กะปง</t>
  </si>
  <si>
    <t>สีเดิมจืดจาง และเพื่อความสวยงาม</t>
  </si>
  <si>
    <t>ซ่อมแซมบ้านพักระดับ 1-2  หลังที่ 1</t>
  </si>
  <si>
    <t>รพสต เหล</t>
  </si>
  <si>
    <t>พังง</t>
  </si>
  <si>
    <t>P</t>
  </si>
  <si>
    <t>ชำรุด   อายุการใช้งานฬ 10 ปี</t>
  </si>
  <si>
    <t>อาคารแพทย์แผนไทยเป็นอาคาร คสล. 1 ชั้น พื้นที่ใช้สอย 290 ตรม. รพ.สต.กระโสม  ตำบลกระโสม อำเภอตะกั่วทุ่ง จังหวัดพังงา</t>
  </si>
  <si>
    <t>P2</t>
  </si>
  <si>
    <t>อาคารรักษาส่งเสริม</t>
  </si>
  <si>
    <t>ยังไม่มีอาคารให้บริการผู้ป่วย รองรับ PCC ซึ่งเปิดดำเนินการแล้ว</t>
  </si>
  <si>
    <t>ปรับปรุงห้องประชุม รพ.สต.กระโสม  ตำบลกระโสม อำเภอตะกั่วทุ่ง จังหวัดพังงา</t>
  </si>
  <si>
    <t>ชำรุดไม่ปลอดภัย รองรับ PCC ซึ่งเปิดดำเนินการแล้ว</t>
  </si>
  <si>
    <t>อาคารส่งเสริมสุขภาพและอเนกประสงค์</t>
  </si>
  <si>
    <t>Th</t>
  </si>
  <si>
    <t>เพิ่มการให้บริการส่งเสริมสุขภาพ ในเรื่องแพทย์แผนไทย งานคุ้มครองผู้บริโภคและเป็นแหล่งเรียนรู้ในชุมชน</t>
  </si>
  <si>
    <t>ต่อเติมอาคารห้องซัพพลายรพ.สต.ถ้ำ ตำบลถ้ำ อำเภอตะกั่วทุ่ง จังหวัดพังงา</t>
  </si>
  <si>
    <t>รพ.สต.ถ้ำ</t>
  </si>
  <si>
    <t>ชำรุด รองรับ รพ.สต.ติดดาวและขยายบริการ</t>
  </si>
  <si>
    <t>ปรับปรุงห้องซัพพลายรพ.สต.หล่อยูง ตำบลหล่อยูง อำเภอตะกั่วทุ่ง จังหวัดพังงา</t>
  </si>
  <si>
    <t>ก่อสร้างรั้วกั้นแนวเขตแดนรพ.สต.ท่านุ่น ตำบลท่านุ่น อำเภอตะกั่วทุ่ง จังหวัดพังงา</t>
  </si>
  <si>
    <t>ขอบเขตสถานที่ราชการไม่ชัดเจน เป็นสัดส่วน</t>
  </si>
  <si>
    <t>รพ.สต.</t>
  </si>
  <si>
    <t>บ้านพักชำรุด ทรุดโทรม อายุการใช้งาน  26  ปี</t>
  </si>
  <si>
    <t>ปรับปรุงห้องจ่ายกลาง</t>
  </si>
  <si>
    <t>บริการ</t>
  </si>
  <si>
    <t>ปรับปรุงระบบไฟฟ้า 3 เฟส</t>
  </si>
  <si>
    <t>อาคารที่พักอาศัย</t>
  </si>
  <si>
    <t>ปรับปรุงอาคารเป็นห้องแพทยืแผนไทย</t>
  </si>
  <si>
    <t>ปรับปรุงต่อเติม รพ.สต.</t>
  </si>
  <si>
    <t>อินทนิน</t>
  </si>
  <si>
    <t>อาคารสนับสนุนบริการ เป็นอาคาร คสล.5 ชั้น พื้นที่ใช้สอยประมาณ 4,714 ตารางเมตร  โรงพยาบาลพังงา</t>
  </si>
  <si>
    <t>Rx</t>
  </si>
  <si>
    <t>ทดแทนพื้นที่อาคารกายภาพบำบัด ธนาคารเลือด และชันสูตรเดิมอายุมากกว่า 54 ปี สภาพเป็นอาคารไม้ทรุดโทรม  ไม่คุ้มค่าต่อการซ่อมแซม  .เพื่อให้บริการผู้ป่วยแผนกกายภาพบำบัด  งานเอ็กซเรย์   lab และห้องทำงานอำนวยการ  งานพัสดุ  งานการเงินและบัญชี</t>
  </si>
  <si>
    <t>อาคารพักพยาบาล 32 หน่วย เป็นอาคาร คสล.5 ชั้น พื้นที่ใช้สอยประมาณ 3,012 ตารางเมตรโรงพยาบาลพังงา</t>
  </si>
  <si>
    <t>ทดแทนอาคารพักพยาบาลเดิมมีสภาพทรุดโทรมไม่คุ้มค่าในการซ่อมแซมอายุการใช้งาน 46 ปี  ไม่เพียงพอต่อจำนวนเจ้าหน้าที่อยู่อาศัย</t>
  </si>
  <si>
    <t>ปรับปรุงซ่อมแซมอาคารสำนักงานโรงพยาบาลส่งเสริมสุขภาพตำบลบ้านเกาะหมากน้อย</t>
  </si>
  <si>
    <t>แบบโดยช่างโยธาองค์การบริการส่วนตำบลเกาะปันหยี</t>
  </si>
  <si>
    <t>รพ.สต.บ้านเกาะหมากน้อย</t>
  </si>
  <si>
    <t>อาคารสำนักงาน</t>
  </si>
  <si>
    <t xml:space="preserve">อาคารสำนักงานเดิม ก่อสร้างปี 2526 ปัจจุบันมีสภาพเก่า ทรุดโทรม </t>
  </si>
  <si>
    <t>ปรับปรุงอาคารชมรมผู้สูงอายุโรงพยาบาลส่งเสริมสุขภาพตำบลถ้ำน้ำผุด</t>
  </si>
  <si>
    <t xml:space="preserve">อาคารเดิม ก่อสร้างปี 2530 ปัจจุบันมีสภาพเก่า ทรุดโทรม </t>
  </si>
  <si>
    <t>โรงจอดรถ โรงพยาบาลส่งเสริมสุขภาพตำบลสองแพรก</t>
  </si>
  <si>
    <t>รพ.สต.สองแพรก</t>
  </si>
  <si>
    <t xml:space="preserve">ปัจจุบันยังไม่มีโรงจอดรถสำหรับผู้มารับบริการ ผู้รับบริการเฉลี่ยวันละประมาณ 10 คน </t>
  </si>
  <si>
    <t>56อาคารส่งเสริมสุขภาพและอเนกประสงค์(แบบแพทย์แผนไทย) เป็นอาคาร คสล.2 ชั้น พื้นที่ใช้สอยประมาณ 773 ตารางเมตร (โครงสร้างต้านแผ่นดินไหว)</t>
  </si>
  <si>
    <t>รพ.ท้ายเหมืองชัยพัฒน์</t>
  </si>
  <si>
    <t>รองรับการขยายบริการ เนื่องจากพื้นที่เดิมให้บริการไม่เพียงพอ</t>
  </si>
  <si>
    <t>รั้วตาข่ายความยาว 1,000 เมตร  โรงพยาบาลคุระบุรีชัยพัฒน์ ตำบลคุระ อำเภอคุระบุรี จังหวัดพังงา</t>
  </si>
  <si>
    <t>โรงพยาบาลคุระบุรีชัยพัฒน์</t>
  </si>
  <si>
    <t>สิ่งก่อสร้างสนับสนุนบริการ</t>
  </si>
  <si>
    <t>รั้วเดิมชำรุดทรุดโทรม ต้องการปรับปรุงใหม่</t>
  </si>
  <si>
    <t>ถนน คสล. พร้อมคูระบายน้ำ (รอบ รพ.) กว้าง 5 เมตร ยาว 1,100 เมตร หนา 15 ซม. โรงพยาบาลคุระบุรีชัยพัฒน์ ตำบลคุระ อำเภอคุระบุรี จังหวัดพังงา</t>
  </si>
  <si>
    <t>ยังไม่มีถนนรอบ รพ. เพื่อใช้ในการอำนวยความสะดวกด้านต่าง ๆ</t>
  </si>
  <si>
    <t>ป้ายประชาสัมพันธ์โครงเหล็กลวดตาข่ายถัก ขนาด 2.5x2.4  เมตร</t>
  </si>
  <si>
    <t>ป้าย</t>
  </si>
  <si>
    <t>เพื่อจัดทำเป็นป้ายประชาสัมพันธ์ต่าง ๆ ของโรงพยาบาล</t>
  </si>
  <si>
    <t>รพ.สต.บ้านช้างเชื่อ</t>
  </si>
  <si>
    <t xml:space="preserve">อาคารที่พัก </t>
  </si>
  <si>
    <t>ทดแทนบ้านพักหลังเดิมที่มีอายุการใช้งานมากกว่า 20 ปี มีสภาพชำรุด ,ทรุดโทรม</t>
  </si>
  <si>
    <t>รพ.สต.สายปิหนัง</t>
  </si>
  <si>
    <t>ขุดเจาะบ่อบาดาลพร้อมหอถังสูงระบบประปา</t>
  </si>
  <si>
    <t>รพ.สต.รมณีย์</t>
  </si>
  <si>
    <t>ระบบประปา</t>
  </si>
  <si>
    <t>p</t>
  </si>
  <si>
    <t>มีน้ำใช้ไม่เพียงพอในช่วงหน้าแล้งและใช้กับบริการทันตกรรม</t>
  </si>
  <si>
    <t>อาคารสถานีอนามัยเป็นอาคาร คสล. 2 ชั้นพื้นที่ใช้สอย 300 ตรม. รพ.สต.เกาะกลาง ตำบลกะไหล อำเภอตะกั่วทุ่ง จังหวัดพังงา</t>
  </si>
  <si>
    <t>รพ.สต.เกาะกลาง</t>
  </si>
  <si>
    <t>อาคารรักษา</t>
  </si>
  <si>
    <t>อาคารเก่าชำรุด อายุ 25 ปี (สร้าง พ.ศ. 2534 )</t>
  </si>
  <si>
    <t>อาคารแพทย์แผนไทยเป็นอาคาร คสล. 1 ชั้น พื้นที่ใช้สอย 290 ตรม. รพ.สต.ท่านุ่น  ตำบลโคกกลอย อำเภอตะกั่วทุ่ง จังหวัดพังงา</t>
  </si>
  <si>
    <t>รพ.สต.ท่านุ่น</t>
  </si>
  <si>
    <t>ยังไม่มีอาคารให้บริการผู้ป่วย</t>
  </si>
  <si>
    <t>รพ.ทับปุด</t>
  </si>
  <si>
    <t>อาคารหลังเดิมก่อสร้างเมื่อปี 2540 ได้ปรับไปใช้เป็นห้องเก็บเวชระเบียน ห้องบริหาร และห้องควบคุมระบบอ๊อกซิเจนไปป์ไลน์ ทำให้ปัจจุบันไม่มีอาคารพัสดุ</t>
  </si>
  <si>
    <t>สร้างทดแทน</t>
  </si>
  <si>
    <t>อาคารผู้ป่วย 114 เตียง (5 ชั้น)</t>
  </si>
  <si>
    <t>-</t>
  </si>
  <si>
    <t>รพ.ถลาง</t>
  </si>
  <si>
    <t>ถลาง</t>
  </si>
  <si>
    <t>เทพกระษัตรี</t>
  </si>
  <si>
    <t>f1</t>
  </si>
  <si>
    <t>อาคารผู้ป่วยใน</t>
  </si>
  <si>
    <t>เพื่อขยายศักยภาพรองรับจำนวนผู้ป่วยที่เพิ่มขึ้น</t>
  </si>
  <si>
    <t>อาคารพักพยาบาล24 ห้อง(12 ครอบครัว) เป็นอาคารคสล.3 ชั้น เนื้อที่745 ตร.ม. ตอกเสาเข็ม คอร.</t>
  </si>
  <si>
    <t>สสจ.ภูเก็ต</t>
  </si>
  <si>
    <t>อาคารที่อยู่อาศัย</t>
  </si>
  <si>
    <t>ก่อสร้างทดแทนบ้านพัก ระดับ 1-2 จำนวน 3 หลัง บ้านเลขที่ 104/4,104/5,104/6 และบ้านพัก ระดับ 3-4 จำนวน 1 หลัง บ้านเลขที่ 104/3</t>
  </si>
  <si>
    <t>บ้านพักข้าราชการระดับ 5-6โครงสร้างต้านแผ่นดินไหว</t>
  </si>
  <si>
    <t>รพ.สต.บ้านเกาะนาคา</t>
  </si>
  <si>
    <t>ป่าคลอก</t>
  </si>
  <si>
    <t>บ้านพักอาศัย</t>
  </si>
  <si>
    <t>ทดแทนของเก่าที่ชำรุดจากกสารใช้งานมานาน</t>
  </si>
  <si>
    <t xml:space="preserve">อาคารสถานีอนามัยเป็นอาคาร คสล. 2 ชั้น พื้นที่ใช้สอยประมาณ 300 เมตร  </t>
  </si>
  <si>
    <t xml:space="preserve">รพ.สต.กะทู้ </t>
  </si>
  <si>
    <t>กะทู้</t>
  </si>
  <si>
    <t>ทดแทนอาคารหลังปัจจุบัน ซึ่งมีสภาพเก่า สร้างเมื่อ ปี 2537 และรองรับจำนวนผู้รับบริการที่เพิ่มจำนวนมากขึ้น</t>
  </si>
  <si>
    <t>อาคารพักเจ้าหน้าที่ ระบบบำบัดขนาด 200 ลูกบาศก์เมตร/วัน (โครงสร้างต้านแผ่นดินไหว)</t>
  </si>
  <si>
    <t>รพ.ฉลอง</t>
  </si>
  <si>
    <t>ปัจจุบัน ยังไม่มีอาคารพักเจ้าหน้าที่ โดยปัจจุบันอาคารผู้ป่วยนอกและบำบัดรักษา โรงพยาบาลฉลอง ก่อสร้างแล้วเสร็จ ซึ่งจะเปิดให้บริการแก่ประชาชนในปี พ.ศ. 2562 แต่ยังไม่มีอาคารผู้ป่วยใน ที่ใช้ในการรองรับผู้ป่วย ไว้ค้างคืนและเพื่อให้เพียงพอต่อปริมาณผู้ป่วยที่ เพิ่มมากขึ้นอย่างรวดเร็ว ลดอัตรา การเสียชีวิต การบาดเจ็บที่ รุนแรงและภาวะแทรกซ้อนของประชาชน</t>
  </si>
  <si>
    <t>อาคารซักฟอก จ่ายกลาง</t>
  </si>
  <si>
    <t>อาคารปัจจุบันก่อสร้างมาตั้งแต่ปี 2530 มีสภาพทรุดโทรม ไม่ได้มาตรฐาน ต้องมีการปรับปรุงเพื่อให้ผ่านมาตรฐานคุณภาพบริการ</t>
  </si>
  <si>
    <t>อาคารโรงครัว โรงอาหาร (โครงสร้างต้านแผ่นดินไหว)</t>
  </si>
  <si>
    <t>F1</t>
  </si>
  <si>
    <t>อาคารจ่ายกลาง ซักฟอก โรงอาคาร พัสดุ เป็นอาคาร คสล.4 ชั้น พื้นที่ใช้สอยประมาณ 1,482 ตารางเมตร (โครงสร้างต้านแผ่นดินไหว)</t>
  </si>
  <si>
    <t xml:space="preserve">ปัจจุบัน ยังไม่มีอาคารจ่ายกลาง ซักฟอห โรงอาหาร พัสดุ เพื่อส่งเสริมการเข้าถึงบริการและการพัฒนาคุณภาพชีวิตและความมั่นคงปลอดภัยของประชาชนโดย ก่อสร้างอาคารผู้ป่วยใน โรงพยาบาลฉลอง สำหรับรองรับผู้ป่วยไว้ค้างคืนในการให้บริการด้านการแพทย์ รักษาพยาบาล ส่งเสริมสุขภาพ ป้องกันโรค ฟื้นฟูสมรรถภาพแก่ ผู้ป่วย และประชาชน </t>
  </si>
  <si>
    <t>บ้านพักข้าราชการ ระดับ 5-6 (1 ครอบครัว) เป็นอาคาร คสล.2 ชั้น พื้นที่ใช้สอยประมาณ 88.08 ตารางเมตร (โครงสร้างต้านแผ่นดินไหว)</t>
  </si>
  <si>
    <t>อาคารอุบัติเหตุบำบัดรักษา และห้องประชุม สูง 6 ชั้นพื้นที่ 9683 ตร เมตร 17 งวด 820 วัน</t>
  </si>
  <si>
    <t>f2</t>
  </si>
  <si>
    <t>อาคารรักษาและสนับสนุน</t>
  </si>
  <si>
    <t>เพื่อขยายศักยภาพรองรับจำนวนผู้ป่วยที่เพิ่มขึ้นและทดแทนอาคารที่มีอายุใช้งานกว่า 30 ปี</t>
  </si>
  <si>
    <t>รพ.สต.บ้านไม้ขาว</t>
  </si>
  <si>
    <t>ไม้ขาว</t>
  </si>
  <si>
    <t>รองรับจำนวน จนท.ที่พักอาศัยในบริเวณที่ทำการ</t>
  </si>
  <si>
    <t>บ้านพักข้าราชการ ระดับ 7-8 (1 ครอบครัว) เป็นอาคาร คสล.2 ชั้น พื้นที่ใช้สอยประมาณ 92 ตารางเมตร (โครงสร้างต้านแผ่นดินไหว)</t>
  </si>
  <si>
    <t>ก่อสร้างทดแทน บ้านพักระดับ 7-8 จำนวน 1 หลัง บ้านเลขที่ 104/10</t>
  </si>
  <si>
    <t xml:space="preserve">อาคารพักพยาบาล 32 หน่วย สูง 5 ชั้น 12 งวด 450 วัน </t>
  </si>
  <si>
    <t xml:space="preserve">ทดแทนของเดิม เนื่องจากมีการใช้งานมานานกว่า 30 ปี พื้นที่บางส่วนมีสภาพชำรุด และเพิ่มเติมที่พักรองรับการขยายศักยภาพรพ </t>
  </si>
  <si>
    <t>รพ.สต.ป่าคลอก</t>
  </si>
  <si>
    <t>คำของบประมาณ 2566 - 2568 (งบปีเดียว)</t>
  </si>
  <si>
    <t>รวม</t>
  </si>
  <si>
    <t>กระบี่</t>
  </si>
  <si>
    <t>ชุมพร</t>
  </si>
  <si>
    <t>นครศรีธรรมราช</t>
  </si>
  <si>
    <t>ระนอง</t>
  </si>
  <si>
    <t>ตั้งงบ ปี 67</t>
  </si>
  <si>
    <t>ตั้งงบ ปี 66</t>
  </si>
  <si>
    <t>ตั้งงบ ปี 68</t>
  </si>
  <si>
    <t>รพศ./รพท.</t>
  </si>
  <si>
    <t>รพช./รพ.สต./สสจ./สสอ.</t>
  </si>
  <si>
    <t>อาคารจ่ายกลาง ซักฟอก โรงอาคาร พัสดุ พื้นที่ใช้สอย 1482 ตรม.  ระยะเวลาก่อสร้าง 360 วัน  จำนวน 10 งวดงาน</t>
  </si>
  <si>
    <t>รพ.กระบี่</t>
  </si>
  <si>
    <t>ปากน้ำ</t>
  </si>
  <si>
    <t>เพื่อจัดการระบบงานพัสดุและซ่อมบำรุง/งานซักฟอกจ่ายกลาง ให้มีความเป็นระบบ มีระเบียบมากขึ้น</t>
  </si>
  <si>
    <t>บ้านพักข้าราชการ ระดับ 8-9 (1 ยูนิต)  โครงสร้านต้านแผ่นดินไหว : บ้านพักข้าราชการ ระดับ 8-9 (1 ยูนิต) เป็นอาคาร คสล.2 ชั้น พื้นที่ใช้สอยประมาณ 162 ตารางเมตร</t>
  </si>
  <si>
    <t>9226/2553</t>
  </si>
  <si>
    <t>ปรับภูมิทัศน์ และปรับระเบียบบ้านพักให้อยู่ในบริเวณเดียวกัน</t>
  </si>
  <si>
    <t xml:space="preserve">อาคารพักแพทย์ 40 ยูนิต 6 ชั้น พื้นที่ใช้สอยประมาณ 5,269 ตรม. ระยะเวลาก่อสร้าง 850 วัน 59,500,000 บาท </t>
  </si>
  <si>
    <t>7280+ก.113/ธ.ค./58</t>
  </si>
  <si>
    <t>ปัจจุบันที่พักสำหรับเจ้าหน้าที่ยังไม่เพียงพอ/ เพื่อเตรียมความพร้อมในการบริการผู้ป่วยได้ตลอด   24  ชั่วโมง</t>
  </si>
  <si>
    <t>อาคารอุบัติเหตุ เป็นอาคาร คสล.4 ชั้น พื้นที่ใช้สอยประมาณ 8,536 ตารางเมตร</t>
  </si>
  <si>
    <t>พื้นที่ห้องอบัติเหตมีความคับแคน และเพื่อรองรับการขยายตัวของโรงพยาบาล</t>
  </si>
  <si>
    <t>อาคารคลังยาและเวชภัณฑ์จำนวน 2 ชั้น พื้นที่ 1,227 ตร.มรวมค่าขนส่งพื้นที่เกาะ 30 %</t>
  </si>
  <si>
    <t>รพ.เกาะลันตา</t>
  </si>
  <si>
    <t>เกาะลันตา</t>
  </si>
  <si>
    <t>เกาะลันตาน้อย</t>
  </si>
  <si>
    <t>เพื่อรองรับการเปิดทำการของ รพ.เกาะลันตาแห่งใหม่ และเพื่อมาตรฐานในการเก็บรักษายาและเวชภัณฑ์</t>
  </si>
  <si>
    <t>อาคารพัสดุและซ่อมบำรุงอาคาร 2 ชั้น (โครงสร้างต้านแผ่นดินไหว)พื้นที่ 576 ตร.ม.รวมค่าขนส่งพื้นที่เกาะ 30 %</t>
  </si>
  <si>
    <t>รพ.แห่งใหม่ยังไม่มีอาคารพัสดุและซ่อมบำรุง ซึ่งเป็นอาคารที่จำเป็น ต่องานพัสดุและงานซ่อมบำรุง</t>
  </si>
  <si>
    <t>อาคารกายภาพบำบัด พื้นที่ 963 ตร.ม.รวมค่าขนส่งพื้นที่เกาะ 30 %</t>
  </si>
  <si>
    <t>OPD</t>
  </si>
  <si>
    <t>รพ.เกาะลันตา ย้ายที่ตั้งแห่งใหม่ ยังไม่มีอาคารกายภาพ ไว้ให้บริการผู้ป่วย</t>
  </si>
  <si>
    <t>อาคารโรงรถ พัสดุ (โครงการต้านแผ่นดินไหว)1 ชั้น พื้นที่ 160 ตร.ม.รวมค่าขนส่งพื้นที่เกาะ 30 %</t>
  </si>
  <si>
    <t>รพ.เกาะลันตา(แห่งใหม่) ยังไม่มีอาคารโรงจอดรถ ซึ่งเป็นอาคารที่จำเป็น</t>
  </si>
  <si>
    <t>ก่อสร้างกำแพงป้องกันตลิ่งและแนวกันตลิ่ง ความยาวไม่น้อยกว่า 420 ตร.ม.</t>
  </si>
  <si>
    <t>เฉพาะที่</t>
  </si>
  <si>
    <t>เกาลันตาน้อย</t>
  </si>
  <si>
    <t>sup</t>
  </si>
  <si>
    <t>พื้นที่ตั้ง รพ.เกาะลันตาด้านหลังเป็นแนวคลองมีน้ำเซาะตลิ่ง จำเป็นต้องทำแนวกั้น</t>
  </si>
  <si>
    <t>อาคารส่งเสริมสุขภาพและอเนกประสงค์(แบบแพทย์แผนไทย) เป็นอาคาร คสล.2 ชั้น พื้นที่ใช้สอยประมาณ 678 ตารางเมตร  ระยะเวลาก่อสร้าง 360 วัน</t>
  </si>
  <si>
    <t>รพ.คลองท่อม</t>
  </si>
  <si>
    <t>คลองท่อม</t>
  </si>
  <si>
    <t>คลองท่อมใต้</t>
  </si>
  <si>
    <t xml:space="preserve">เพื่อรองรับผู้รับบริการด้านแพทย์แผนไทยที่เพิ่มมากขึ้น ปัจจุบันให้บริการนวดแผนไทย จำนวน 6 เตียง ผู้รับริการวันละประมาณ 50 คน อบไอน้ำ-สมุนไพร วันละ 5 คน ให้การรักษาด้านแพทย์แผนไทย วันละ 15 คน คลินิกจิตเวชมีผู้รับบริการจิตเวชทุกประเภทที่ขึ้นทะเบียนต่อเนื่องที่คลินิกจิตเวชปะมาณ 500 คน ยาเสพติดประมาณ 50 คน </t>
  </si>
  <si>
    <t>อาคารบริการ 4 ชั้น (โครงสร้างต้านแผ่นดินไหว)</t>
  </si>
  <si>
    <t>terra architect</t>
  </si>
  <si>
    <t>รพ.ลำทับ</t>
  </si>
  <si>
    <t>ลำทับ</t>
  </si>
  <si>
    <t>สิ่งก่อ สร้าง</t>
  </si>
  <si>
    <t>ขยายบริการ</t>
  </si>
  <si>
    <t>อาคารพักพยาบาล 24 ห้อง (12 ครอบครัว) เป็นอาคาร คสล.3 ชั้น พื้นที่ใช้สอยประมาณ 745 ตารางเมตร โครงสร้างต้านแผ่นดินไหว ระยะเวลาก่อสร้าง ประมาณ 360 วัน</t>
  </si>
  <si>
    <t>ขยาย รพ.จาก 30 เตียงเป็น 60 เตียง เจ้าหน้าที่เพิ่มขึ้น</t>
  </si>
  <si>
    <t>อาคารพักพยาบาล 32 ห้อง (16 ครอบครัว) โครงสร้างต้านแผ่นดินไหว</t>
  </si>
  <si>
    <t>รพ.เขาพนม</t>
  </si>
  <si>
    <t>เขาพนม</t>
  </si>
  <si>
    <t xml:space="preserve"> -  ปรับระดับสถานบริการและขยายเตียง จาก 30 เตียง เป็น 60 เตียง ทำให้ที่พักของเจ้าหน้าที่ทีมีอยู่เดิมไม่เพียงพอ ประกอบกับ จำนวนเจ้าหน้าที่ที่มีอยู่ตอนนี้ จำนวน 192 คน และมีการเพิ่มจำนวนขึ้นทุกปี</t>
  </si>
  <si>
    <t>บ้านพักข้าราชการ 7-8</t>
  </si>
  <si>
    <t>5338/32+ข.52/ก.พ./34</t>
  </si>
  <si>
    <t>รพ.ปลายพระยา</t>
  </si>
  <si>
    <t>ปลายพระยา</t>
  </si>
  <si>
    <t>จำนวนบ้านพักข้าราชการไม่เพียงพอต่อจำนวนข้าราชการที่ปฏิบัติงานอยู่</t>
  </si>
  <si>
    <t xml:space="preserve">บ้านพักข้าราชการ ระดับ 5-6 (1 ครอบครัว) พื้นที่ใช้สอย 98 ตารางเมตร (รวมงานโครงสร้างต้านแผ่นดินไหว) </t>
  </si>
  <si>
    <t>5337/32+ข.52/ก.พ./34+ก.23/ม.ค./43+ก.21/ก.พ./55</t>
  </si>
  <si>
    <t>รพ.สต.บ้านบางเหียน</t>
  </si>
  <si>
    <t>P3</t>
  </si>
  <si>
    <t>บ้านพัก</t>
  </si>
  <si>
    <t xml:space="preserve"> - สร้าง รพ.สต.ทดแทน ยังไม่มีบ้านพัก
 - จนท. 6 คน (ชาย3 / หญิง3)</t>
  </si>
  <si>
    <t>รพ.สต.บ้านทะเลหอย</t>
  </si>
  <si>
    <t xml:space="preserve"> - จนท. 4 คน (ชาย1 / หญิง3)
 - บ้านพัก 1-2 จำนวน  1 หลัง</t>
  </si>
  <si>
    <t>รพสต.บ้านควนนกหว้า</t>
  </si>
  <si>
    <t>เหนือคลอง</t>
  </si>
  <si>
    <t>โคกยาง</t>
  </si>
  <si>
    <t>บ้านพักข้าราชการ ระดับ5-6 (1ครอบครัว) โครงสร้างต้านแผ่นดินไหว</t>
  </si>
  <si>
    <t>รพสต.บ้านคลองยาง</t>
  </si>
  <si>
    <t>คลองยาง</t>
  </si>
  <si>
    <t>รพสต.บ้านร่าปู</t>
  </si>
  <si>
    <t>เกาะกลาง</t>
  </si>
  <si>
    <t>บ้านพักข้าราชการ ระดับ 5-6 (1 ครอบครัว) เป็นอาคาร คสล.2 ชั้น พื้นที่ใช้สอยประมาณ 88.08 ตารางเมตร (โครงสร้างต้านแผ่นดินไหว) รพ.สต.บ้านทุ่งล้อ อ.คลองท่อม จ.กระบี่ 1 หลัง</t>
  </si>
  <si>
    <t>5337/32+อส.ข.52/ก.พ./34+ก.23/ม.ค./43+ก.113/ธ.ค./58+ก.53/มิ.ย./58</t>
  </si>
  <si>
    <t>รพ.สต.บ้านทุ่งล้อ</t>
  </si>
  <si>
    <t>ทรายขาว</t>
  </si>
  <si>
    <t>เพื่อให้เจ้าหน้าที่สาธารณสุขใช้เป็นที่พักอาศัย</t>
  </si>
  <si>
    <t xml:space="preserve">ก่อสร้างบ้านพัก ระดับ5-6 กองแบบแผน กรมสนับสนุนบริการสุขภาพ แบบเลขที่ 5337/32(1ครอบครัว) 98 ตร.ม. </t>
  </si>
  <si>
    <t>5335/32</t>
  </si>
  <si>
    <t>รพ.สต.บ้านคลองยา</t>
  </si>
  <si>
    <t>อ่าวลึก</t>
  </si>
  <si>
    <t>คลองยา</t>
  </si>
  <si>
    <t>ให้หน่วยบริการมีความพร้อมในการให้บริการแก่ประชาชน ตลอด 24 ชม.</t>
  </si>
  <si>
    <t>รพ.สต.บ้านบางเจริญ</t>
  </si>
  <si>
    <t>นาเหนือ</t>
  </si>
  <si>
    <t>รพ.สต.บ้านน้ำจาน</t>
  </si>
  <si>
    <t>อ่าวลึกเหนือ</t>
  </si>
  <si>
    <t>รพ.สต.บ้านเขาล่อม</t>
  </si>
  <si>
    <t>เขาใหญ่</t>
  </si>
  <si>
    <t>รั้วรอบโรงพยาบาล  ขนาด 436 เมตร</t>
  </si>
  <si>
    <t>โรงพยาบาลอ่าวลึก</t>
  </si>
  <si>
    <t>อ่าวลึกใต้</t>
  </si>
  <si>
    <t>เพื่อเป็นแนวกั้นเขต และรักษาความปลอดภัยให้ผู้ป่วยและเจ้าหน้าที่</t>
  </si>
  <si>
    <t>รั้วของสำนักงาน 4 ด้าน ระยะทาง 400 เมตร พร้อมประตูทางเข้า-ออก</t>
  </si>
  <si>
    <t>รพ.สต.บ้านเขาไว้ข้าว</t>
  </si>
  <si>
    <t>ดินแดง</t>
  </si>
  <si>
    <t>เนื่องจากรั้วมีความชำรุดและเพื่อความปลอดภัยในทรัพย์สินของ รพ.สต.</t>
  </si>
  <si>
    <t>รั้วคอนกรีตบล็อก รพ.สต.บ้านเพหลา ความยาวไม่น้อยกว่า 120 เมตร</t>
  </si>
  <si>
    <t>3882/2526</t>
  </si>
  <si>
    <t>รพ.สต.เพหลา</t>
  </si>
  <si>
    <t>เพหลา</t>
  </si>
  <si>
    <t>เพื่อความปลอดภัย</t>
  </si>
  <si>
    <t>รั้วคอนกรีตบล็อก รพ.สต.บ้านคลองชะมวง ความยาวไม่น้อยกว่า 175 เมตร</t>
  </si>
  <si>
    <t>รพ.สต.บ้านคลองชะมวง</t>
  </si>
  <si>
    <t>พรุดินนา</t>
  </si>
  <si>
    <t>เพื่อความปลอดภัย และความสวยงาม</t>
  </si>
  <si>
    <t>รั้วคอนกรีตบล็อก รพ.สต.บ้านทุ่งล้อ ความยาวไม่น้อยกว่า 110 เมตร</t>
  </si>
  <si>
    <t>รั้วคอนกรีตบล็อก รพ.สต.บ้านพรุดินนา ความยาวไม่น้อยกว่า 253 เมตร</t>
  </si>
  <si>
    <t>รพ.สต.บ้านพรุดินนา</t>
  </si>
  <si>
    <t>รั้วคอนกรีตบล็อก รพ.สต.บ้านบางคราม ความยาวไม่น้อยกว่า 200 เมตร</t>
  </si>
  <si>
    <t>รพ.สต.บ้านบางคราม</t>
  </si>
  <si>
    <t>คลองท่อมเหนือ</t>
  </si>
  <si>
    <t>รั้ว คสล. ความยาว 51 เมตร</t>
  </si>
  <si>
    <t>รพ.สต.บ้านทุ่งครก</t>
  </si>
  <si>
    <t>คลองพน</t>
  </si>
  <si>
    <t>ปรับปรุงซ่อมแซมรั้ว</t>
  </si>
  <si>
    <t>รพ.สต.บ้านสะพานพน</t>
  </si>
  <si>
    <t>ทุ่งไทรทอง</t>
  </si>
  <si>
    <t>โครงการปรับปรุงถนนคอนกรีต พร้อมรั้วและป้ายชื่อ รพ.สต.บ้านนา</t>
  </si>
  <si>
    <t>รพ.สต.บ้านนา</t>
  </si>
  <si>
    <t>ห้วยน้ำขาว</t>
  </si>
  <si>
    <t>เพื่อความสะดวกสบายของผู้มารับบริการ และการป้องน้ำท่วมขัง</t>
  </si>
  <si>
    <t xml:space="preserve">อาคารผู้ป่วยพิเศษ 2 ชั้น  23 ห้อง </t>
  </si>
  <si>
    <t>ไม่เพียงพอ</t>
  </si>
  <si>
    <t xml:space="preserve">ต่อเติมอาคารให้บริการผู้ป่วย </t>
  </si>
  <si>
    <t>เพื่อขยายบริการให้เพียงต่อการใช้บริการของประชาชน</t>
  </si>
  <si>
    <t>เพื่อขยายบริการให้เพียงต่อการใช้บริการประชาชน</t>
  </si>
  <si>
    <t>ต่อเติมอาคารให้บริการผู้ป่วย</t>
  </si>
  <si>
    <t>ต่อเติม และปรับปรุงห้องน้ำผู้รับบริการ</t>
  </si>
  <si>
    <t>เพื่อปรับปรุงให้ได้มาตรฐาน และประชาชนได้ใช้บริการอย่างพอเพียง</t>
  </si>
  <si>
    <t>อาคารแพทยแผนไทย</t>
  </si>
  <si>
    <t>อาคารพัสดุและซ่อมบำรุง 2 ชั้น (โครงสร้างต้านแผ่นดินไหว)</t>
  </si>
  <si>
    <t xml:space="preserve"> - เนื่องจากงานซ่อมบำรุงยังไม่มีสถานที่ปฏิบัติงานที่เป็นสัดส่วน และรองรับการซ่อมบำรุงอุปกรณ์เครื่องมือทางการแพทย์ที่ได้มาตรฐาน</t>
  </si>
  <si>
    <t>ระบบประปาหมู่บ้านแบบผิวดินขนาดใหญ่ ระยะเวลาก่อสร้าง 180 วัน</t>
  </si>
  <si>
    <t>114010, 2111100,3111030,412003, 911001-911002, 921001, 991002</t>
  </si>
  <si>
    <t>ปัจจุบันโรงพยาบาลมีการขยายบริการมากขึ้น ทำให้ระบบประปาเดิมไม่สามารถรองรับได้ อีกทั้งระบบเดิมมีอายุการใช้งานเกิน 25 ปี (ปริมาณการใช้น้ำวันละ 130 - 150 ลบ.ม.</t>
  </si>
  <si>
    <t>ถนน คสล.เสริมเหล็กรวมรางระบายน้ำพื้นที่ไม่น้อยกว่า 4,000 ตร.ม</t>
  </si>
  <si>
    <t xml:space="preserve">พื้นที่เป็น รพ.แห่งใหม่ แถวถนนเดิมเป็นลูกรัง </t>
  </si>
  <si>
    <t>ถนนคอนกรีตเสริมเหล็ก (ไม่รวมไหล่ทาง และรางระบายน้ำ) พื้นที่ใช้สอยไม่น้อยกว่า 1610 ตารางเมตร ระยะเวลาก่อสร้าง ประมาณ 180 วัน(ราคา 1,000*1610บาท)</t>
  </si>
  <si>
    <t>ถนนไปบ่อบำบัดและอาคารพักขยะ ความยาว 460 เมตร กว้าง 3.5 เมตร</t>
  </si>
  <si>
    <t>ถนน คศล. ขนาดกว้าง 5 เมตร ยาว 100 เมตร หนา 10 เซนติเมตร</t>
  </si>
  <si>
    <t>รพ.สต.บ้านเสม็ดจวน</t>
  </si>
  <si>
    <t>ดินอุดม</t>
  </si>
  <si>
    <t>ถนนคอนกรีตเสริมเหล็ก ขนาด กว้าง 4 เมตร ยาว 54 เมตร 216 ตร.ม.</t>
  </si>
  <si>
    <t>สสอ.เขาพนม</t>
  </si>
  <si>
    <t xml:space="preserve">เขาพนม </t>
  </si>
  <si>
    <t>บริหาร</t>
  </si>
  <si>
    <t>ถนน คสล.575 ตรม.พร้อมคูระบายน้ำ</t>
  </si>
  <si>
    <t>ถนน คสล.428 ตรม.</t>
  </si>
  <si>
    <t>เพื่อความสะดวกสบายของผู้มารับบริการ</t>
  </si>
  <si>
    <t>ถนน คสล. 520 ตรม.</t>
  </si>
  <si>
    <t>ถนน คสล. 608 ตรม.</t>
  </si>
  <si>
    <t>ปรับปรุงห้องประชุม สำนักงานพร้อมต่อเติมห้องน้ำชาย-หญิง-ผู้พิการฯ</t>
  </si>
  <si>
    <t>สสอ.ลำทับ</t>
  </si>
  <si>
    <t>โรงจอดรถ</t>
  </si>
  <si>
    <t>ปรับปรุงแซมแซมห้องเก็บของ</t>
  </si>
  <si>
    <t>โรงรถ พัสดุ (โครงสรางตานแผ)นดินไหว)</t>
  </si>
  <si>
    <t xml:space="preserve"> 5322/2536</t>
  </si>
  <si>
    <t>ขยายหม้อแปลงไฟฟ้า ราคา 140,000.- บาท</t>
  </si>
  <si>
    <t>140,000.-</t>
  </si>
  <si>
    <t>รพ.สต.บ้านเขาแก้ว</t>
  </si>
  <si>
    <t>ให้หน่วยบริการมีความพร้อมในการให้บริการแก่ประชาชน ความปลอดภัย</t>
  </si>
  <si>
    <t>อาคารพักผู้ป่วยพิเศษ 2 ชั้น 23 ห้องพื้นที่ 1015 ตร.ม.รวมค่าขนส่งพื้นที่เกาะ 30 %</t>
  </si>
  <si>
    <t>รพ.เกาะลันตา อยู่ในพื้นที่ท่องเที่ยวนักท่องเที่ยวจำนวนมาก อาคารห้องพิเศษ มีไม่เพียงพอต่อจำนวนผู้รับบริการและสามารถเพิ่มรายได้ให้กับ รพ.ได้</t>
  </si>
  <si>
    <t>อาคารผู้ป่วยนอก (O.P.D) (โครงสร้างต้านแผ่นดินไหว)</t>
  </si>
  <si>
    <t xml:space="preserve"> - จำนวนผู้รับบริการผู้ป่วยนอกเพิ่มขึ้นทุกปีอย่างต่อเนื่อง อีกทั้งอาคารที่มีอยู่เดิมมีสภาพชำรุดทรุดโทรม ผ่านการใช้งานมานานถึง 32 ปี </t>
  </si>
  <si>
    <t xml:space="preserve">อาคารอุบัติเหตุ เป็นอาคาร คสล.2 ชั้น พื้นที่ใช้สอยประมาณ 2,020 ตารางเมตร  </t>
  </si>
  <si>
    <t>ขยาย รพ.จาก 30 เตียงเป็น 60 เตียง ผู้ป่วยเพิ่มมากขึ้น</t>
  </si>
  <si>
    <t>อาคารผู้ป่วยนอก 3 ชั้น ขนาดพื้นที่ 4326 ตรม.</t>
  </si>
  <si>
    <t>แบบเลขที่ 4326</t>
  </si>
  <si>
    <t>เพื่อรองผูป่วยที่มีจำนวนเพิ่มขึ้น</t>
  </si>
  <si>
    <t>อาคารพักพยาบาล 32 หน่วย 5 ชั้น โครงสร้างต้านแผ่นดินไหว)</t>
  </si>
  <si>
    <t>8870</t>
  </si>
  <si>
    <t>รองรับเจ้าหน้าที่ที่เพิ่มขึ้น</t>
  </si>
  <si>
    <t>รพ.สต.บ้านคลองปัญญา</t>
  </si>
  <si>
    <t>เขาเขน</t>
  </si>
  <si>
    <t xml:space="preserve"> - จนท. 5 คน (ชาย3 / หญิง2)
 - บ้านพัก 3-4 จำนวน  1 หลัง</t>
  </si>
  <si>
    <t>รพ.สต.บ้านบางเหลียว</t>
  </si>
  <si>
    <t>คีรีวง</t>
  </si>
  <si>
    <t xml:space="preserve"> - จนท. 6 คน (หญิง)
 - บ้านพัก 3-4 จำนวน  1 หลัง</t>
  </si>
  <si>
    <t>เขาต่อ</t>
  </si>
  <si>
    <t xml:space="preserve"> - จนท. 4 คน (ชาย1 / หญิง3)
 - บ้านพัก 3-4 จำนวน  1 หลัง</t>
  </si>
  <si>
    <t>รพสต.บ้านห้วยมัด</t>
  </si>
  <si>
    <t>ห้วยยูง</t>
  </si>
  <si>
    <t>รพสต.บ้านทุ่งประสาน</t>
  </si>
  <si>
    <t>ปกาสัย</t>
  </si>
  <si>
    <t>บ้านพักข้าราชการ ระดับ 5-6 (1 ครอบครัว) เป็นอาคาร คสล.2 ชั้น พื้นที่ใช้สอยประมาณ 88.08 ตารางเมตร (โครงสร้างต้านแผ่นดินไหว) รพ.สต.บ้านบางคราม อ.คลองท่อม จ.กระบี่ 1 หลัง</t>
  </si>
  <si>
    <t>บ้านพักข้าราชการ ระดับ 5-6 (1 ครอบครัว) เป็นอาคาร คสล.2 ชั้น พื้นที่ใช้สอยประมาณ 88.08 ตารางเมตร (โครงสร้างต้านแผ่นดินไหว) สอ.เฉลิมพระเกียรติฯคลองพน อ.คลองท่อม จ.กระบี่ 1 หลัง</t>
  </si>
  <si>
    <t>สอ.เฉลิมพระเกียรติฯ</t>
  </si>
  <si>
    <t>รพ.สต.บ้านทรายขาว</t>
  </si>
  <si>
    <t>บ้านพักข้าราชการ ระดับ 5-6 (1 ครอบครัว) เป็นอาคาร คสล.2 ชั้น พื้นที่ใช้สอยประมาณ 88.08 ตารางเมตร (โครงสร้างต้านแผ่นดินไหว) รพ.สต.บ้านนา อ.คลองท่อม จ.กระบี่ 1 หลัง</t>
  </si>
  <si>
    <t>อาคารโรงครัวโรงอาหาร (โครงสร้างแผ่นดินไหว)</t>
  </si>
  <si>
    <t>อาคารคลังยาและเวชภัณฑ์</t>
  </si>
  <si>
    <t>ไม่เพียง พอ</t>
  </si>
  <si>
    <t>อาคารบริการทันตกรรม</t>
  </si>
  <si>
    <t>รพ.สต.บ้านปากคลอง</t>
  </si>
  <si>
    <t>อาคารแพทย์แผนไทย</t>
  </si>
  <si>
    <t>อาคารพัสดุ  แบบ 3444</t>
  </si>
  <si>
    <t>ปรับปรุงอาคารบริการ และต่อเติมอาคารแพทย์แผนไทย</t>
  </si>
  <si>
    <t>เพื่อปรับปรุงอาคารบริการ และขยายบริการด้านการแพทย์แผนไทยให้เพียงต่อการใช้บริการประชาชน</t>
  </si>
  <si>
    <t>รั้วคอนกรีต ความยาว 130 เมตร</t>
  </si>
  <si>
    <t>แบบ
เฉพาะที่</t>
  </si>
  <si>
    <t>รั้วคอนกรีต ความยาว  68  เมตร พร้อมคูระบายน้ำความยาว 42 เมตร</t>
  </si>
  <si>
    <t>รพสต.บ้านนาทุ่งกลาง</t>
  </si>
  <si>
    <t>ห้องน้ำผู้สูงอายุ,ผู้พิการ</t>
  </si>
  <si>
    <t>ถนนคอนกรีต พื้นที่ 700 ตร.เมตร</t>
  </si>
  <si>
    <t>รพ.สต.พรุเตย</t>
  </si>
  <si>
    <t>เพื่อเป็นที่จอดรถของผู้รับบริการและเจ้าหน้าที่</t>
  </si>
  <si>
    <t>อาคารที่พักพยาบาล 32 ห้อง 16 ครอบครัว ต้านแผ่นดินไหว</t>
  </si>
  <si>
    <t>เพื่อให้เพียงพอกับความต้องการของเจ้าหน้าที่</t>
  </si>
  <si>
    <t>บ้านพักข้าราชการระดับ 7-8 (1 ครอบครัว) (โครงสร้างต้านแผ่นดินไหว)</t>
  </si>
  <si>
    <t>รพ.สต.บ้านตัวอย่าง</t>
  </si>
  <si>
    <t xml:space="preserve"> - จนท. 3 คน (หญิง3)
 - บ้านพัก 3-4 จำนวน  1 หลัง</t>
  </si>
  <si>
    <t>รพ.สต.บ้านช่องแบก</t>
  </si>
  <si>
    <t xml:space="preserve"> - จนท. 3 คน (ชาย1 / หญิง2)
 - บ้านพัก 3-4 จำนวน  1 หลัง</t>
  </si>
  <si>
    <t>รพ.สต.บ้านโคกแซะ</t>
  </si>
  <si>
    <t xml:space="preserve"> - จนท. 4 คน (ชาย2 / หญิง2)
 - บ้านพัก 3-4 จำนวน  1 หลัง</t>
  </si>
  <si>
    <t>อาคารผู้ป่วยใน ขนาด 30 เตียง(โครงการต้านแผ่นดินไหว)พื้นที่ 592 ตร.ม. 1 ชั้นรวมค่าขนส่งพื้นที่เกาะ 30 %</t>
  </si>
  <si>
    <t>2731/2530</t>
  </si>
  <si>
    <t>เพื่อรองรับจำนวนผู้ป่วยที่เพิ่มมากขึ้นลดความแออัดในหอผู้ป่วยในของ รพ.</t>
  </si>
  <si>
    <t>อาคารตรวจและเก็บศพพื้นที่ 146 ตร.ม. 1 ชั้นรวมค่าขนส่งพื้นที่เกาะ 30 %</t>
  </si>
  <si>
    <t>รพ.เกาะลันตา ยังไม่มีสถานที่เก็บศพซึ่งมีความจำเป็นต้องมี โดยเฉพาะกรณีนักท่องเที่ยวเสียชีวิต จำเป็นต้องเก็บศพไว้ จนกว่าจะประสานญาติมารับ</t>
  </si>
  <si>
    <t>อาคารซักฟอกและหน่วยจ่ายกลาง</t>
  </si>
  <si>
    <t>อาคารผู้ป่วยใน ขนาด 30 เตียง (โครงสร้างต้านแผ่นดินไหว)</t>
  </si>
  <si>
    <t>อาคารพักคนงาน เป็นอาคาร คสล.4 ชั้น พื้นที่ใช้สอยประมาณ 1,823 ตารางเมตร โครงสร้างต้านแผ่นดินไหว ระยะเวลาก่อสร้าง 360 วัน</t>
  </si>
  <si>
    <t>ขยาย รพ.จาก 30 เตียงเป็น 60 เตียง ลูกจ้างเพิ่มขึ้น ไม่มีที่พักอาศัย</t>
  </si>
  <si>
    <t>อาคารโรงซักล้างและนึ่งเครื่องมือ</t>
  </si>
  <si>
    <t>ถมดินปรับพื้นที่</t>
  </si>
  <si>
    <t>สอน.เฉลิมฯ</t>
  </si>
  <si>
    <t>โรงพยาบาลชุมพรเขตรอุดมศักดิ์</t>
  </si>
  <si>
    <t>ท่าตะเภา</t>
  </si>
  <si>
    <t>SUP</t>
  </si>
  <si>
    <t>RES</t>
  </si>
  <si>
    <t>รพ.หลังสวน</t>
  </si>
  <si>
    <t>หลังสวน</t>
  </si>
  <si>
    <t>วังตะกอ</t>
  </si>
  <si>
    <t>M2</t>
  </si>
  <si>
    <t>ตึกคนไข้นอก (OPD) รพ 30 เตียง (โครงสร้างต้านแผ่นดินไหว)</t>
  </si>
  <si>
    <t>3130/2526</t>
  </si>
  <si>
    <t>โรงพยาบาลปะทิว</t>
  </si>
  <si>
    <t>ปะทิว</t>
  </si>
  <si>
    <t>บางสน</t>
  </si>
  <si>
    <t>การแพทย์</t>
  </si>
  <si>
    <t>พัฒนาศักยภาพระบบบริการ</t>
  </si>
  <si>
    <t>อาคารกายภาพบำบัด เป็นอาคาร คสล.2 ชั้น พื้นที่ใช้สอยประมาณ 963 ตารางเมตร (โครงสร้างต้านแผ่นดินไหว)</t>
  </si>
  <si>
    <t>รพ.ทุ่งตะโก</t>
  </si>
  <si>
    <t>ทุ่งตะโก</t>
  </si>
  <si>
    <t>ทุ่งตะไคร</t>
  </si>
  <si>
    <t>เพื่อเพิ่มศักยภาพ ประสิทธิภาพในการให้บริการผู้ป่วย</t>
  </si>
  <si>
    <t>อาคารส่งเสริมสุขภาพและอเนกประสงค์(แบบแพทย์แผนไทย) เป็นอาคาร คสล.2 ชั้น พื้นที่ใช้สอยประมาณ 678 ตารางเมตร (โครงสร้างต้านแผ่นดินไหว)</t>
  </si>
  <si>
    <t>โรงพยาบาลปากน้ำหลังสวน</t>
  </si>
  <si>
    <t>ปากน้ำหลังสวน</t>
  </si>
  <si>
    <t>ขอเพิ่มศักยภาพ ประสิทธิภาพในการให้บริการผู้ป่วย</t>
  </si>
  <si>
    <t>อาคารผู้ป่วย 60 เตียง เป็นอาคาร คสล.2 ชั้น พื้นที่ใช้สอยประมาณ 1,320 ตารางเมตร (โครงสร้างต้านแผ่นดินไหว)</t>
  </si>
  <si>
    <t>โรงพยาบาลท่าแซะ</t>
  </si>
  <si>
    <t>ท่าแซะ</t>
  </si>
  <si>
    <t>ทรัพย์อนันต์</t>
  </si>
  <si>
    <t>อาคาร Multifunction</t>
  </si>
  <si>
    <t>เพิ่มจำนวนเตียงรองรับระดับ F1</t>
  </si>
  <si>
    <t>รั้วคอนกรีตเสริมเหล็ก ความยาวไม่น้อยกว่า 490 เมตร</t>
  </si>
  <si>
    <t>สถานีอนามัยเฉลิมพระเกียรติ 60 พรรษา นวมินทราชินี บ้านหาดยาย</t>
  </si>
  <si>
    <t>หาดยาย</t>
  </si>
  <si>
    <t>P1</t>
  </si>
  <si>
    <t>รักษาความปลอดภัยของ จนท. และทรัพย์สินทางราชการ</t>
  </si>
  <si>
    <t>โรงอาหาร-โรงครัว-ซักฟอก โครงสร้างต้านแผ่นดินไหว)</t>
  </si>
  <si>
    <t>5321/2536</t>
  </si>
  <si>
    <t>ทดแทนตึกที่พักพยาบาลและเจ้าหน้าที่ ที่สร้างตั้งแต่ ปี 2535 สภาพทรุดโทรม หลังคา ฝ้า เพดาน พื้นห้องชำรุด</t>
  </si>
  <si>
    <t>รั้วคอนกรึตเสริมเหล็ก ความยาวไม่น้อยกว่า 560 เมตร</t>
  </si>
  <si>
    <t>โรงพยาบาลมาบอำมฤต</t>
  </si>
  <si>
    <t>ดอนยาง</t>
  </si>
  <si>
    <t xml:space="preserve">บ้านพักข้าราชการ ระดับ 7-8 (1 ครอบครัว) เป็นอาคาร คสล. 2 ชั้น พื้นที่ใช้สอยประมาณ 92 ตารางเมตร โครงสร้างแผ่นดินไหว </t>
  </si>
  <si>
    <t>5338/2532</t>
  </si>
  <si>
    <t>ขอเพิ่ม เนื่องจากไม่เพียงพอ</t>
  </si>
  <si>
    <t xml:space="preserve">บ้านพักข้าราขการ ระดับ 7-8 (1 ครอบครัว) เป็นอาคาร คสล.2 ชั้น พื้นที่ใช้สอยประมาณ 92 ตารางเมตร โครงสร้างต้านแผ่นดินไหว  </t>
  </si>
  <si>
    <t>โรงพยาบาลสวี</t>
  </si>
  <si>
    <t>สวี</t>
  </si>
  <si>
    <t>นาโพธิ์</t>
  </si>
  <si>
    <t>อาคาร/สิ่งปลูกสร้าง</t>
  </si>
  <si>
    <t>ปัจจุบันเป็นบ้านพักที่มีสภาพเก่าและชำรุด การใช้งานมากกว่า 30 ปี</t>
  </si>
  <si>
    <t>ถนนคอนกรีตเสริมเหล็ก (ไม่รวมไหล่ทาง และรางระบายน้ำ)  พื้นที่ไม่น้อยกว่า 150 ตร.ม.</t>
  </si>
  <si>
    <t>โรงพยาบาลส่งเสริมสุขภาพตำบลบ้านธรรมเจริญ</t>
  </si>
  <si>
    <t>สลุย</t>
  </si>
  <si>
    <t>สภาพปัจจุบัน/ยังไม่เคยมี/ขอทดแทนของเดิมอายุการใช้งาน.../ขอเพิ่มศักยภาพ ประสิทธิภาพ/รองรับ....</t>
  </si>
  <si>
    <t>รั้วตาข่ายถัก ความยาวไม่น้อยกว่า 100 เมตร</t>
  </si>
  <si>
    <t>รพ.สต.นากระตาม</t>
  </si>
  <si>
    <t>นากระตาม</t>
  </si>
  <si>
    <t>รั้วคอนกรีตเสริมเหล็ก  ความยาวไม่น้อยกว่า 430  เมตร</t>
  </si>
  <si>
    <t>รพ.สต.บ้านสหกรณ์นิคมท่าแซะ</t>
  </si>
  <si>
    <t>เพื่อความปลอดภัยของข้าราชการและผู้ปฏิบัติงานในรพ.สต.</t>
  </si>
  <si>
    <t xml:space="preserve">บ้านพักข้าราขการ ระดับ 5-6 (1 คอรบครัว) เป็นอาคาร คสล.2 ชั้น พื้นที่ใช้สอยประมาณ 88.08 ตารางเมตร โครงสร้างต้านแผ่นดินไหว  </t>
  </si>
  <si>
    <t>โรงพยาบาลส่งเสริมสุขภาพตำบลบ้านพรุตะเคียน</t>
  </si>
  <si>
    <t>ขอเพิ่มเนื่องจากบ้านพักหลังเก่าชำรุดเป็นบ้านไม้ใต้ถุนสูงก่อสร้างตั้งแต่ปี2535</t>
  </si>
  <si>
    <t>โรงพยาบาลส่งเสริมสุขภาพตำบลบ้านวังลุ่ม</t>
  </si>
  <si>
    <t>รับร่อ</t>
  </si>
  <si>
    <t>เดิมไม่มี ขอเพิ่มเพื่อให้ผู้บริหารพักอาศัย</t>
  </si>
  <si>
    <t>รพ.สต.บ้านห้วยทรายขาว</t>
  </si>
  <si>
    <t>สองพี่น้อง</t>
  </si>
  <si>
    <t>รพ.สต.ท่าแซะ</t>
  </si>
  <si>
    <t>รพ.สต.ท่าแซะ ไม่เคยมีบ้านพักมาก่อน จนท.ไม่มีบ้านพักเวร</t>
  </si>
  <si>
    <t>ถนนคอนกรีตเสริมเหล็ก (ไม่รวมไหล่ทาง และรางระบายน้ำ)  พื้นที่ไม่น้อยกว่า 260 ตร.ม.</t>
  </si>
  <si>
    <t>รพ.สต.หงษ์เจริญ</t>
  </si>
  <si>
    <t>หงษ์เจริญ</t>
  </si>
  <si>
    <t>ขอเพิ่มเนื่องจากไม่เพียงพอ</t>
  </si>
  <si>
    <t>รั้วตาข่ายถัก ความยาวไม่น้อยกว่า 60 เมตร</t>
  </si>
  <si>
    <t>โรงพยาบาลส่งเสริมสุขภาพตำบลสะพลี</t>
  </si>
  <si>
    <t>สะพลี</t>
  </si>
  <si>
    <t>ขอเพิ่มเนื่องจากไม่เพียงพอ รักษาความปลอดภัยของ จนท. และทรัพย์สินทางราชการ</t>
  </si>
  <si>
    <t>ถนนคอนกรีตเสริมเหล็ก (ไม่รวมไหล่ทาง และรางระบายน้ำ)  พื้นที่ไม่น้อยกว่า 520 ตร.ม.</t>
  </si>
  <si>
    <t>รพ.สต.บ้านพรุใหญ่</t>
  </si>
  <si>
    <t>โรงพยาบาลส่งเสริมสุขภาพตำบลชุมโค</t>
  </si>
  <si>
    <t>ชุมโค</t>
  </si>
  <si>
    <t>รั้วคอนกรีตเสริมเหล็ก ความยาวไม่น้อยกว่า 300 เมตร</t>
  </si>
  <si>
    <t>ถนนคอนกรีตเสริมเหล็ก (ไม่รวมไหล่ทาง และรางระบายน้ำ)  พื้นที่ไม่น้อยกว่า 750 ตร.ม.</t>
  </si>
  <si>
    <t>เพื่อการบริการผู้ป่วย</t>
  </si>
  <si>
    <t>รั้วคอนกรีตเสริมเหล็ก ความยาวไม่น้อยกว่า 200 เมตร</t>
  </si>
  <si>
    <t>โรงพยาบาลส่งเสริมสุขภาพตำบลบ้านบางจาก</t>
  </si>
  <si>
    <t>รักษาความปลอดภัยของ จนท. และทรัพย์สินทางราชการ สภาพที่มีอยู่เป็นรั้วลวดหนามที่มีสภาพชำรุด</t>
  </si>
  <si>
    <t>โรงพยาบาลส่งเสริมสุขภาพตำบลบ้านชุมทรัพย์</t>
  </si>
  <si>
    <t>อาคารที่พักอาศัยเดิมเป็นบ้านพักระดับ 1-2 อายุการใช้งานเกิน 30 ปี มีสภาพชำรุดของตัวอาคารและฝ้า อายุการใช้งานปัจจุบันมีจำนวน 1 อาคาร ไม่เพียงพอต่อเจ้าหน้าที่ จำนวนเจ้าหน้าที่ทั้งหมด 4 คน มีความเดือดร้อนเรื่องที่พัก จำนวน 2 คนและเพื่อความปลอดภัยของเจ้าหน้าที่</t>
  </si>
  <si>
    <t>โรงพยาบาลล่งเสริมสุขภาพตำบลบ้านบางแหวน</t>
  </si>
  <si>
    <t>รั้วคอนกรีตเสริมเหล็ก ความยาวไม่น้อยกว่า 240 เมตร</t>
  </si>
  <si>
    <t>ปัจจุบันชำรุด/รักษาความปลอดภัยของ จนท. และทรัพย์สินทางราชการ</t>
  </si>
  <si>
    <t>สสอ.เมือง</t>
  </si>
  <si>
    <t>บ้านพักสร้างทดแทน</t>
  </si>
  <si>
    <t>รพ.สต.ขุนกระทิง</t>
  </si>
  <si>
    <t>ขุนกระทิง</t>
  </si>
  <si>
    <t>ทดแทนบ้านพักเดิมที่ขอจำหน่ายไปเมื่อ ปี 2561</t>
  </si>
  <si>
    <t>บ้านนา</t>
  </si>
  <si>
    <t>รั้วตาข่ายถัก ความยาวไม่น้อยกว่า 40 เมตร</t>
  </si>
  <si>
    <t>รพ.สต.นาทุ่ง</t>
  </si>
  <si>
    <t>นาทุ่ง</t>
  </si>
  <si>
    <t>รั้วตาข่ายถัก ความยาวไม่น้อยกว่า 75 เมตร</t>
  </si>
  <si>
    <t>รั้วตาข่ายถัก ความยาวไม่น้อยกว่า 106 เมตร</t>
  </si>
  <si>
    <t>รพ.สต.วังไผ่</t>
  </si>
  <si>
    <t>วังไผ่</t>
  </si>
  <si>
    <t>รั้วคอนกรีตเสริมเหล็ก ความยาวไม่น้อยกว่า 170 เมตร</t>
  </si>
  <si>
    <t>รพ.สต.วิสัยเหนือ</t>
  </si>
  <si>
    <t>วิสัยเหนือ</t>
  </si>
  <si>
    <t>รั้วคอนกรีตเสริมเหล็ก ความยาวไม่น้อยกว่า 180 เมตร</t>
  </si>
  <si>
    <t>ถนนคอนกรีตเสริมเหล็ก (ไม่รวมไหล่ทาง และรางระบายน้ำ) พื้นที่ไม่น้อยกว่า 200 ตร.ม.</t>
  </si>
  <si>
    <t>รพ.สต.ถ้ำสิงห์</t>
  </si>
  <si>
    <t>ถ้ำสิงห์</t>
  </si>
  <si>
    <t>รพ.สต.ทุ่งคา</t>
  </si>
  <si>
    <t>ทุ่งคา</t>
  </si>
  <si>
    <t>บ้านพักข้าราขการ ระดับ 5-6 (1 คอรบครัว) เป็นอาคาร คสล.2 ชั้น พื้นที่ใช้สอยประมาณ 88.08 ตารางเมตร(โครงสร้างต้านแผ่นดินไหว)</t>
  </si>
  <si>
    <t>รพ.สต.นาสัก</t>
  </si>
  <si>
    <t>นาสัก</t>
  </si>
  <si>
    <t>อายุการใช้งานเกิน 30 ปี มีสภาพชำรุด ทรุดโทรม</t>
  </si>
  <si>
    <t>รพ.สต.ปากตะโก</t>
  </si>
  <si>
    <t>ปากตะโก</t>
  </si>
  <si>
    <t>ทดแทนหลังเก่าอายุใช้งานกว่า 30 ปี</t>
  </si>
  <si>
    <t>รั้วคอนกรีตเสริมเหล็ก ความยาวไม่น้อยกว่า 154 เมตร</t>
  </si>
  <si>
    <t>รพ.สต.ตะโก</t>
  </si>
  <si>
    <t>ตะโก</t>
  </si>
  <si>
    <t>รักษาความปลอดภัย จนท.และทรัพย์สินของทางราชการ</t>
  </si>
  <si>
    <t>รั้วคอนกรีตเสริมเหล็ก ความยาวไม่น้อยกว่า 149 เมตร</t>
  </si>
  <si>
    <t>รพ.สต.บ้านอ่าวมะม่วง</t>
  </si>
  <si>
    <t>รั้วตาข่ายถัก ความยาวไม่น้อยกว่า 30 เมตร</t>
  </si>
  <si>
    <t xml:space="preserve">ถนนคอนกรีตเสริมเหล็ก (ไม่รวมไหล่ทาง และรางระบายน้ำ) พื้นที่ไม่น้อยกว่า 600 ตร.ม. </t>
  </si>
  <si>
    <t>สำนักงานสาธารณสุขอำเภอหลังสวน</t>
  </si>
  <si>
    <t>ขันเงิน</t>
  </si>
  <si>
    <t>ถนนด้านข้าง สสอ.หลังสวนมีลักษณะเป็นหลุมไม่สะดวกการใช้งานของผู้รับบริการ</t>
  </si>
  <si>
    <t xml:space="preserve">ถนนคอนกรีตเสริมเหล็ก (ไม่รวมไหล่ทาง และรางระบายน้ำ) พื้นที่ไม่น้อยกว่า 1200 ตร.ม </t>
  </si>
  <si>
    <t xml:space="preserve"> โรงพยาบาลส่งเสริมสุขภาพตำบลขันเงิน</t>
  </si>
  <si>
    <t>สะดวกผู้รับบริการ/ลดปัญหากระแสน้ำหลากและชำรุดบ่อยครั้ง</t>
  </si>
  <si>
    <t xml:space="preserve">รั้วคอนกรีตเสริมเหล็ก ความยาวไม่น้อยกว่า 252 เมตร </t>
  </si>
  <si>
    <t>โรงพยาบาลส่งเสริมสุขภาพตำบลบ้านราษฎร์บำรุง</t>
  </si>
  <si>
    <t>บางมะพร้าว</t>
  </si>
  <si>
    <t xml:space="preserve">รั้วคอนกรีตเสริมเหล็ก ความยาวไม่น้อยกว่า 100 เมตร </t>
  </si>
  <si>
    <t>รักษาความปลอดภัยของ จนท. และทรัพย์สินทางราชการ/ป้องกันการบุกรุก</t>
  </si>
  <si>
    <t>โรงพยาบาลส่งเสริมสุขภาพตำบลนาพญา</t>
  </si>
  <si>
    <t>นาพญา</t>
  </si>
  <si>
    <t>สสอ.พะโต๊ะ</t>
  </si>
  <si>
    <t>พะโต๊ะ</t>
  </si>
  <si>
    <t>สื่งก่อสร้าง</t>
  </si>
  <si>
    <t>พื้นที่ห่างไกล บ้านพักมี 2 หลัง และหลังเก่าชำรุดไม่ปลอดภัยในการพักอาศัย เจ้าหน้าที่ปฏิบัติงาน 7 คน</t>
  </si>
  <si>
    <t>บ้านพักข้าราขการ ระดับ 5-6 (1 คอรบครัว) เป็นอาคาร คสล.2 ชั้น พื้นที่ใช้สอยประมาณ 88.08 ตารางเมตร รวมโครงสร้างต้านแผ่นดินไหว</t>
  </si>
  <si>
    <t>รพ.สต.ปังหวาน</t>
  </si>
  <si>
    <t>ปังหวาน</t>
  </si>
  <si>
    <t xml:space="preserve"> </t>
  </si>
  <si>
    <t xml:space="preserve">รั้วคอนกรีตเสริมเหล็ก ความยาวไม่น้อยกว่า 150 เมตร </t>
  </si>
  <si>
    <t>รพ.สต.สวนแตง</t>
  </si>
  <si>
    <t>ละแม</t>
  </si>
  <si>
    <t>สวนแตง</t>
  </si>
  <si>
    <t>รั้วตาข่ายถัก ความยาวไม่น้อยกว่า 150 เมตร</t>
  </si>
  <si>
    <t>รพ.สต.บ้านควนผาสุก</t>
  </si>
  <si>
    <t>อาคารบ้านพัก</t>
  </si>
  <si>
    <t>มีบ้านพัก ระดับ 1-2  จำนวน 1หลัง ไม่เพียงพอกับเจ้าหน้าที่  เจ้าหน้าที่มีบ้านอยู่นอกพื้นที่ และมีครอบครัว</t>
  </si>
  <si>
    <t>สสอ.ละแม</t>
  </si>
  <si>
    <t xml:space="preserve">  มีบ้านพักระดับ 1-2 จำนวน 1 หลัง ไม่เพียงพอ เจ้าหน้าที่มีบ้านอยู่ต่างพื้นที่และมีครอบครัว </t>
  </si>
  <si>
    <t>ทดแทนตึกคนไข้นอกที่สร้างตั้งแต่ ปี 2535 สภาพทรุดโทรม หลังคารั่ว ผ้าเพดานชำรุด สถานที่คับแคบ</t>
  </si>
  <si>
    <t>โรงพยาบาลพะโต๊ะ</t>
  </si>
  <si>
    <t>อาคาร/สิ่งก่อสร้าง</t>
  </si>
  <si>
    <t>ทดแทนอาคารซึ่งเป็นอาคารผู้ป่วยนอกเดิม 10 เตียง อายุการใช้งาน 29 ปี</t>
  </si>
  <si>
    <t>โรงครัวและพัสดุ เป็นอาคาร คสล. 1 ชั้น พื้นที่ใช้สอย 160 ตารางเมตร</t>
  </si>
  <si>
    <t>5320/2536</t>
  </si>
  <si>
    <t>พัฒนาระบบงานบริการอาหารผู้ป่วยให้ได้มาตรฐาน</t>
  </si>
  <si>
    <t>อาคารกายภาพบำบัด เป็นอาคาร คสล.2 ชั้น พื้นที่ใช้สอยประมาณ 963 ตารางเมตร</t>
  </si>
  <si>
    <t>โรงพยาบาลละแม</t>
  </si>
  <si>
    <t>อาคาร</t>
  </si>
  <si>
    <t>อาคารพักแพทย์ 20 ยูนิต 6 ชั้น เป็นอาคาร คสล.6 ชั้น พื้นที่ใช้สอยประมาณ 2,702 ตารางเมตร</t>
  </si>
  <si>
    <t>ครุภัณฑ์</t>
  </si>
  <si>
    <t>เพื่อความสะดวกต่อการมาปฎิบัติงาน</t>
  </si>
  <si>
    <t>รั้วตาข่ายถัก ความยาวไม่น้อยกว่า 1,100 เมตร</t>
  </si>
  <si>
    <t>รั้วคอนกรีตเสริมเหล็ก  ความยาวไม่น้อยกว่า  120 เมตร</t>
  </si>
  <si>
    <t>3882/2556</t>
  </si>
  <si>
    <t>รพ.สต.ท่าข้าม</t>
  </si>
  <si>
    <t>ท่าข้าม</t>
  </si>
  <si>
    <t>รักษาความปลอดภัยของ จนท และ</t>
  </si>
  <si>
    <t>รั้วตาข่ายถัก ความยาวไม่น้อยกว่า 125 เมตร</t>
  </si>
  <si>
    <t>โรงพยาบาลส่งเสริมสุขภาพตำบลบ้านลานทอง</t>
  </si>
  <si>
    <t>คุริง</t>
  </si>
  <si>
    <t>โรงพยาบาลส่งเสริมสุขภาพตำบลลานทอง</t>
  </si>
  <si>
    <t>รั้วตาข่ายถัก ความยาวไม่น้อยกว่า 90 เมตร</t>
  </si>
  <si>
    <t>รพ.สต.บ้านพันวาล</t>
  </si>
  <si>
    <t>รั้วคอนกรีตเสริมเหล็ก ตะข่ายถัก ความยาวไม่น้อยกว่า 135 เมตร</t>
  </si>
  <si>
    <t xml:space="preserve">บ้านพักข้าราขการ ระดับ 5-6 (1 ครอบครัว) เป็นอาคาร คสล.2 ชั้น พื้นที่ใช้สอยประมาณ 88.08 ตารางเมตร โครงสร้างต้านแผ่นดินไหว </t>
  </si>
  <si>
    <t>รั้วคอนกรีตเสริมเหล็ก ตะข่ายถัก ความยาวไม่น้อยกว่า 250 เมตร</t>
  </si>
  <si>
    <t xml:space="preserve"> 3882/2526</t>
  </si>
  <si>
    <t>ถนนคอนกรีตเสริมเหล็ก (ไม่รวมไหล่ทาง และรางระบายน้ำ) พื้นที่ไม่น้อยกว่า 750 ตร.ม.</t>
  </si>
  <si>
    <t>อาคารที่พักอาศัยเดิมเป็นบ้านพักระดับ 3-4 อายุการใช้งานเกิน 30 ปี มีสภาพชำรุดของตัวอาคารและฝ้า อายุการใช้งานปัจจุบันมีจำนวน 1 อาคาร ไม่เพียงพอต่อเจ้าหน้าที่ จำนวนเจ้าหน้าที่ทั้งหมด 2 คน มีความเดือดร้อนเรื่องที่พัก จำนวน 1 คนและเพื่อความปลอดภัยของเจ้าหน้าที่</t>
  </si>
  <si>
    <t>ถนนคอนกรีตเสริมเหล็ก (ไม่รวมไหล่ทาง และรางระบายน้ำ) พื้นที่ไม่น้อยกว่า 420 ตร.ม.</t>
  </si>
  <si>
    <t>เนื่องจากภูมิทัศน์ภายนอกอาคาร สภาพพื้นที่เป็นดินส่วนใหญ่ ไม่สามารถรองรับระบบบริการได้อย่างเหมาะสม</t>
  </si>
  <si>
    <t>รั้วคอนกรีตเสริมเหล็ก ความยาวไม่น้อยกว่า 235 เมตร</t>
  </si>
  <si>
    <t>รพ.สต.นาชะอัง</t>
  </si>
  <si>
    <t>นาชะอัง</t>
  </si>
  <si>
    <t>รั้วเดิมเป็นลวดนาม ชำรุด</t>
  </si>
  <si>
    <t>รั้วคอนกรีตเสริมเหล็ก ความยาวไม่น้อยกว่า 224 เมตร</t>
  </si>
  <si>
    <t>รพ.สต.วังใหม่</t>
  </si>
  <si>
    <t>วังใหม่</t>
  </si>
  <si>
    <t>รั้วคอนกรีตเสริมเหล็ก ความยาวไม่น้อยกว่า 110 เมตร</t>
  </si>
  <si>
    <t>บ้านพักข้าราขการ ระดับ 5-6 (1 คอรบครัว) เป็นอาคาร คสล.2 ชั้น พื้นที่ใช้สอยประมาณ 88.08 ตารางเมตร โครงสร้างต้านแผ่นดินไหว)</t>
  </si>
  <si>
    <t>รพ.สต.หาดทรายรี</t>
  </si>
  <si>
    <t>หาดทรายรี</t>
  </si>
  <si>
    <t>บ้านพักเดิมชำรุดใช้การไม่ได้</t>
  </si>
  <si>
    <t>รพ.สต.ท่าหิน</t>
  </si>
  <si>
    <t>ท่าหิน</t>
  </si>
  <si>
    <t>บ้านพักข้าราชการ ระดับ 5-6 (1 ครอบครัว) เป็นอาคาร คสล.2ชั้น พื้นที่ใช้สอย 88.08 ตารางเมตร โครงสร้างต้านแผ่นดินไหว</t>
  </si>
  <si>
    <t>ขอเพิ่มเนื่องจากไม่พอ</t>
  </si>
  <si>
    <t>ปัจจุบันสภาพเก่าและชำรุด</t>
  </si>
  <si>
    <t>รพ.สต.ช่องไม้แก้ว</t>
  </si>
  <si>
    <t>ช่องไม้แก้ว</t>
  </si>
  <si>
    <t>ปัจจุบันสภาพเก่าและชำรุดอายุการใช้งานมากกว่า 30 ปี</t>
  </si>
  <si>
    <t xml:space="preserve">รั้วคอนกรีตเสริมเหล็ก ความยาวไม่น้อยกว่า 109 เมตร  </t>
  </si>
  <si>
    <t>โรงพยาบาลส่งเสริมสุขภาพตำบลบางน้ำจืด</t>
  </si>
  <si>
    <t>บางน้ำจืด</t>
  </si>
  <si>
    <t>เพื่อความสะดวกและความปลอดภัยของผู้รับบริการ</t>
  </si>
  <si>
    <t>บ้านพักข้าราขการ ระดับ 5-6 (1 ครอบครัว) เป็นอาคาร คสล.2 ชั้น พื้นที่ใช้สอยประมาณ 88.08 ตารางเมตร โครงสร้างต้านแผ่นดินไหว</t>
  </si>
  <si>
    <t>5337/33</t>
  </si>
  <si>
    <t>รพ.สต.พระรักษ์</t>
  </si>
  <si>
    <t>พระรักษ์</t>
  </si>
  <si>
    <t xml:space="preserve">บ้านพักข้าราขการ ระดับ 5-6 (1 ครอบครัว) เป็นอาคาร คสล.2 ชั้น พื้นที่ใช้สอยประมาณ 88.08 ตารางเมตร โครงสร้างต้านแผนดินไหว </t>
  </si>
  <si>
    <t xml:space="preserve">เพื่อทดแทนหลังเก่าที่จำหน่าย อายุ เกิน ๒๕ ปี และเพียงพอต่อเจ้าหน้าที่  </t>
  </si>
  <si>
    <t>เพื่อทดแทนหลังเก่าที่จำหน่าย  เจ้าหน้าที่มีบ้านพัก มีความสุข</t>
  </si>
  <si>
    <t>ระบบบำบัดน้ำเสียโรงพยาบาลหลังสวน ขนาด 200 ลบ.ม./วัน (BOD 250 มก./ล.)</t>
  </si>
  <si>
    <t>เพื่อบำบัดระบบน้ำเสียของโรงพยาบาล</t>
  </si>
  <si>
    <t>รพ.สุราษฎร์ธานี</t>
  </si>
  <si>
    <t>อาคารพักแพทย์ 20 ยูนิต 6 ชั้น พื้นที่ใช้สอย 2702 ตรม.</t>
  </si>
  <si>
    <t>รพ.เกาะสมุย</t>
  </si>
  <si>
    <t>เกาะสมุย</t>
  </si>
  <si>
    <t>อ่างทอง</t>
  </si>
  <si>
    <t>มีอาคารพักแพทย์ 3 ยูนิต 3 หลังสร้างตั้งแต่ปี 2534 ชำรุดต้องซ่อมแซมบ่อย และไม่เพียงพอ รองรับการขยายศักยภาพ รพ.</t>
  </si>
  <si>
    <t>ระบบบำบัดน้ำเสีย</t>
  </si>
  <si>
    <t>ระบบบำบัดน้ำเสียเดิมเป็นระบบคลองวนเวียนใช้มาตั้งแต่ปี 2535 มีขนาดความจุ 150 ลบม.สามารถรองรับน้ำเสียใด้เพียงพอในปัจุบันแต่เมื่ออาคารที่กำลังก่อสร้างแล้วเสร็จในปี 2564 จะไม่สามารถรองรับนำเสียได้ และในปี2563-2565 รพ.มีแผนก่อสร้างอาคารอุบัติเหตุฉุกเฉิน อาคารพักจนท.และอาคารพักแพทย์เพิ่ม</t>
  </si>
  <si>
    <t>อาคารผู้ป่วยใน 5 ชั้น (114 เตียง) เป็นอาคารคสล.พื้นที่ใช้สอย ประมาณ 4797 ตรม.</t>
  </si>
  <si>
    <t xml:space="preserve">เพื่อสร้างทดแทนอาคารผู้ป่วยใน 50 เตียง ที่สร้างตั้งแต่ปี พ.ศ. 2517และชำรุดทรุดโทรม ปัจจุบันเป็นรพท.ขนาด 166 เตียง และเพื่อให้จำนวนเตียงเพียงพอกับจำนวนผู้ป่วยในที่เพิ่มขึ้นทุกปี  </t>
  </si>
  <si>
    <t xml:space="preserve">รพ.สุราษฎร์ธานี </t>
  </si>
  <si>
    <t>ผ่านมติ ครม.สัญจร วันที่ 20-21 สิงหาคม 2561 ณ จังหวัดชุมพร เพื่อเป็นการพัฒนาระบบบริหารจัดการโครงสร้างและระบบบริการของโรงพยาบาลสุราษฎร์ธานีให้มีประสิทธิภาพ มีมาตรฐาน เป็นโรงพยาบาลตติยภูมิขั้นสูงและตอบสนองต่อความต้องการด้านสุขภาพให้แก่ประชาชนในเขต สุขภาพที่ 11 ได้อย่างพอเพียงลดความแออัด ลดระยะเวลารอคอย ลดการส่งต่อออกนอกเขตบริการสุขภาพ และเพิ่มพื้นที่จอดรถให้กับผู้ใช้บริการ รวมถึงการสนับสนุนนโยบายปลัดกระทรวงสาธารณสุขสุข ตอบสนองต่อความต้องการของบุคลากรสร้างขวัญและกำลังใจในการปฏิบัติงาน เนื่องจากที่พักอาศัยไม่เพียงพอทำให้บุคลากรประมาณ 300 คนต้องเช่าที่พักอาศัยกับเอกชนค่าใช้จ่ายปีละ 1,500,000 บาท</t>
  </si>
  <si>
    <t>อาคารบริการครัว อาหาร พัสดุ ซักฟอก นึ่งกลาง</t>
  </si>
  <si>
    <t>8914/2556</t>
  </si>
  <si>
    <t>รพ.ไชยา</t>
  </si>
  <si>
    <t>ไชยา</t>
  </si>
  <si>
    <t>ตลาดไชยา</t>
  </si>
  <si>
    <t>ยังไม่มีอาคารดังกล่าว, เพิ่มประสิทธิภาพการให้บริการ</t>
  </si>
  <si>
    <t>อาคารพักแพทย์ 20 ยูนิต (6 ชั้น)</t>
  </si>
  <si>
    <t>รพ.ท่าโรงช้าง</t>
  </si>
  <si>
    <t>พุนพิน</t>
  </si>
  <si>
    <t>ท่าโรงช้าง</t>
  </si>
  <si>
    <t>เพื่อใช้สำหรับเป็นที่พักเจ้าหน้าที่ และรองรับการขยายตัว/ยกฐานะของโรงพยาบาล</t>
  </si>
  <si>
    <t>อาคารสถานีอนามัย</t>
  </si>
  <si>
    <t>8170/2541</t>
  </si>
  <si>
    <t>รพ.สต.บ้านปากน้ำ</t>
  </si>
  <si>
    <t>บ้านตาขุน</t>
  </si>
  <si>
    <t>พะแสง</t>
  </si>
  <si>
    <t>opd</t>
  </si>
  <si>
    <t>ขอทดแทนของเดิม(ก่อสร้าง ปี พ.ศ. 34)</t>
  </si>
  <si>
    <t>รั้วตาข่ายถัก</t>
  </si>
  <si>
    <t>รพ.สต.ถ้ำสิงขร</t>
  </si>
  <si>
    <t>คีรีรัฐนิคม</t>
  </si>
  <si>
    <t>ถ้ำสิงขร</t>
  </si>
  <si>
    <t>ยังไม่มีรั้วทุกด้าน</t>
  </si>
  <si>
    <t>อาคารผ่าตัด คลอดและพักผู้ป่วยใน 6 ชั้น (รวมค่ารื้อถอนอาคารผู้ป่วยใน 30 เตียง 2 หลัง และอาคารจ่ายกลาง 1 หลัง)</t>
  </si>
  <si>
    <t>รพร.เวียงสระ</t>
  </si>
  <si>
    <t>เวียงสระ</t>
  </si>
  <si>
    <t>บ้านส้อง</t>
  </si>
  <si>
    <t>ทดแทนอาคารผู้ป่วยใน 30 เตียง จำนวน 2 หลัง อายุการใช้งานมากกว่า 38 ปี และขยายห้องผ่าตัดเพิ่มศักยภาพในการให้บริการ</t>
  </si>
  <si>
    <t>บ้านพักข้าราขการ ระดับ 5-6 (1 ครอบครัว) เป็นอาคาร คสล.2 ชั้น พื้นที่ใช้สอยประมาณ 88.08 ตารางเมตร</t>
  </si>
  <si>
    <t>รพ.สต.บ้านช่องช้าง</t>
  </si>
  <si>
    <t>บ้านนาสาร</t>
  </si>
  <si>
    <t>พรุพี</t>
  </si>
  <si>
    <t>res</t>
  </si>
  <si>
    <t>ไม่มี</t>
  </si>
  <si>
    <t>แบบเอกชน</t>
  </si>
  <si>
    <t>เพื่อสร้างระบบบำบัดน้ำเสียภายในโรงพยาบาลและทดแทนของเดิมที่มีขนาด 49 ลบ.ม.</t>
  </si>
  <si>
    <t>รพ.กาญจนดิษฐ์</t>
  </si>
  <si>
    <t>กาญจนดิษฐ์</t>
  </si>
  <si>
    <t>พลสยวาส</t>
  </si>
  <si>
    <t xml:space="preserve">ทดแทนระบบเดิมที่ใช้งานมากกว่า 25 ปี </t>
  </si>
  <si>
    <t>ระบบบ่อบำบัดน้ำเสีย ขนาดไม่น้อยกว่า 100 ลบ.ม/วัน</t>
  </si>
  <si>
    <t>รพ.พระแสง</t>
  </si>
  <si>
    <t>พระแสง</t>
  </si>
  <si>
    <t>อิปัน</t>
  </si>
  <si>
    <t>ทดแทนของเดิมซึ่งชำรุด มีอายุการใช้งานเกิน 20 และไม่สามารถรองรับน้ำเสียจากอาคารต่าง ๆ ได้ เนื่องจากมีการก่อสร้างอาคารเพิ่มเติม</t>
  </si>
  <si>
    <t>อาคารพักเจ้าหน้าที่ 7 ชั้น 96 ห้อง เป็นอาคาร คสล.7 ชั้น พื้นที่ใช้สอยประมาณ 3,908 ตารางเมตร</t>
  </si>
  <si>
    <t>อาคารพักพยาบาล 24 ห้อง (12 ครอบครัว) โครงสร้างต้านแผ่นดินไหว จำนวน 3 ชั้น พื้นที่ใช้สอยประมาณ 745 ตร.ม.ระยะเวลาก่อสร้าง 360 วัน</t>
  </si>
  <si>
    <t>รพ.บ้านนาเดิม</t>
  </si>
  <si>
    <t>บ้านนาเดิม</t>
  </si>
  <si>
    <t xml:space="preserve"> Res </t>
  </si>
  <si>
    <t xml:space="preserve">เนื่องจากไม่เพียงพอสำหรับเจ้าหน้าที่ต้องปฏิบัติงานให้บริการผู้ป่วยและอาคารเดิมเสื่อมสภาพทรุดโทรมไปตามอายุการใช้งาน ซ่อมแซมหลายครั้ง </t>
  </si>
  <si>
    <t>อาคารผู้ป่วยนอกและบำบัดรักษา</t>
  </si>
  <si>
    <t>พลายวาส</t>
  </si>
  <si>
    <t xml:space="preserve"> บ้านพักข้าราขการ ระดับ 5-6 (1 ครอบครัว) เป็นอาคาร คสล.2 ชั้น พื้นที่ใช้สอยประมาณ 88.08 ตารางเมตร</t>
  </si>
  <si>
    <t>5337 / 32</t>
  </si>
  <si>
    <t>รพ.สต.บ้านห้วยกรวด</t>
  </si>
  <si>
    <t>คลองฉนวน</t>
  </si>
  <si>
    <t>ทดแทนอาคารพ.ศ.2512 เพื่อให้เจ้าหน้าที่ปฏิบัติงานประจำอาศัย</t>
  </si>
  <si>
    <t>รพ.สต.ตลิ่งงาม</t>
  </si>
  <si>
    <t>ตลิ่งงาม</t>
  </si>
  <si>
    <t>ไม่มีบ้านพัก</t>
  </si>
  <si>
    <t>รพ.สต.เขาพัง</t>
  </si>
  <si>
    <t>เขาพัง</t>
  </si>
  <si>
    <t>สถานีอนามัยก่อสร้างเมื่อ ปี พ.ศ. 34 แต่ไม่เคยมีบ้านพัก</t>
  </si>
  <si>
    <t>เตาเผาขยะติดเชื้อพร้อมโรงเรือน ขนาด 50 กิโลกรัม</t>
  </si>
  <si>
    <t>รพ.พนม</t>
  </si>
  <si>
    <t>พนม</t>
  </si>
  <si>
    <t>พังกาญจน์</t>
  </si>
  <si>
    <t>เพื่อรองรับการขยะติดเชื้อจาก รพ.สต.และคลินิค ในอำเภอพนม</t>
  </si>
  <si>
    <t>รองรับเจ้าหน้าที่ให้เพียงพอต่อการให้บริการ เนื่องจากเป็น รพ.M2 ขยายจาก 60 เตียง เป็น 120 เตียง</t>
  </si>
  <si>
    <t>อาคารพักพยาบาล 24 ห้อง (12 ครอบครัว) โครงสร้างต้านแผ่นดินไหว  จำนวน  3 ชั้น พื้นที่ใช้สอย  745 ตร.ม. ระยะเวลาก่อสร้าง  360  วัน</t>
  </si>
  <si>
    <t>รพ.ดอนสัก</t>
  </si>
  <si>
    <t>ดอนสัก</t>
  </si>
  <si>
    <t>บ้านพักเดิมสภาพชำรุด  ไม่เพียงพอ อายุการใช้งานเกินกว่า 30 ปี</t>
  </si>
  <si>
    <t>รพ.สต.บ้านคลองใส</t>
  </si>
  <si>
    <t>วิภาวดี</t>
  </si>
  <si>
    <t>ตะกุกเหนือ</t>
  </si>
  <si>
    <t>ทดแทนอาคาร รพ.สต.หลังเก่า</t>
  </si>
  <si>
    <t>สสอ.พระแสง</t>
  </si>
  <si>
    <t>จนท.มีจำนวนมากขึ้น ไม่เพียงพอต้องเช่าบ้านพักเอง</t>
  </si>
  <si>
    <t>อาคารพัสดุและซ่อมบำรุง 3 ชั้น</t>
  </si>
  <si>
    <t>รพ.ยังไม่มีสิ่งก่อสร้างนี้</t>
  </si>
  <si>
    <t>อาคารซักฟอกจ่ายกลาง</t>
  </si>
  <si>
    <t>รพ.ท่าฉาง</t>
  </si>
  <si>
    <t>ท่าฉาง</t>
  </si>
  <si>
    <t xml:space="preserve">สิ่งก่อสร้างอื่น </t>
  </si>
  <si>
    <t>เนื่องจากยังไม่มีอาคารซักฟอกจ่ายกลางที่มีมาตรฐาน</t>
  </si>
  <si>
    <t>รพ.สต.อ่างทอง</t>
  </si>
  <si>
    <t>อาคารซักฟอก โรงนึ่งกลาง</t>
  </si>
  <si>
    <t>อาคารเดิมคับแคบ  สภาพทรุดโทรม   ใช้งานมาเกินกว่า  30 ปี</t>
  </si>
  <si>
    <t>รั้ว รอบ รพ.สต. 4 ด้าน กว้าง 50 เมตร ยาว 60  เมตร มีประตูเข้า-ออก รวม 220 เมตร</t>
  </si>
  <si>
    <t>รพ.สต.บ้านสองพี่น้อง</t>
  </si>
  <si>
    <t>คลองศก</t>
  </si>
  <si>
    <t xml:space="preserve">เพื่อกั้นแนวเขตบริเวณพื้นที่ของ รพ.สต.และความปลอดภัยของ จนท.และทรัพย์สินของทางราชการ </t>
  </si>
  <si>
    <t xml:space="preserve">รั้วคอนกรีตเสริมเหล็ก </t>
  </si>
  <si>
    <t>รพ.สต.บ้านห้วยใหญ่</t>
  </si>
  <si>
    <t>เพื่อความปลอดภัยของบุคลากร ,รั้วเดิมชำรุด</t>
  </si>
  <si>
    <t>รพ.สต.บางสาน</t>
  </si>
  <si>
    <t>บ้านพักไม่เพียงพอต่อเจ้าหน้าที่</t>
  </si>
  <si>
    <t>รพ.สต.ปากฉลุย</t>
  </si>
  <si>
    <t>ปากฉลุย</t>
  </si>
  <si>
    <t>มีรั้วเฉพาะด้านหน้าอาคาร รั้วด้านข้างและด้านหลังยังไม่มี</t>
  </si>
  <si>
    <t>รพ.สตบ้านในไร่</t>
  </si>
  <si>
    <t>หนองทะเล</t>
  </si>
  <si>
    <t>สร้างใหม่</t>
  </si>
  <si>
    <t>เป็นบ้านพักที่สร้างเมื่อ ปี พศ. 2533 ระดับ 5-6 (27 ปี) ชำรุดทรุดโทรมไม่มีความปลอดภัยในการพักอาศัย ปัจจุบันจนท.ต้องออกไปเช่าอาศัยบ้านพัก จำนวน 2 ราย มีความต้องการบ้านพัก</t>
  </si>
  <si>
    <t>รั้วคอนกรีตด้านล่าง ก่ออิฐฉาบปูนด้านบนคาดเหล็กอาบสังกะสี ความยาว 154 เมตร</t>
  </si>
  <si>
    <t>เดิมเป็นรั้วลวดหนาม ชำรุด ไม่มั่นคง และมีไม่ครบทุกด้าน</t>
  </si>
  <si>
    <t>รั้วคอนกรีตเสริมเหล็ก ความยาว 111 เมตร</t>
  </si>
  <si>
    <t>รพ.สตบ้านคลองใหญ่</t>
  </si>
  <si>
    <t>ทับปริก</t>
  </si>
  <si>
    <t>เดิมเป็นรั้วลวดหนาม ไม่มั่นคง และมีไม่ครบทุกด้าน</t>
  </si>
  <si>
    <t>รพ.สตบ้านทับปริก</t>
  </si>
  <si>
    <t xml:space="preserve">เป็นบ้านพักที่สร้างเมื่อ ปี พศ. 2538 ระดับ 5-6 (22 ปี) ชำรุดทรุดโทรมไม่มีความปลอดภัยในการพักอาศัย </t>
  </si>
  <si>
    <t>รพ.สตบ้านทุ่ง</t>
  </si>
  <si>
    <t xml:space="preserve">เป็นบ้านพักที่สร้างเมื่อ ปี พศ. 2533 ระดับ 5-6 (27 ปี) ชำรุดทรุดโทรมไม่มีความปลอดภัยในการพักอาศัย </t>
  </si>
  <si>
    <t>อาคารผู้ป่วยนอก 5 ชั้น เป็นอาคาร คสล. 5 ชั้น พื้นที่ใช้สอบประมาณ 9,796 ตารางเมตร</t>
  </si>
  <si>
    <t>โรงพยาบาลระนอง</t>
  </si>
  <si>
    <t>เมืองระนอง</t>
  </si>
  <si>
    <t>เขานิเวศน์</t>
  </si>
  <si>
    <t>Opd</t>
  </si>
  <si>
    <t>OPD เก่ามีอายุเกิน 50 ปี เป็นอารโครงสร้างเดิมตั้งแต่เปิดโรงพยาบาล แออัด และเพิ่มศักยภาพการให้บริการ</t>
  </si>
  <si>
    <t>อาคารพักพยาบาล 32 หน่วย เป็นอาคาร คสล.5 ชั้น พื้นที่ใช้สอยประมาณ 3,012 ตารางเมตร</t>
  </si>
  <si>
    <t>สภาพปัจจุบันเป็นอาคารไม้ชั้นเดียวมีอายุการใช้งาน 25 ปี ทรุดโทรม โดยสภาพตามภูมิอากาศของจังหวัดระนองและมไม่เพียงพอต่อ แพทย์ ทันตแพทย์ เภสัชกร และเจ้าหน้าที่ผู้ปฏิบัติงาน ใน 2-3 ปีข้างหน้า</t>
  </si>
  <si>
    <t xml:space="preserve">อาคารผู้ป่วยใน 7 ชั้น (156 เตียง) อาคารผู้ป่วยใน เป็นอาคาร คสล. 7 ชั้น พื้นที่ใช้สอยประมาณ 6,184 ตารางเมตร </t>
  </si>
  <si>
    <t>Ipd</t>
  </si>
  <si>
    <t>เพื่อรองรับการขยายจำนวนเตียงผู้ป่วยใน และพัฒนาศักยภาพการให้บริการ</t>
  </si>
  <si>
    <t>อาคารจอดรถ เป็น คสล. 7 ชั้น พื้นที่ใช้สอยประมาณ 10,192 ตารางเมตร</t>
  </si>
  <si>
    <t xml:space="preserve">ที่จอดรถไม่เพียงพอต่อเจ้าหน้าที่ และผู้รับบริการ และเพื่ออำนวยความสะดวก  </t>
  </si>
  <si>
    <t>อาคารโรงครัว โรงอาหาร เป็นอาคาร คสล. 2 ชั้น พื้นที่ใช้สอยประมาณ 450 ตารางเมตร</t>
  </si>
  <si>
    <t>อาคารเดิมทรุดโทรมมีอายุการใช้งานเกิน 30 ปี</t>
  </si>
  <si>
    <t>อาคารพักแพทย์ 10 ครอบครัว เป็นอาคาร คสล.3 ชั้น พื้นที่ใช้สอยประมาณ 748 ตารางเมตร</t>
  </si>
  <si>
    <t>5462/2536</t>
  </si>
  <si>
    <t>โรงพยาบาล
กระบุรี</t>
  </si>
  <si>
    <t>กระบุรี</t>
  </si>
  <si>
    <t>น้ำจืด</t>
  </si>
  <si>
    <t>เพื่อรองรับจำนวนแพทย์ที่มาประจำและหมุนเวียน สภาพบ้านพักเดิมชำรุดทรุดโทรมใช้งานเกิน 10 ปี</t>
  </si>
  <si>
    <t>อาคารสถานีอนามัย โรงพยาบาลส่งเสริมสุขภาพตำบล  ตำบลนาคา อำเภอเมือง จังหวัดระนอง</t>
  </si>
  <si>
    <t>โรงพยาบาลส่งเสริมสุขภาพตำบลนาคา</t>
  </si>
  <si>
    <t>สุขสำราญ</t>
  </si>
  <si>
    <t>นาคา</t>
  </si>
  <si>
    <t>อาคารเดิมก่อสร้างเมื่อปี 2538  อายุใช้งาน 24 ปี อาคารสภาพทรุดโทรม เพื่อเพิ่มศักภาพและขยายพื้นที่การให้บริการผู้ป่วยและประชาชน</t>
  </si>
  <si>
    <t>อาคารส่งเสริมสุขภาพและอเนกประสงค์ (แบบแพทย์แผนไทย/จิตเวชและยาเสพติด)</t>
  </si>
  <si>
    <t>โรงพยาบาลกะเปอร์</t>
  </si>
  <si>
    <t>กะเปอร์</t>
  </si>
  <si>
    <t xml:space="preserve">  - อาคารเดิมมีอายุมากกว่า 20 ปี </t>
  </si>
  <si>
    <t>อาคารซักฟอก จ่ายกลาง โรงพยาบาลละอุ่น ตำบลบางพระใต้ อำเภอละอุ่น จังหวัดระนอง</t>
  </si>
  <si>
    <t>โรงพยาบาล
ละอุ่น</t>
  </si>
  <si>
    <t>ละอุ่น</t>
  </si>
  <si>
    <t>บางพระใต้</t>
  </si>
  <si>
    <t>ทดแทนอาคารหลังเดิมที่ใช้งานมาตั้งแต่เริ่มก่อตั้งโรงพยาบาล มีสภาพชำรุดทรุดโทรม</t>
  </si>
  <si>
    <t>อาคารส่งเสริมสุขภาพและอเนกประสงค์
(แบบแพทย์แผนไทย/จิตเวชและยาเสพติด)</t>
  </si>
  <si>
    <t>โรงพยาบาล
สุขสำราญ</t>
  </si>
  <si>
    <t>กำพวน</t>
  </si>
  <si>
    <t>ยังไม่มีอาคารด้านส่งเสริมสุขภาพ ปัจจุบันใช้พื้นที่บริเวณห้องผ่าตัดเก่า และหลังห้องคลอด ซึ่งค่อนข้างคับแคบ การถ่ายเทอากาศไม่ดี ไม่สะดวกกับการให้บริการ</t>
  </si>
  <si>
    <t>เสาธงชาติขนาดสูง 12 เมตร</t>
  </si>
  <si>
    <t>สำนักงานสาธารณสุขอำเภอเมืองระนอง</t>
  </si>
  <si>
    <t>ไม่มีเสาธงชาติสร้างอาคาร สสอ.เมืองเสร็จปี 2559</t>
  </si>
  <si>
    <t>บ้านพักข้าราชการ ระดับ 5-6 (1 ครอบครัว)</t>
  </si>
  <si>
    <t>โรงพยาบาลส่งเสริมสุขภาพตำบลบางริ้น</t>
  </si>
  <si>
    <t>บางริ้น</t>
  </si>
  <si>
    <t xml:space="preserve"> ปัจจุบันบ้านพักข้าราชการที่มีอยู่ ไม่เพียงพอกับจำนวนเจ้าหน้าที่ที่ปฏิบัติงานประจำ รพ.สต.</t>
  </si>
  <si>
    <t>โรงพยาบาลส่งเสริมสุขภาพตำบลบางใหญ่</t>
  </si>
  <si>
    <t>บางใหญ่</t>
  </si>
  <si>
    <t>ขอทดแทนของเดิมซึ่งชำรุด ทรุดโทรมอายุการใช้งานกว่า20ปี</t>
  </si>
  <si>
    <t>รั้วคอนกรีตเสริมเหล็ก สำนักงานสาธารณสุขอำเภอกะเปอร์ ตำบลกะเปอร์ อำเภอกะเปอร์ จังหวัดระนอง</t>
  </si>
  <si>
    <t>198
เมตร</t>
  </si>
  <si>
    <t>สำนักงานสาธารณสุขอำเภอกะเปอร์</t>
  </si>
  <si>
    <t>สภาพปัจจุบัน รพ.สต.เชี่ยวเหลียงไม่มีมีรั้ว
ขอบชิด ส่งผลต่อทรัพย์ของทางราชการเสียหายได้เและประกอบการการประเมินตามเกณฑ์ รพ.สต.ติดดาว รพ.สต.ทุกแห่งต้องมีรั้วขอบชิด</t>
  </si>
  <si>
    <t>บ้านพักข้าราชการ ระดับ 5-6 (1 ครอบครัว) โรงพยาบาลส่งเสริมสุขภาพตำบลในวงใต้</t>
  </si>
  <si>
    <t>โรงพยาบาลส่งเสริมสุขภาพตำบลในวงใต้</t>
  </si>
  <si>
    <t>ในวงใต้</t>
  </si>
  <si>
    <t>s</t>
  </si>
  <si>
    <t xml:space="preserve">บ้านพักข้าราชการไม่เพียงพอ
จนท 4 คน มีบ้านพัก 2 หลัง
</t>
  </si>
  <si>
    <t>อาคารทันตกรรม สำนักงานสาธารณสุขจังหวัดระนอง  ตำบลเขานิเวศน์  อำเภอเมือง จังหวัดระนอง</t>
  </si>
  <si>
    <t>พบ.033/53</t>
  </si>
  <si>
    <t xml:space="preserve"> สำนักงานสาธารณสุขจังหวัดระนอง</t>
  </si>
  <si>
    <t>เพื่อรองรับการบริการตาม 
Service Plan</t>
  </si>
  <si>
    <t>อาคารส่งเสริมสุขภาพและอเนกประสงค์(แบบแพทย์แผนไทย) เป็นอาคาร คสล.2 ชั้น พื้นที่ใช้สอยประมาณ 678 ตารางเมตร</t>
  </si>
  <si>
    <t>9637</t>
  </si>
  <si>
    <t>เพื่อเพิ่มศ็กยภาพService Plan ด้านแพทย์แผนไทย สอดรับนโยบายจังหวัด/กระทรวง</t>
  </si>
  <si>
    <t>อาคารทันตกรรม โรงพยาบาลสุขสำราญ 
ตำบลกำพวน อำเภอสุขสำราญ จังหวัดระนอง</t>
  </si>
  <si>
    <t>โรงพยาบาลส่งเสริมสุขภาพตำบลหินช้าง</t>
  </si>
  <si>
    <t xml:space="preserve"> ปัจจุบันบ้านพักข้าราชการที่มีอยู่ชำรุด ไม่เพียงพอกับจำนวนเจ้าหน้าที่ ปฏิบัติงานประจำ รพ.สต.</t>
  </si>
  <si>
    <t>อาคารผู้ป่วยนอก-อุบัติเหตุ-ผู้ป่วยใน</t>
  </si>
  <si>
    <t>รอแบบจากกองแบบแผน</t>
  </si>
  <si>
    <t>เพื่อเพิ่มศ็กยภาพService Plan รองรับการขยายตัวของชุมชน/ จำนวนผู้ป่วยแนวชายแดน</t>
  </si>
  <si>
    <t>รั้วตาข่ายถัก โรงพยาบาลส่งเสริมสุขภาพตำบลบางแก้วใน</t>
  </si>
  <si>
    <t>5419</t>
  </si>
  <si>
    <t>โรงพยาบาลส่งเสริมสุขภาพตำบลบางแก้วใน</t>
  </si>
  <si>
    <t>บางแก้ว</t>
  </si>
  <si>
    <t>รั้วลวดหนามชำรุด ไม่สามารถกั้นแนวเขตของ รพ.สต.ได้ และเพื่อรักษาทรัพย์สินของทางราชการ</t>
  </si>
  <si>
    <t>โรงพยาบาลส่งเสริมสุขภาพตำบลทรายแดง</t>
  </si>
  <si>
    <t>ทรายแดง</t>
  </si>
  <si>
    <t>ถนนคอนกรีตเสริมเหล็ก ขนาดยาว 108 เมตร กว้าง 6 เมตร</t>
  </si>
  <si>
    <t>แบบประมาณการจากช่างโยธา</t>
  </si>
  <si>
    <t>ไม่มีถนนเป็นพื้นดินถม  สร้างอาคาร สสอ.เมืองเสร็จปี 2559</t>
  </si>
  <si>
    <t>รั้วตาข่ายลวดถักขนาด ยาว 169 เมตร พร้อมประตู
ขนาด 6 เมตร 2 บาน</t>
  </si>
  <si>
    <t>ไม่มีรั้วสำนักงานฯ   สร้างอาคาร สสอ.เมืองเสร็จปี 2559</t>
  </si>
  <si>
    <t>บ้านพักข้าราชการ ระดับ 5-6 (1 ครอบครัว) โรงพยาบาลส่งเสริมสุขภาพตำบลในวงเหนือ</t>
  </si>
  <si>
    <t>โรงพยาบาลส่งเสริมสุขภาพตำบลในวงเหนือ</t>
  </si>
  <si>
    <t>ในวงเหนือ</t>
  </si>
  <si>
    <t xml:space="preserve">บ้านพักข้าราชการไม่เพียงพอ 
จนท 4 คน มีบ้านพัก 3 หลัง
</t>
  </si>
  <si>
    <t>รั้วตาข่ายถักพื้นที่ใช้สอยประมาณ 165 เมตร รพ.สต.คลองเงิน  ตำบลปากจั่น อำเภอกระบุรี จังหวัดระนอง (รั้ว3 ด้าน)</t>
  </si>
  <si>
    <t xml:space="preserve">โรงพยาบาลส่งเสริมสุขภาพตำบล คลองเงิน </t>
  </si>
  <si>
    <t>ปากจั่น</t>
  </si>
  <si>
    <t>สภาพปัจจุบันเป็นรั้วลวดหนามซึ่งมีสภาพเป็นสนิม ขาดเป็นช่องโหว่ไม่สามารถใช้งานได้ /ขอทดแทนของเดิมซึ่งชำรุดอายุการใช้งาน.22 ปี..</t>
  </si>
  <si>
    <t>โรงพยาบาลส่งเสริมสุขภาพตำบลปากจั่น</t>
  </si>
  <si>
    <t>รพ.สต.ยังไม่มีรั้วรอบบริเวณ ตามมาตรฐาน รพ.สต.ติดดาว  และเพื่อความสวยงาม  ปลอดภัย</t>
  </si>
  <si>
    <t>ก่อสร้างรั้วตาข่าย....รั้วคอนกรีต.... คิดความยาว 60 เมตร ฐานรากไม้ตอกเสาเข็ม รพ.สต.เชี่ยวเหลียง ตำบล เชี่ยวเหลียง  ตำบลเชี่ยวเหลียง อำเภอกะเปอร์ จังหวัดระนอง</t>
  </si>
  <si>
    <t>โรงพยาบาลส่งเสริมสุขภาพตำบลเชี่ยวเหลียง</t>
  </si>
  <si>
    <t>ก่อสร้างรั้วตาข่าย....รั้วคอนกรีต.... คิดความยาว 60 เมตร ฐานรากไม้ตอกเสาเข็ม รพ.สต.ทองหลาง ตำบลบ้านนา</t>
  </si>
  <si>
    <t>อาคารทันตกรรม โรงพยาบาลละอุ่น ตำบลบางพระใต้ อำเภอละอุ่น จังหวัดระนอง</t>
  </si>
  <si>
    <t>เนื่องจากมีแผนขยายห้อง ER ไปยังห้องทันตกรรม และห้องทันตกรรมเดิมคับแคบ ไม่สะดวกแก่การให้บริการผู้ป่วยที่มีจำนวนเพิ่มมากขึ้น</t>
  </si>
  <si>
    <t xml:space="preserve">โรงรถ  พัสดุ </t>
  </si>
  <si>
    <t xml:space="preserve">  -  ที่จอดรถราชการไม่เพียงพอและโรงเก็บพัสดุมีพื้นที่ไม่เพียงพอในการเก็บวัสดุและครุภัณฑ์</t>
  </si>
  <si>
    <t>โรงพยาบาลส่งเสริมสุขภาพตำบลดอนพลา</t>
  </si>
  <si>
    <t>มะมุ</t>
  </si>
  <si>
    <t xml:space="preserve">ถนนคอนกรีตเสริมเหล็ก ขนาด  กว้าง 6 เมตร ยาว  65  เมตร          </t>
  </si>
  <si>
    <t>โรงพยาบาลส่งเสริมสุขภาพตำบล ตำบลจ.ป.ร.</t>
  </si>
  <si>
    <t>จ.ป.ร.</t>
  </si>
  <si>
    <t>เป็นพื้นหินคลุกด้านหลังสำนักงาน   บางช่วงมีน้ำท่วมขัง ทั้งนี้เพื่อความสะดวกของประชาชนผู้มารับบริการ รวมทั้ง เจ้าหน้าที่</t>
  </si>
  <si>
    <t>ถนนคอนกรีตเสริมเหล็ก ขนาด  กว้าง 6 เมตร ยาว  100  เมตร</t>
  </si>
  <si>
    <t>600 ตร.ม.</t>
  </si>
  <si>
    <t>โรงพยาบาลส่งเสริมสุขภาพตำบลทุ่งมะพร้าว</t>
  </si>
  <si>
    <t>อาคารเภสัชกรรม สูง 4 ชั้น เป็นอาคาร คสล.4 ชั้น พื้นที่ใช้สอยประมาณ 1,780 ตารางเมตร  (10289)</t>
  </si>
  <si>
    <t>อาคารผ่าตัด อุบัติเหตุ ผู้ป่วยหนักและผู้ป่วยใน เป็นอาคาร คสล.5 ชั้น พื้นที่ใช้สอยประมาณ 12,600 ตารางเมตร</t>
  </si>
  <si>
    <t>อาคารพักแพทย์  ยูนิต 96 ชั้น เป็นอาคาร คสล.6 ชั้น พื้นที่ใช้สอยประมาณ 2,702 ตารางเมตร (365วัน)  (10947)</t>
  </si>
  <si>
    <t>โรงพยาบาลกระบุรี</t>
  </si>
  <si>
    <t xml:space="preserve">รั้วตาข่ายถักพื้นที่ใช้สอยประมาณ 160 เมตร รพ.สต.ปากจั่น ตำบลปากจั่น อำเภอกระบุรี จังหวัดระนอง </t>
  </si>
  <si>
    <t>โรงพยาบาลส่งเสริมสุขภาพตำบลทองหลาง</t>
  </si>
  <si>
    <t>สรุปแผน 2559-2565</t>
  </si>
  <si>
    <t>หน่วยงาน</t>
  </si>
  <si>
    <t>ระดับ</t>
  </si>
  <si>
    <t>รพ.ชุมพรเขตรฯ</t>
  </si>
  <si>
    <t>รพ.มหาราชฯ</t>
  </si>
  <si>
    <t>รพ.ระนอง</t>
  </si>
  <si>
    <t>รพ.ทุ่งสง</t>
  </si>
  <si>
    <t>รพ.สิชล</t>
  </si>
  <si>
    <t>ปี2559</t>
  </si>
  <si>
    <t>ปี2560</t>
  </si>
  <si>
    <t>ปี2561</t>
  </si>
  <si>
    <t>ปี2562</t>
  </si>
  <si>
    <t>ปี2563</t>
  </si>
  <si>
    <t>ปี2564</t>
  </si>
  <si>
    <t>ปี2565</t>
  </si>
  <si>
    <t>แฟลตและอาคารจอดรถ (74)</t>
  </si>
  <si>
    <t>แฟลต 80(16)</t>
  </si>
  <si>
    <t>อาคารบริการและจอดรถ 200(40)</t>
  </si>
  <si>
    <t>OPD 607(121)</t>
  </si>
  <si>
    <t>แฟลต 68(13)</t>
  </si>
  <si>
    <t>อาคารสนับสนุน 129(25)</t>
  </si>
  <si>
    <t>OPD 547(109)</t>
  </si>
  <si>
    <t>แฟลต 43</t>
  </si>
  <si>
    <t>อาคารทันตกรรม 86(17)</t>
  </si>
  <si>
    <t>IPD 303(60)</t>
  </si>
  <si>
    <t>IPD 135(27)</t>
  </si>
  <si>
    <t>แฟลต 65(13)</t>
  </si>
  <si>
    <t>อาคารเภสัช 39</t>
  </si>
  <si>
    <t>อาคารอุบัติเหตุ 175(35)</t>
  </si>
  <si>
    <t>บ้านพักระดับ 8-9 2.5</t>
  </si>
  <si>
    <t>อาคารผ่าตัด/X-ray 53(10)</t>
  </si>
  <si>
    <t>IPD 132(26)</t>
  </si>
  <si>
    <t>อาคารบำบัดรักษา 274(54)</t>
  </si>
  <si>
    <t>อาคารซักฟอกจ่ายกลาง 28</t>
  </si>
  <si>
    <t>รั้วคอนกรีต 2.9</t>
  </si>
  <si>
    <t>อาคารอุบัติเหตุ 180(36)</t>
  </si>
  <si>
    <t>อาคารโรงครัวซักฟอก 113(22)</t>
  </si>
  <si>
    <t>อาคาร Marine Hub 198(39)</t>
  </si>
  <si>
    <t>แฟลต 37</t>
  </si>
  <si>
    <t>อาคารอุบัติเหตุ 220(45)</t>
  </si>
  <si>
    <t>แฟลต 96(19)</t>
  </si>
  <si>
    <t>อาคารพัสดุ 39(7)</t>
  </si>
  <si>
    <t>แฟลต 25(5)</t>
  </si>
  <si>
    <t>อาคารฟื้นฟู 71(14)</t>
  </si>
  <si>
    <t>OPD ER 76(15)</t>
  </si>
  <si>
    <t>บ้านพัก 8-9 2.4</t>
  </si>
  <si>
    <t>อาคารเทคนิค 38</t>
  </si>
  <si>
    <t>แฟลต 374(14)</t>
  </si>
  <si>
    <t>แฟลต 55(11)</t>
  </si>
  <si>
    <t>IPD 88(17)</t>
  </si>
  <si>
    <t>อาคารเภสัช 
39</t>
  </si>
  <si>
    <t>อาคารวินิจฉัยรักษา 
600(120)</t>
  </si>
  <si>
    <t>อาคารอุบัติเหตุ
175(35)</t>
  </si>
  <si>
    <t>อาคารอุบัติเหตุและหัวใจ 
750(150)</t>
  </si>
  <si>
    <t>ก่อสร้างทดแทน บ้านพักระดับ 3-4 จำนวน 1 หลัง บ้านเลขที่ 104/7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</si>
</sst>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-* #,##0_-;\-* #,##0_-;_-* &quot;-&quot;_-;_-@_-"/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-* #,##0_-;\-* #,##0_-;_-* &quot;-&quot;??_-;_-@_-"/>
    <numFmt numFmtId="188" formatCode="_(* #,##0.00_);_(* \(#,##0.00\);_(* &quot;-&quot;??_);_(@_)"/>
    <numFmt numFmtId="189" formatCode="&quot; &quot;#,##0"/>
    <numFmt numFmtId="190" formatCode="#,##0_ ;\-#,##0\ "/>
    <numFmt numFmtId="191" formatCode="_(* #,##0_);_(* \(#,##0\);_(* &quot;-&quot;_);_(@_)"/>
    <numFmt numFmtId="192" formatCode="0_);\(0\)"/>
    <numFmt numFmtId="193" formatCode="_-* #,##0_-;\-* #,##0_-;_-* &quot;-&quot;??_-;_-@"/>
    <numFmt numFmtId="194" formatCode="_(* #,##0_);_(* \(#,##0\);_(* &quot;-&quot;??_);_(@_)"/>
  </numFmts>
  <fonts count="38">
    <font>
      <sz val="11"/>
      <color indexed="8"/>
      <name val="Calibri"/>
      <family val="2"/>
      <charset val="22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Calibri"/>
      <family val="2"/>
      <charset val="222"/>
    </font>
    <font>
      <sz val="14"/>
      <name val="Angsana New"/>
      <family val="1"/>
    </font>
    <font>
      <sz val="10"/>
      <name val="Arial"/>
      <family val="2"/>
    </font>
    <font>
      <sz val="14"/>
      <name val="Cordia New"/>
      <family val="2"/>
    </font>
    <font>
      <sz val="12"/>
      <name val="Times New Roman"/>
      <family val="1"/>
    </font>
    <font>
      <sz val="11"/>
      <color indexed="8"/>
      <name val="Tahoma"/>
      <family val="2"/>
      <charset val="222"/>
    </font>
    <font>
      <sz val="12"/>
      <name val="Times New Roman"/>
      <family val="1"/>
      <charset val="222"/>
    </font>
    <font>
      <sz val="16"/>
      <name val="TH SarabunPSK"/>
      <family val="2"/>
    </font>
    <font>
      <b/>
      <sz val="16"/>
      <name val="TH SarabunPSK"/>
      <family val="2"/>
    </font>
    <font>
      <sz val="14"/>
      <name val="TH SarabunIT๙"/>
      <family val="2"/>
    </font>
    <font>
      <sz val="11"/>
      <color theme="1"/>
      <name val="Tahoma"/>
      <family val="2"/>
      <charset val="222"/>
      <scheme val="minor"/>
    </font>
    <font>
      <b/>
      <sz val="16"/>
      <color theme="1"/>
      <name val="TH SarabunPSK"/>
      <family val="2"/>
    </font>
    <font>
      <sz val="11"/>
      <color theme="1"/>
      <name val="Tahoma"/>
      <family val="2"/>
      <scheme val="minor"/>
    </font>
    <font>
      <sz val="11"/>
      <color indexed="8"/>
      <name val="Tahoma"/>
      <family val="2"/>
    </font>
    <font>
      <sz val="12"/>
      <color indexed="8"/>
      <name val="Verdana"/>
      <family val="2"/>
    </font>
    <font>
      <sz val="12"/>
      <color indexed="8"/>
      <name val="Tahoma"/>
      <family val="2"/>
    </font>
    <font>
      <sz val="16"/>
      <color theme="1"/>
      <name val="TH SarabunPSK"/>
      <family val="2"/>
    </font>
    <font>
      <sz val="16"/>
      <color rgb="FFFF0000"/>
      <name val="TH SarabunPSK"/>
      <family val="2"/>
    </font>
    <font>
      <sz val="14"/>
      <name val="TH SarabunPSK"/>
      <family val="2"/>
    </font>
    <font>
      <sz val="16"/>
      <color indexed="8"/>
      <name val="TH SarabunPSK"/>
      <family val="2"/>
    </font>
    <font>
      <sz val="11"/>
      <color rgb="FF000000"/>
      <name val="Tahoma"/>
      <family val="2"/>
    </font>
    <font>
      <sz val="16"/>
      <color theme="1"/>
      <name val="TH SarabunPSK"/>
      <family val="2"/>
      <charset val="222"/>
    </font>
    <font>
      <b/>
      <sz val="16"/>
      <color indexed="8"/>
      <name val="TH SarabunPSK"/>
      <family val="2"/>
    </font>
    <font>
      <sz val="14"/>
      <name val="AngsanaUPC"/>
      <family val="1"/>
      <charset val="222"/>
    </font>
    <font>
      <u/>
      <sz val="14"/>
      <color indexed="12"/>
      <name val="Angsana New"/>
      <family val="1"/>
    </font>
    <font>
      <sz val="16"/>
      <color theme="3"/>
      <name val="TH SarabunPSK"/>
      <family val="2"/>
    </font>
    <font>
      <sz val="16"/>
      <color rgb="FF000000"/>
      <name val="TH SarabunPSK"/>
      <family val="2"/>
    </font>
    <font>
      <b/>
      <sz val="16"/>
      <color rgb="FFFF0000"/>
      <name val="TH SarabunPSK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8">
    <xf numFmtId="0" fontId="0" fillId="0" borderId="0"/>
    <xf numFmtId="0" fontId="16" fillId="0" borderId="0"/>
    <xf numFmtId="43" fontId="1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9" fillId="0" borderId="0"/>
    <xf numFmtId="0" fontId="10" fillId="0" borderId="0"/>
    <xf numFmtId="0" fontId="12" fillId="0" borderId="0"/>
    <xf numFmtId="0" fontId="20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12" fillId="0" borderId="0"/>
    <xf numFmtId="0" fontId="14" fillId="0" borderId="0"/>
    <xf numFmtId="0" fontId="14" fillId="0" borderId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0" fillId="0" borderId="0"/>
    <xf numFmtId="0" fontId="9" fillId="0" borderId="0"/>
    <xf numFmtId="0" fontId="15" fillId="0" borderId="0"/>
    <xf numFmtId="0" fontId="14" fillId="0" borderId="0"/>
    <xf numFmtId="43" fontId="8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4" fillId="0" borderId="0" applyNumberFormat="0" applyFill="0" applyBorder="0" applyProtection="0">
      <alignment vertical="top" wrapText="1"/>
    </xf>
    <xf numFmtId="0" fontId="14" fillId="0" borderId="0"/>
    <xf numFmtId="43" fontId="9" fillId="0" borderId="0" applyFont="0" applyFill="0" applyBorder="0" applyAlignment="0" applyProtection="0"/>
    <xf numFmtId="188" fontId="2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7" fillId="0" borderId="0"/>
    <xf numFmtId="43" fontId="9" fillId="0" borderId="0" applyFont="0" applyFill="0" applyBorder="0" applyAlignment="0" applyProtection="0"/>
    <xf numFmtId="0" fontId="9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9" fillId="0" borderId="0"/>
    <xf numFmtId="0" fontId="2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12" fillId="0" borderId="0"/>
    <xf numFmtId="0" fontId="10" fillId="0" borderId="0"/>
    <xf numFmtId="0" fontId="23" fillId="0" borderId="0"/>
    <xf numFmtId="43" fontId="9" fillId="0" borderId="0" applyFont="0" applyFill="0" applyBorder="0" applyAlignment="0" applyProtection="0"/>
    <xf numFmtId="0" fontId="28" fillId="0" borderId="0"/>
    <xf numFmtId="0" fontId="30" fillId="0" borderId="0"/>
    <xf numFmtId="0" fontId="10" fillId="0" borderId="0"/>
    <xf numFmtId="0" fontId="31" fillId="0" borderId="0"/>
    <xf numFmtId="43" fontId="10" fillId="0" borderId="0" applyFont="0" applyFill="0" applyBorder="0" applyAlignment="0" applyProtection="0"/>
    <xf numFmtId="0" fontId="33" fillId="0" borderId="0"/>
    <xf numFmtId="43" fontId="10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" fillId="0" borderId="0"/>
    <xf numFmtId="43" fontId="3" fillId="0" borderId="0" applyFont="0" applyFill="0" applyBorder="0" applyAlignment="0" applyProtection="0"/>
    <xf numFmtId="0" fontId="2" fillId="0" borderId="0"/>
    <xf numFmtId="0" fontId="10" fillId="0" borderId="0"/>
    <xf numFmtId="0" fontId="1" fillId="0" borderId="0"/>
    <xf numFmtId="43" fontId="1" fillId="0" borderId="0" applyFont="0" applyFill="0" applyBorder="0" applyAlignment="0" applyProtection="0"/>
  </cellStyleXfs>
  <cellXfs count="1376">
    <xf numFmtId="0" fontId="0" fillId="0" borderId="0" xfId="0"/>
    <xf numFmtId="0" fontId="18" fillId="2" borderId="0" xfId="49" applyFont="1" applyFill="1" applyAlignment="1">
      <alignment vertical="top"/>
    </xf>
    <xf numFmtId="0" fontId="17" fillId="2" borderId="0" xfId="49" applyFont="1" applyFill="1" applyAlignment="1">
      <alignment vertical="top"/>
    </xf>
    <xf numFmtId="0" fontId="17" fillId="0" borderId="4" xfId="49" applyFont="1" applyBorder="1" applyAlignment="1">
      <alignment horizontal="center" vertical="top" wrapText="1"/>
    </xf>
    <xf numFmtId="0" fontId="29" fillId="0" borderId="0" xfId="0" applyFont="1"/>
    <xf numFmtId="0" fontId="17" fillId="0" borderId="4" xfId="49" applyFont="1" applyBorder="1" applyAlignment="1">
      <alignment horizontal="left" vertical="top" wrapText="1"/>
    </xf>
    <xf numFmtId="187" fontId="17" fillId="0" borderId="4" xfId="2" applyNumberFormat="1" applyFont="1" applyBorder="1" applyAlignment="1">
      <alignment horizontal="right" vertical="top" wrapText="1"/>
    </xf>
    <xf numFmtId="0" fontId="17" fillId="0" borderId="4" xfId="49" applyFont="1" applyBorder="1" applyAlignment="1">
      <alignment horizontal="right" vertical="top" wrapText="1"/>
    </xf>
    <xf numFmtId="0" fontId="17" fillId="0" borderId="3" xfId="79" applyFont="1" applyBorder="1" applyAlignment="1">
      <alignment horizontal="left" vertical="top" wrapText="1"/>
    </xf>
    <xf numFmtId="0" fontId="17" fillId="0" borderId="3" xfId="79" applyFont="1" applyBorder="1" applyAlignment="1">
      <alignment horizontal="center" vertical="top" wrapText="1"/>
    </xf>
    <xf numFmtId="0" fontId="17" fillId="0" borderId="4" xfId="13" applyFont="1" applyBorder="1" applyAlignment="1">
      <alignment horizontal="center" vertical="top" wrapText="1"/>
    </xf>
    <xf numFmtId="187" fontId="17" fillId="0" borderId="4" xfId="9" applyNumberFormat="1" applyFont="1" applyBorder="1" applyAlignment="1">
      <alignment vertical="top" wrapText="1"/>
    </xf>
    <xf numFmtId="187" fontId="17" fillId="0" borderId="4" xfId="6" applyNumberFormat="1" applyFont="1" applyBorder="1" applyAlignment="1">
      <alignment horizontal="right" vertical="top" wrapText="1"/>
    </xf>
    <xf numFmtId="187" fontId="17" fillId="0" borderId="4" xfId="59" applyNumberFormat="1" applyFont="1" applyBorder="1" applyAlignment="1">
      <alignment horizontal="right" vertical="top" wrapText="1"/>
    </xf>
    <xf numFmtId="0" fontId="17" fillId="0" borderId="5" xfId="13" applyFont="1" applyBorder="1" applyAlignment="1">
      <alignment horizontal="center" vertical="top" wrapText="1"/>
    </xf>
    <xf numFmtId="0" fontId="17" fillId="0" borderId="4" xfId="13" applyFont="1" applyBorder="1" applyAlignment="1">
      <alignment vertical="top" wrapText="1"/>
    </xf>
    <xf numFmtId="0" fontId="17" fillId="0" borderId="4" xfId="0" applyFont="1" applyBorder="1" applyAlignment="1">
      <alignment horizontal="center" vertical="top" wrapText="1"/>
    </xf>
    <xf numFmtId="3" fontId="17" fillId="0" borderId="3" xfId="0" applyNumberFormat="1" applyFont="1" applyBorder="1" applyAlignment="1">
      <alignment horizontal="right" vertical="top" wrapText="1"/>
    </xf>
    <xf numFmtId="0" fontId="17" fillId="0" borderId="4" xfId="20" applyFont="1" applyBorder="1" applyAlignment="1">
      <alignment horizontal="center" vertical="top" wrapText="1"/>
    </xf>
    <xf numFmtId="0" fontId="17" fillId="0" borderId="5" xfId="13" applyFont="1" applyBorder="1" applyAlignment="1">
      <alignment horizontal="left" vertical="top" wrapText="1"/>
    </xf>
    <xf numFmtId="3" fontId="17" fillId="0" borderId="3" xfId="13" applyNumberFormat="1" applyFont="1" applyBorder="1" applyAlignment="1">
      <alignment horizontal="right" vertical="top" wrapText="1"/>
    </xf>
    <xf numFmtId="187" fontId="18" fillId="2" borderId="0" xfId="2" applyNumberFormat="1" applyFont="1" applyFill="1" applyAlignment="1">
      <alignment vertical="top"/>
    </xf>
    <xf numFmtId="0" fontId="17" fillId="2" borderId="12" xfId="49" applyFont="1" applyFill="1" applyBorder="1" applyAlignment="1">
      <alignment horizontal="center" vertical="top" wrapText="1"/>
    </xf>
    <xf numFmtId="0" fontId="18" fillId="2" borderId="8" xfId="49" applyFont="1" applyFill="1" applyBorder="1" applyAlignment="1">
      <alignment horizontal="center" vertical="top" wrapText="1"/>
    </xf>
    <xf numFmtId="187" fontId="18" fillId="2" borderId="8" xfId="2" applyNumberFormat="1" applyFont="1" applyFill="1" applyBorder="1" applyAlignment="1">
      <alignment horizontal="center" vertical="top" wrapText="1"/>
    </xf>
    <xf numFmtId="187" fontId="18" fillId="2" borderId="8" xfId="26" applyNumberFormat="1" applyFont="1" applyFill="1" applyBorder="1" applyAlignment="1">
      <alignment horizontal="center" vertical="top" wrapText="1"/>
    </xf>
    <xf numFmtId="187" fontId="21" fillId="3" borderId="8" xfId="2" applyNumberFormat="1" applyFont="1" applyFill="1" applyBorder="1" applyAlignment="1">
      <alignment horizontal="center" vertical="top" wrapText="1"/>
    </xf>
    <xf numFmtId="0" fontId="18" fillId="2" borderId="8" xfId="49" applyFont="1" applyFill="1" applyBorder="1" applyAlignment="1">
      <alignment horizontal="left" vertical="top" wrapText="1"/>
    </xf>
    <xf numFmtId="187" fontId="17" fillId="0" borderId="8" xfId="2" applyNumberFormat="1" applyFont="1" applyBorder="1" applyAlignment="1">
      <alignment horizontal="center" vertical="top"/>
    </xf>
    <xf numFmtId="0" fontId="17" fillId="4" borderId="14" xfId="74" applyFont="1" applyFill="1" applyBorder="1" applyAlignment="1">
      <alignment vertical="top" wrapText="1"/>
    </xf>
    <xf numFmtId="0" fontId="17" fillId="4" borderId="14" xfId="74" applyFont="1" applyFill="1" applyBorder="1" applyAlignment="1">
      <alignment horizontal="center" vertical="top"/>
    </xf>
    <xf numFmtId="187" fontId="17" fillId="4" borderId="14" xfId="74" applyNumberFormat="1" applyFont="1" applyFill="1" applyBorder="1" applyAlignment="1">
      <alignment vertical="top"/>
    </xf>
    <xf numFmtId="0" fontId="17" fillId="4" borderId="14" xfId="49" applyFont="1" applyFill="1" applyBorder="1" applyAlignment="1">
      <alignment horizontal="center" vertical="top" wrapText="1"/>
    </xf>
    <xf numFmtId="187" fontId="17" fillId="4" borderId="14" xfId="3" applyNumberFormat="1" applyFont="1" applyFill="1" applyBorder="1" applyAlignment="1">
      <alignment vertical="top"/>
    </xf>
    <xf numFmtId="43" fontId="17" fillId="4" borderId="14" xfId="3" applyFont="1" applyFill="1" applyBorder="1" applyAlignment="1">
      <alignment vertical="top"/>
    </xf>
    <xf numFmtId="0" fontId="17" fillId="4" borderId="14" xfId="74" applyFont="1" applyFill="1" applyBorder="1" applyAlignment="1">
      <alignment horizontal="center" vertical="top" wrapText="1"/>
    </xf>
    <xf numFmtId="49" fontId="17" fillId="4" borderId="14" xfId="74" applyNumberFormat="1" applyFont="1" applyFill="1" applyBorder="1" applyAlignment="1">
      <alignment vertical="top" wrapText="1"/>
    </xf>
    <xf numFmtId="0" fontId="17" fillId="4" borderId="0" xfId="49" applyFont="1" applyFill="1" applyAlignment="1">
      <alignment vertical="top"/>
    </xf>
    <xf numFmtId="0" fontId="17" fillId="4" borderId="14" xfId="49" applyFont="1" applyFill="1" applyBorder="1" applyAlignment="1">
      <alignment horizontal="center" vertical="top"/>
    </xf>
    <xf numFmtId="3" fontId="17" fillId="4" borderId="14" xfId="13" applyNumberFormat="1" applyFont="1" applyFill="1" applyBorder="1" applyAlignment="1">
      <alignment horizontal="right" vertical="top" wrapText="1"/>
    </xf>
    <xf numFmtId="0" fontId="17" fillId="4" borderId="8" xfId="49" applyFont="1" applyFill="1" applyBorder="1" applyAlignment="1">
      <alignment horizontal="center" vertical="top" wrapText="1"/>
    </xf>
    <xf numFmtId="3" fontId="17" fillId="0" borderId="8" xfId="0" applyNumberFormat="1" applyFont="1" applyBorder="1" applyAlignment="1">
      <alignment horizontal="center" vertical="top" wrapText="1"/>
    </xf>
    <xf numFmtId="0" fontId="17" fillId="0" borderId="8" xfId="0" applyFont="1" applyBorder="1" applyAlignment="1">
      <alignment horizontal="center" vertical="top" wrapText="1"/>
    </xf>
    <xf numFmtId="0" fontId="17" fillId="0" borderId="8" xfId="0" applyFont="1" applyBorder="1" applyAlignment="1">
      <alignment horizontal="left" vertical="top" wrapText="1"/>
    </xf>
    <xf numFmtId="0" fontId="17" fillId="0" borderId="8" xfId="49" applyFont="1" applyBorder="1" applyAlignment="1">
      <alignment horizontal="left" vertical="top" wrapText="1"/>
    </xf>
    <xf numFmtId="0" fontId="17" fillId="0" borderId="8" xfId="49" applyFont="1" applyBorder="1" applyAlignment="1">
      <alignment horizontal="center" vertical="top" wrapText="1"/>
    </xf>
    <xf numFmtId="3" fontId="17" fillId="0" borderId="8" xfId="0" applyNumberFormat="1" applyFont="1" applyBorder="1" applyAlignment="1">
      <alignment vertical="top" wrapText="1"/>
    </xf>
    <xf numFmtId="187" fontId="17" fillId="0" borderId="8" xfId="9" applyNumberFormat="1" applyFont="1" applyBorder="1" applyAlignment="1">
      <alignment vertical="top" wrapText="1"/>
    </xf>
    <xf numFmtId="0" fontId="17" fillId="4" borderId="8" xfId="49" applyFont="1" applyFill="1" applyBorder="1" applyAlignment="1">
      <alignment horizontal="left" vertical="top" wrapText="1"/>
    </xf>
    <xf numFmtId="0" fontId="17" fillId="0" borderId="2" xfId="20" applyFont="1" applyBorder="1" applyAlignment="1">
      <alignment horizontal="center" vertical="top" wrapText="1"/>
    </xf>
    <xf numFmtId="0" fontId="17" fillId="0" borderId="8" xfId="79" applyFont="1" applyBorder="1" applyAlignment="1">
      <alignment vertical="top" wrapText="1"/>
    </xf>
    <xf numFmtId="0" fontId="29" fillId="2" borderId="8" xfId="20" applyFont="1" applyFill="1" applyBorder="1" applyAlignment="1">
      <alignment horizontal="center" vertical="top" wrapText="1"/>
    </xf>
    <xf numFmtId="0" fontId="17" fillId="0" borderId="14" xfId="49" applyFont="1" applyBorder="1" applyAlignment="1">
      <alignment horizontal="center" vertical="top" wrapText="1"/>
    </xf>
    <xf numFmtId="0" fontId="17" fillId="0" borderId="14" xfId="74" applyFont="1" applyBorder="1" applyAlignment="1">
      <alignment vertical="top" wrapText="1"/>
    </xf>
    <xf numFmtId="0" fontId="17" fillId="0" borderId="0" xfId="49" applyFont="1" applyAlignment="1">
      <alignment vertical="top"/>
    </xf>
    <xf numFmtId="43" fontId="26" fillId="0" borderId="14" xfId="2" applyFont="1" applyBorder="1" applyAlignment="1">
      <alignment horizontal="right" vertical="top" wrapText="1"/>
    </xf>
    <xf numFmtId="0" fontId="17" fillId="0" borderId="8" xfId="20" applyFont="1" applyBorder="1" applyAlignment="1">
      <alignment horizontal="center" vertical="top" wrapText="1"/>
    </xf>
    <xf numFmtId="187" fontId="17" fillId="0" borderId="8" xfId="2" applyNumberFormat="1" applyFont="1" applyBorder="1" applyAlignment="1">
      <alignment horizontal="right" vertical="top" wrapText="1"/>
    </xf>
    <xf numFmtId="187" fontId="17" fillId="0" borderId="8" xfId="9" applyNumberFormat="1" applyFont="1" applyBorder="1" applyAlignment="1">
      <alignment horizontal="center" vertical="top" wrapText="1"/>
    </xf>
    <xf numFmtId="3" fontId="17" fillId="0" borderId="8" xfId="0" applyNumberFormat="1" applyFont="1" applyBorder="1" applyAlignment="1">
      <alignment horizontal="right" vertical="top" wrapText="1"/>
    </xf>
    <xf numFmtId="187" fontId="17" fillId="4" borderId="8" xfId="2" applyNumberFormat="1" applyFont="1" applyFill="1" applyBorder="1" applyAlignment="1">
      <alignment vertical="top"/>
    </xf>
    <xf numFmtId="0" fontId="17" fillId="2" borderId="16" xfId="49" applyFont="1" applyFill="1" applyBorder="1" applyAlignment="1">
      <alignment horizontal="center" vertical="top" wrapText="1"/>
    </xf>
    <xf numFmtId="0" fontId="17" fillId="2" borderId="16" xfId="49" applyFont="1" applyFill="1" applyBorder="1" applyAlignment="1">
      <alignment horizontal="left" vertical="top"/>
    </xf>
    <xf numFmtId="0" fontId="17" fillId="0" borderId="16" xfId="49" applyFont="1" applyBorder="1" applyAlignment="1">
      <alignment horizontal="center" vertical="top" wrapText="1"/>
    </xf>
    <xf numFmtId="0" fontId="17" fillId="0" borderId="16" xfId="0" applyFont="1" applyBorder="1" applyAlignment="1">
      <alignment horizontal="center" vertical="top" wrapText="1"/>
    </xf>
    <xf numFmtId="187" fontId="17" fillId="0" borderId="16" xfId="59" applyNumberFormat="1" applyFont="1" applyBorder="1" applyAlignment="1">
      <alignment horizontal="right" vertical="top" wrapText="1"/>
    </xf>
    <xf numFmtId="0" fontId="17" fillId="4" borderId="16" xfId="49" applyFont="1" applyFill="1" applyBorder="1" applyAlignment="1">
      <alignment horizontal="center" vertical="top" wrapText="1"/>
    </xf>
    <xf numFmtId="0" fontId="18" fillId="5" borderId="16" xfId="49" applyFont="1" applyFill="1" applyBorder="1" applyAlignment="1">
      <alignment horizontal="center" vertical="top" wrapText="1"/>
    </xf>
    <xf numFmtId="187" fontId="18" fillId="5" borderId="16" xfId="2" applyNumberFormat="1" applyFont="1" applyFill="1" applyBorder="1" applyAlignment="1">
      <alignment horizontal="center" vertical="top" wrapText="1"/>
    </xf>
    <xf numFmtId="0" fontId="18" fillId="5" borderId="16" xfId="49" applyFont="1" applyFill="1" applyBorder="1" applyAlignment="1">
      <alignment horizontal="left" vertical="top" wrapText="1"/>
    </xf>
    <xf numFmtId="0" fontId="17" fillId="4" borderId="16" xfId="49" applyFont="1" applyFill="1" applyBorder="1" applyAlignment="1">
      <alignment horizontal="center" vertical="top"/>
    </xf>
    <xf numFmtId="190" fontId="17" fillId="0" borderId="8" xfId="2" applyNumberFormat="1" applyFont="1" applyBorder="1" applyAlignment="1">
      <alignment vertical="top" wrapText="1"/>
    </xf>
    <xf numFmtId="0" fontId="29" fillId="0" borderId="0" xfId="0" applyFont="1" applyAlignment="1">
      <alignment horizontal="center"/>
    </xf>
    <xf numFmtId="0" fontId="17" fillId="2" borderId="16" xfId="49" applyFont="1" applyFill="1" applyBorder="1" applyAlignment="1">
      <alignment horizontal="left" vertical="top" wrapText="1"/>
    </xf>
    <xf numFmtId="187" fontId="17" fillId="2" borderId="16" xfId="2" applyNumberFormat="1" applyFont="1" applyFill="1" applyBorder="1" applyAlignment="1">
      <alignment vertical="top" wrapText="1"/>
    </xf>
    <xf numFmtId="0" fontId="26" fillId="0" borderId="16" xfId="0" applyFont="1" applyBorder="1" applyAlignment="1">
      <alignment horizontal="left" vertical="top" wrapText="1"/>
    </xf>
    <xf numFmtId="3" fontId="17" fillId="0" borderId="16" xfId="13" applyNumberFormat="1" applyFont="1" applyBorder="1" applyAlignment="1">
      <alignment horizontal="right" vertical="top" wrapText="1"/>
    </xf>
    <xf numFmtId="0" fontId="17" fillId="4" borderId="16" xfId="49" applyFont="1" applyFill="1" applyBorder="1" applyAlignment="1">
      <alignment horizontal="left" vertical="top" wrapText="1"/>
    </xf>
    <xf numFmtId="0" fontId="26" fillId="0" borderId="16" xfId="0" applyFont="1" applyBorder="1" applyAlignment="1">
      <alignment horizontal="center" vertical="top"/>
    </xf>
    <xf numFmtId="0" fontId="17" fillId="0" borderId="16" xfId="49" applyFont="1" applyBorder="1" applyAlignment="1">
      <alignment vertical="top"/>
    </xf>
    <xf numFmtId="0" fontId="17" fillId="0" borderId="16" xfId="49" applyFont="1" applyBorder="1" applyAlignment="1">
      <alignment horizontal="center" vertical="top"/>
    </xf>
    <xf numFmtId="0" fontId="17" fillId="4" borderId="16" xfId="2" applyNumberFormat="1" applyFont="1" applyFill="1" applyBorder="1" applyAlignment="1">
      <alignment horizontal="center" vertical="top" wrapText="1"/>
    </xf>
    <xf numFmtId="0" fontId="17" fillId="4" borderId="16" xfId="0" applyFont="1" applyFill="1" applyBorder="1" applyAlignment="1">
      <alignment horizontal="left" vertical="top" wrapText="1"/>
    </xf>
    <xf numFmtId="3" fontId="17" fillId="4" borderId="16" xfId="0" applyNumberFormat="1" applyFont="1" applyFill="1" applyBorder="1" applyAlignment="1">
      <alignment horizontal="right" vertical="top" wrapText="1"/>
    </xf>
    <xf numFmtId="49" fontId="17" fillId="4" borderId="16" xfId="2" applyNumberFormat="1" applyFont="1" applyFill="1" applyBorder="1" applyAlignment="1">
      <alignment horizontal="center" vertical="top" wrapText="1"/>
    </xf>
    <xf numFmtId="0" fontId="17" fillId="2" borderId="16" xfId="49" applyFont="1" applyFill="1" applyBorder="1" applyAlignment="1">
      <alignment horizontal="center" vertical="top"/>
    </xf>
    <xf numFmtId="0" fontId="17" fillId="4" borderId="16" xfId="0" applyFont="1" applyFill="1" applyBorder="1" applyAlignment="1">
      <alignment horizontal="center" vertical="top" wrapText="1"/>
    </xf>
    <xf numFmtId="3" fontId="17" fillId="4" borderId="16" xfId="0" applyNumberFormat="1" applyFont="1" applyFill="1" applyBorder="1" applyAlignment="1">
      <alignment horizontal="center" vertical="top" wrapText="1"/>
    </xf>
    <xf numFmtId="0" fontId="17" fillId="0" borderId="16" xfId="0" applyFont="1" applyBorder="1" applyAlignment="1">
      <alignment horizontal="center" vertical="top"/>
    </xf>
    <xf numFmtId="0" fontId="17" fillId="0" borderId="16" xfId="0" applyFont="1" applyBorder="1" applyAlignment="1">
      <alignment horizontal="left" vertical="top" wrapText="1"/>
    </xf>
    <xf numFmtId="0" fontId="26" fillId="0" borderId="16" xfId="0" applyFont="1" applyBorder="1" applyAlignment="1">
      <alignment vertical="top" wrapText="1"/>
    </xf>
    <xf numFmtId="0" fontId="26" fillId="0" borderId="16" xfId="0" applyFont="1" applyBorder="1" applyAlignment="1">
      <alignment vertical="top"/>
    </xf>
    <xf numFmtId="187" fontId="26" fillId="0" borderId="16" xfId="3" applyNumberFormat="1" applyFont="1" applyBorder="1" applyAlignment="1">
      <alignment horizontal="center" vertical="top"/>
    </xf>
    <xf numFmtId="0" fontId="26" fillId="0" borderId="16" xfId="0" applyFont="1" applyBorder="1" applyAlignment="1">
      <alignment horizontal="center" vertical="top" wrapText="1"/>
    </xf>
    <xf numFmtId="0" fontId="17" fillId="4" borderId="16" xfId="49" applyFont="1" applyFill="1" applyBorder="1" applyAlignment="1">
      <alignment vertical="top" wrapText="1"/>
    </xf>
    <xf numFmtId="0" fontId="17" fillId="4" borderId="16" xfId="49" applyFont="1" applyFill="1" applyBorder="1" applyAlignment="1">
      <alignment vertical="top"/>
    </xf>
    <xf numFmtId="0" fontId="17" fillId="4" borderId="16" xfId="0" applyFont="1" applyFill="1" applyBorder="1" applyAlignment="1">
      <alignment vertical="top" wrapText="1"/>
    </xf>
    <xf numFmtId="0" fontId="17" fillId="0" borderId="16" xfId="84" applyFont="1" applyBorder="1" applyAlignment="1">
      <alignment vertical="top" wrapText="1"/>
    </xf>
    <xf numFmtId="0" fontId="17" fillId="0" borderId="16" xfId="2" applyNumberFormat="1" applyFont="1" applyBorder="1" applyAlignment="1">
      <alignment vertical="top" wrapText="1"/>
    </xf>
    <xf numFmtId="3" fontId="17" fillId="0" borderId="16" xfId="0" applyNumberFormat="1" applyFont="1" applyBorder="1" applyAlignment="1">
      <alignment horizontal="center" vertical="top" wrapText="1"/>
    </xf>
    <xf numFmtId="0" fontId="17" fillId="0" borderId="16" xfId="0" applyFont="1" applyBorder="1" applyAlignment="1">
      <alignment vertical="top" wrapText="1"/>
    </xf>
    <xf numFmtId="0" fontId="17" fillId="0" borderId="16" xfId="74" applyFont="1" applyBorder="1" applyAlignment="1">
      <alignment horizontal="center" vertical="top" wrapText="1"/>
    </xf>
    <xf numFmtId="187" fontId="17" fillId="4" borderId="16" xfId="2" applyNumberFormat="1" applyFont="1" applyFill="1" applyBorder="1" applyAlignment="1">
      <alignment horizontal="right" vertical="top" wrapText="1"/>
    </xf>
    <xf numFmtId="187" fontId="26" fillId="0" borderId="16" xfId="2" applyNumberFormat="1" applyFont="1" applyBorder="1" applyAlignment="1">
      <alignment vertical="top"/>
    </xf>
    <xf numFmtId="3" fontId="26" fillId="0" borderId="16" xfId="0" applyNumberFormat="1" applyFont="1" applyBorder="1" applyAlignment="1">
      <alignment horizontal="right" vertical="top" wrapText="1"/>
    </xf>
    <xf numFmtId="3" fontId="17" fillId="0" borderId="16" xfId="0" applyNumberFormat="1" applyFont="1" applyBorder="1" applyAlignment="1">
      <alignment horizontal="right" vertical="top" wrapText="1"/>
    </xf>
    <xf numFmtId="3" fontId="17" fillId="4" borderId="16" xfId="2" applyNumberFormat="1" applyFont="1" applyFill="1" applyBorder="1" applyAlignment="1">
      <alignment horizontal="center" vertical="top" wrapText="1"/>
    </xf>
    <xf numFmtId="43" fontId="17" fillId="2" borderId="16" xfId="2" applyFont="1" applyFill="1" applyBorder="1" applyAlignment="1">
      <alignment vertical="top" wrapText="1"/>
    </xf>
    <xf numFmtId="0" fontId="17" fillId="2" borderId="16" xfId="49" applyFont="1" applyFill="1" applyBorder="1" applyAlignment="1">
      <alignment horizontal="center" vertical="center"/>
    </xf>
    <xf numFmtId="187" fontId="17" fillId="2" borderId="16" xfId="9" applyNumberFormat="1" applyFont="1" applyFill="1" applyBorder="1" applyAlignment="1">
      <alignment horizontal="center" vertical="top" wrapText="1"/>
    </xf>
    <xf numFmtId="49" fontId="17" fillId="2" borderId="16" xfId="49" applyNumberFormat="1" applyFont="1" applyFill="1" applyBorder="1" applyAlignment="1">
      <alignment horizontal="left" vertical="top" wrapText="1"/>
    </xf>
    <xf numFmtId="3" fontId="17" fillId="4" borderId="16" xfId="49" applyNumberFormat="1" applyFont="1" applyFill="1" applyBorder="1" applyAlignment="1">
      <alignment horizontal="center" vertical="top" wrapText="1"/>
    </xf>
    <xf numFmtId="3" fontId="17" fillId="0" borderId="16" xfId="2" applyNumberFormat="1" applyFont="1" applyBorder="1" applyAlignment="1">
      <alignment horizontal="right" vertical="top"/>
    </xf>
    <xf numFmtId="3" fontId="17" fillId="2" borderId="16" xfId="26" applyNumberFormat="1" applyFont="1" applyFill="1" applyBorder="1" applyAlignment="1">
      <alignment horizontal="center" vertical="top"/>
    </xf>
    <xf numFmtId="0" fontId="17" fillId="4" borderId="16" xfId="49" applyFont="1" applyFill="1" applyBorder="1" applyAlignment="1">
      <alignment horizontal="justify" vertical="top" wrapText="1"/>
    </xf>
    <xf numFmtId="43" fontId="17" fillId="4" borderId="16" xfId="2" applyFont="1" applyFill="1" applyBorder="1" applyAlignment="1">
      <alignment horizontal="left" vertical="top" wrapText="1"/>
    </xf>
    <xf numFmtId="3" fontId="17" fillId="0" borderId="16" xfId="2" applyNumberFormat="1" applyFont="1" applyBorder="1" applyAlignment="1">
      <alignment vertical="top" wrapText="1"/>
    </xf>
    <xf numFmtId="3" fontId="17" fillId="0" borderId="16" xfId="2" applyNumberFormat="1" applyFont="1" applyBorder="1" applyAlignment="1">
      <alignment vertical="top"/>
    </xf>
    <xf numFmtId="3" fontId="17" fillId="4" borderId="16" xfId="26" applyNumberFormat="1" applyFont="1" applyFill="1" applyBorder="1" applyAlignment="1">
      <alignment vertical="top" wrapText="1"/>
    </xf>
    <xf numFmtId="0" fontId="17" fillId="4" borderId="12" xfId="49" applyFont="1" applyFill="1" applyBorder="1" applyAlignment="1">
      <alignment horizontal="left" vertical="top" wrapText="1"/>
    </xf>
    <xf numFmtId="187" fontId="17" fillId="2" borderId="16" xfId="9" applyNumberFormat="1" applyFont="1" applyFill="1" applyBorder="1" applyAlignment="1">
      <alignment vertical="top" wrapText="1"/>
    </xf>
    <xf numFmtId="43" fontId="17" fillId="0" borderId="16" xfId="2" applyFont="1" applyBorder="1" applyAlignment="1">
      <alignment horizontal="left" vertical="top" wrapText="1"/>
    </xf>
    <xf numFmtId="0" fontId="17" fillId="0" borderId="16" xfId="0" applyFont="1" applyBorder="1"/>
    <xf numFmtId="3" fontId="17" fillId="0" borderId="16" xfId="0" applyNumberFormat="1" applyFont="1" applyBorder="1"/>
    <xf numFmtId="188" fontId="17" fillId="2" borderId="16" xfId="59" applyFont="1" applyFill="1" applyBorder="1" applyAlignment="1">
      <alignment horizontal="left" vertical="top" wrapText="1"/>
    </xf>
    <xf numFmtId="188" fontId="17" fillId="2" borderId="16" xfId="59" applyFont="1" applyFill="1" applyBorder="1" applyAlignment="1">
      <alignment horizontal="center" vertical="top" wrapText="1"/>
    </xf>
    <xf numFmtId="3" fontId="17" fillId="4" borderId="16" xfId="2" applyNumberFormat="1" applyFont="1" applyFill="1" applyBorder="1" applyAlignment="1">
      <alignment horizontal="right" vertical="top" wrapText="1"/>
    </xf>
    <xf numFmtId="3" fontId="17" fillId="2" borderId="16" xfId="49" applyNumberFormat="1" applyFont="1" applyFill="1" applyBorder="1" applyAlignment="1">
      <alignment horizontal="right" vertical="top" wrapText="1"/>
    </xf>
    <xf numFmtId="0" fontId="17" fillId="2" borderId="16" xfId="23" applyFont="1" applyFill="1" applyBorder="1" applyAlignment="1">
      <alignment vertical="top" wrapText="1"/>
    </xf>
    <xf numFmtId="3" fontId="17" fillId="0" borderId="16" xfId="50" applyNumberFormat="1" applyFont="1" applyBorder="1" applyAlignment="1">
      <alignment horizontal="right" vertical="top" wrapText="1"/>
    </xf>
    <xf numFmtId="3" fontId="17" fillId="2" borderId="16" xfId="2" applyNumberFormat="1" applyFont="1" applyFill="1" applyBorder="1" applyAlignment="1">
      <alignment horizontal="center" vertical="top"/>
    </xf>
    <xf numFmtId="0" fontId="17" fillId="0" borderId="16" xfId="0" applyFont="1" applyBorder="1" applyAlignment="1">
      <alignment vertical="top"/>
    </xf>
    <xf numFmtId="0" fontId="17" fillId="0" borderId="16" xfId="49" applyFont="1" applyBorder="1" applyAlignment="1">
      <alignment horizontal="left" vertical="top" wrapText="1"/>
    </xf>
    <xf numFmtId="0" fontId="17" fillId="0" borderId="16" xfId="81" applyFont="1" applyBorder="1" applyAlignment="1">
      <alignment horizontal="left" vertical="top" wrapText="1"/>
    </xf>
    <xf numFmtId="43" fontId="17" fillId="2" borderId="16" xfId="2" applyFont="1" applyFill="1" applyBorder="1" applyAlignment="1">
      <alignment horizontal="center" vertical="center" wrapText="1"/>
    </xf>
    <xf numFmtId="3" fontId="17" fillId="2" borderId="16" xfId="26" applyNumberFormat="1" applyFont="1" applyFill="1" applyBorder="1" applyAlignment="1">
      <alignment horizontal="right" vertical="top" wrapText="1"/>
    </xf>
    <xf numFmtId="43" fontId="17" fillId="2" borderId="16" xfId="2" applyFont="1" applyFill="1" applyBorder="1" applyAlignment="1">
      <alignment horizontal="center" vertical="top" wrapText="1"/>
    </xf>
    <xf numFmtId="187" fontId="17" fillId="4" borderId="16" xfId="9" applyNumberFormat="1" applyFont="1" applyFill="1" applyBorder="1" applyAlignment="1">
      <alignment horizontal="left" vertical="top" wrapText="1"/>
    </xf>
    <xf numFmtId="3" fontId="17" fillId="4" borderId="16" xfId="2" applyNumberFormat="1" applyFont="1" applyFill="1" applyBorder="1" applyAlignment="1">
      <alignment vertical="center"/>
    </xf>
    <xf numFmtId="0" fontId="17" fillId="0" borderId="16" xfId="15" applyFont="1" applyBorder="1" applyAlignment="1">
      <alignment vertical="top" wrapText="1"/>
    </xf>
    <xf numFmtId="3" fontId="17" fillId="0" borderId="16" xfId="59" applyNumberFormat="1" applyFont="1" applyBorder="1" applyAlignment="1">
      <alignment horizontal="center" vertical="top" wrapText="1"/>
    </xf>
    <xf numFmtId="3" fontId="17" fillId="4" borderId="16" xfId="59" applyNumberFormat="1" applyFont="1" applyFill="1" applyBorder="1" applyAlignment="1">
      <alignment horizontal="center" vertical="top" wrapText="1"/>
    </xf>
    <xf numFmtId="3" fontId="17" fillId="0" borderId="16" xfId="3" applyNumberFormat="1" applyFont="1" applyBorder="1" applyAlignment="1">
      <alignment horizontal="right" vertical="top"/>
    </xf>
    <xf numFmtId="3" fontId="17" fillId="2" borderId="16" xfId="26" applyNumberFormat="1" applyFont="1" applyFill="1" applyBorder="1" applyAlignment="1">
      <alignment horizontal="right" vertical="top"/>
    </xf>
    <xf numFmtId="188" fontId="17" fillId="2" borderId="16" xfId="59" applyFont="1" applyFill="1" applyBorder="1" applyAlignment="1">
      <alignment vertical="top" wrapText="1"/>
    </xf>
    <xf numFmtId="0" fontId="17" fillId="0" borderId="16" xfId="0" applyFont="1" applyBorder="1" applyAlignment="1">
      <alignment vertical="center"/>
    </xf>
    <xf numFmtId="3" fontId="17" fillId="0" borderId="16" xfId="2" applyNumberFormat="1" applyFont="1" applyBorder="1"/>
    <xf numFmtId="0" fontId="17" fillId="0" borderId="16" xfId="56" applyFont="1" applyBorder="1" applyAlignment="1">
      <alignment horizontal="left" vertical="top" wrapText="1"/>
    </xf>
    <xf numFmtId="0" fontId="17" fillId="0" borderId="16" xfId="56" applyFont="1" applyBorder="1" applyAlignment="1">
      <alignment horizontal="center" vertical="top" wrapText="1"/>
    </xf>
    <xf numFmtId="3" fontId="17" fillId="0" borderId="16" xfId="59" applyNumberFormat="1" applyFont="1" applyBorder="1" applyAlignment="1">
      <alignment horizontal="right" vertical="top" wrapText="1"/>
    </xf>
    <xf numFmtId="3" fontId="17" fillId="0" borderId="16" xfId="59" applyNumberFormat="1" applyFont="1" applyBorder="1" applyAlignment="1">
      <alignment horizontal="right" vertical="top"/>
    </xf>
    <xf numFmtId="3" fontId="17" fillId="0" borderId="16" xfId="0" applyNumberFormat="1" applyFont="1" applyBorder="1" applyAlignment="1">
      <alignment horizontal="right" vertical="top"/>
    </xf>
    <xf numFmtId="187" fontId="17" fillId="0" borderId="16" xfId="59" applyNumberFormat="1" applyFont="1" applyBorder="1" applyAlignment="1">
      <alignment horizontal="center" vertical="top" wrapText="1"/>
    </xf>
    <xf numFmtId="0" fontId="17" fillId="0" borderId="16" xfId="13" applyFont="1" applyBorder="1" applyAlignment="1">
      <alignment horizontal="center" vertical="top" wrapText="1"/>
    </xf>
    <xf numFmtId="187" fontId="17" fillId="0" borderId="16" xfId="9" applyNumberFormat="1" applyFont="1" applyBorder="1" applyAlignment="1">
      <alignment vertical="top" wrapText="1"/>
    </xf>
    <xf numFmtId="0" fontId="17" fillId="0" borderId="16" xfId="13" applyFont="1" applyBorder="1" applyAlignment="1">
      <alignment vertical="top" wrapText="1"/>
    </xf>
    <xf numFmtId="0" fontId="18" fillId="4" borderId="16" xfId="49" applyFont="1" applyFill="1" applyBorder="1" applyAlignment="1">
      <alignment horizontal="center" vertical="top" wrapText="1"/>
    </xf>
    <xf numFmtId="0" fontId="17" fillId="0" borderId="16" xfId="13" applyFont="1" applyBorder="1" applyAlignment="1">
      <alignment horizontal="left" vertical="top" wrapText="1"/>
    </xf>
    <xf numFmtId="187" fontId="17" fillId="0" borderId="16" xfId="6" applyNumberFormat="1" applyFont="1" applyBorder="1" applyAlignment="1">
      <alignment horizontal="right" vertical="top" wrapText="1"/>
    </xf>
    <xf numFmtId="0" fontId="17" fillId="0" borderId="16" xfId="79" applyFont="1" applyBorder="1" applyAlignment="1">
      <alignment horizontal="left" vertical="top" wrapText="1"/>
    </xf>
    <xf numFmtId="0" fontId="17" fillId="0" borderId="16" xfId="79" applyFont="1" applyBorder="1" applyAlignment="1">
      <alignment horizontal="center" vertical="top" wrapText="1"/>
    </xf>
    <xf numFmtId="43" fontId="17" fillId="0" borderId="16" xfId="2" applyFont="1" applyBorder="1" applyAlignment="1">
      <alignment horizontal="right" vertical="top" wrapText="1"/>
    </xf>
    <xf numFmtId="187" fontId="17" fillId="0" borderId="16" xfId="2" applyNumberFormat="1" applyFont="1" applyBorder="1" applyAlignment="1">
      <alignment horizontal="right" vertical="top" wrapText="1"/>
    </xf>
    <xf numFmtId="0" fontId="17" fillId="0" borderId="16" xfId="49" applyFont="1" applyBorder="1" applyAlignment="1">
      <alignment horizontal="right" vertical="top" wrapText="1"/>
    </xf>
    <xf numFmtId="187" fontId="17" fillId="0" borderId="16" xfId="9" applyNumberFormat="1" applyFont="1" applyBorder="1" applyAlignment="1">
      <alignment horizontal="left" vertical="top" wrapText="1"/>
    </xf>
    <xf numFmtId="0" fontId="17" fillId="0" borderId="16" xfId="2" applyNumberFormat="1" applyFont="1" applyBorder="1" applyAlignment="1">
      <alignment horizontal="center" vertical="top"/>
    </xf>
    <xf numFmtId="43" fontId="17" fillId="0" borderId="16" xfId="2" applyFont="1" applyBorder="1" applyAlignment="1">
      <alignment horizontal="right" vertical="top"/>
    </xf>
    <xf numFmtId="43" fontId="17" fillId="0" borderId="16" xfId="2" applyFont="1" applyBorder="1" applyAlignment="1">
      <alignment vertical="top"/>
    </xf>
    <xf numFmtId="187" fontId="29" fillId="0" borderId="16" xfId="9" applyNumberFormat="1" applyFont="1" applyBorder="1" applyAlignment="1">
      <alignment horizontal="center" vertical="top" wrapText="1"/>
    </xf>
    <xf numFmtId="0" fontId="17" fillId="0" borderId="16" xfId="49" applyFont="1" applyBorder="1" applyAlignment="1">
      <alignment vertical="top" wrapText="1"/>
    </xf>
    <xf numFmtId="0" fontId="17" fillId="0" borderId="16" xfId="2" applyNumberFormat="1" applyFont="1" applyBorder="1" applyAlignment="1">
      <alignment horizontal="center" vertical="top" wrapText="1"/>
    </xf>
    <xf numFmtId="43" fontId="17" fillId="0" borderId="16" xfId="2" applyFont="1" applyBorder="1" applyAlignment="1">
      <alignment horizontal="center" vertical="top" wrapText="1"/>
    </xf>
    <xf numFmtId="187" fontId="17" fillId="0" borderId="16" xfId="2" applyNumberFormat="1" applyFont="1" applyBorder="1" applyAlignment="1">
      <alignment horizontal="center" vertical="top"/>
    </xf>
    <xf numFmtId="187" fontId="17" fillId="0" borderId="16" xfId="2" applyNumberFormat="1" applyFont="1" applyBorder="1" applyAlignment="1">
      <alignment horizontal="right" vertical="top"/>
    </xf>
    <xf numFmtId="187" fontId="17" fillId="0" borderId="16" xfId="2" applyNumberFormat="1" applyFont="1" applyBorder="1" applyAlignment="1">
      <alignment vertical="top"/>
    </xf>
    <xf numFmtId="0" fontId="17" fillId="0" borderId="16" xfId="23" applyFont="1" applyBorder="1" applyAlignment="1">
      <alignment horizontal="left" vertical="top" wrapText="1"/>
    </xf>
    <xf numFmtId="0" fontId="17" fillId="0" borderId="16" xfId="20" applyFont="1" applyBorder="1" applyAlignment="1">
      <alignment horizontal="center" vertical="top" wrapText="1"/>
    </xf>
    <xf numFmtId="0" fontId="29" fillId="0" borderId="16" xfId="0" quotePrefix="1" applyFont="1" applyBorder="1" applyAlignment="1">
      <alignment vertical="top" wrapText="1"/>
    </xf>
    <xf numFmtId="43" fontId="29" fillId="0" borderId="16" xfId="2" quotePrefix="1" applyFont="1" applyBorder="1" applyAlignment="1">
      <alignment horizontal="right" vertical="top" wrapText="1"/>
    </xf>
    <xf numFmtId="43" fontId="26" fillId="0" borderId="16" xfId="2" applyFont="1" applyBorder="1" applyAlignment="1">
      <alignment horizontal="right" vertical="top" wrapText="1"/>
    </xf>
    <xf numFmtId="3" fontId="26" fillId="0" borderId="16" xfId="0" applyNumberFormat="1" applyFont="1" applyBorder="1" applyAlignment="1">
      <alignment horizontal="center" vertical="top" wrapText="1"/>
    </xf>
    <xf numFmtId="0" fontId="36" fillId="0" borderId="16" xfId="0" applyFont="1" applyBorder="1" applyAlignment="1">
      <alignment vertical="top" wrapText="1"/>
    </xf>
    <xf numFmtId="193" fontId="17" fillId="0" borderId="16" xfId="0" applyNumberFormat="1" applyFont="1" applyBorder="1" applyAlignment="1">
      <alignment horizontal="center" vertical="top"/>
    </xf>
    <xf numFmtId="193" fontId="17" fillId="0" borderId="16" xfId="0" applyNumberFormat="1" applyFont="1" applyBorder="1" applyAlignment="1">
      <alignment horizontal="center" vertical="top" wrapText="1"/>
    </xf>
    <xf numFmtId="187" fontId="18" fillId="0" borderId="16" xfId="2" applyNumberFormat="1" applyFont="1" applyBorder="1" applyAlignment="1">
      <alignment horizontal="center" vertical="top"/>
    </xf>
    <xf numFmtId="0" fontId="17" fillId="2" borderId="16" xfId="2" applyNumberFormat="1" applyFont="1" applyFill="1" applyBorder="1" applyAlignment="1">
      <alignment vertical="top" wrapText="1"/>
    </xf>
    <xf numFmtId="187" fontId="29" fillId="0" borderId="16" xfId="9" applyNumberFormat="1" applyFont="1" applyBorder="1" applyAlignment="1">
      <alignment vertical="top" wrapText="1"/>
    </xf>
    <xf numFmtId="49" fontId="17" fillId="0" borderId="8" xfId="2" applyNumberFormat="1" applyFont="1" applyBorder="1" applyAlignment="1">
      <alignment horizontal="center" vertical="top" wrapText="1"/>
    </xf>
    <xf numFmtId="187" fontId="17" fillId="0" borderId="8" xfId="49" applyNumberFormat="1" applyFont="1" applyBorder="1" applyAlignment="1">
      <alignment vertical="top" wrapText="1"/>
    </xf>
    <xf numFmtId="0" fontId="17" fillId="4" borderId="8" xfId="49" applyFont="1" applyFill="1" applyBorder="1" applyAlignment="1">
      <alignment vertical="top"/>
    </xf>
    <xf numFmtId="0" fontId="18" fillId="0" borderId="14" xfId="49" applyFont="1" applyBorder="1" applyAlignment="1">
      <alignment horizontal="center" vertical="top" wrapText="1"/>
    </xf>
    <xf numFmtId="0" fontId="17" fillId="0" borderId="14" xfId="0" applyFont="1" applyBorder="1" applyAlignment="1">
      <alignment vertical="top" wrapText="1"/>
    </xf>
    <xf numFmtId="0" fontId="17" fillId="0" borderId="14" xfId="0" applyFont="1" applyBorder="1" applyAlignment="1">
      <alignment horizontal="center" vertical="top" wrapText="1"/>
    </xf>
    <xf numFmtId="187" fontId="17" fillId="0" borderId="14" xfId="2" applyNumberFormat="1" applyFont="1" applyBorder="1" applyAlignment="1">
      <alignment horizontal="center" vertical="top"/>
    </xf>
    <xf numFmtId="187" fontId="17" fillId="0" borderId="14" xfId="2" applyNumberFormat="1" applyFont="1" applyBorder="1" applyAlignment="1">
      <alignment vertical="top" wrapText="1"/>
    </xf>
    <xf numFmtId="187" fontId="18" fillId="0" borderId="14" xfId="2" applyNumberFormat="1" applyFont="1" applyBorder="1" applyAlignment="1">
      <alignment vertical="center"/>
    </xf>
    <xf numFmtId="43" fontId="17" fillId="0" borderId="3" xfId="2" applyFont="1" applyBorder="1" applyAlignment="1">
      <alignment horizontal="right" vertical="top" wrapText="1"/>
    </xf>
    <xf numFmtId="0" fontId="17" fillId="0" borderId="14" xfId="74" applyFont="1" applyBorder="1" applyAlignment="1">
      <alignment horizontal="center" vertical="top" wrapText="1"/>
    </xf>
    <xf numFmtId="0" fontId="17" fillId="0" borderId="14" xfId="74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0" fontId="18" fillId="0" borderId="14" xfId="49" applyFont="1" applyBorder="1" applyAlignment="1">
      <alignment horizontal="center" vertical="center" wrapText="1"/>
    </xf>
    <xf numFmtId="0" fontId="17" fillId="0" borderId="0" xfId="49" applyFont="1" applyAlignment="1">
      <alignment vertical="top" wrapText="1"/>
    </xf>
    <xf numFmtId="0" fontId="17" fillId="0" borderId="8" xfId="0" applyFont="1" applyBorder="1" applyAlignment="1">
      <alignment vertical="top" wrapText="1"/>
    </xf>
    <xf numFmtId="189" fontId="17" fillId="0" borderId="8" xfId="0" applyNumberFormat="1" applyFont="1" applyBorder="1" applyAlignment="1">
      <alignment horizontal="right" vertical="top" wrapText="1"/>
    </xf>
    <xf numFmtId="43" fontId="17" fillId="0" borderId="8" xfId="2" applyFont="1" applyBorder="1" applyAlignment="1">
      <alignment horizontal="right" vertical="top" wrapText="1"/>
    </xf>
    <xf numFmtId="49" fontId="17" fillId="0" borderId="16" xfId="2" applyNumberFormat="1" applyFont="1" applyBorder="1" applyAlignment="1">
      <alignment horizontal="center" vertical="top" wrapText="1"/>
    </xf>
    <xf numFmtId="187" fontId="17" fillId="0" borderId="16" xfId="26" applyNumberFormat="1" applyFont="1" applyBorder="1" applyAlignment="1">
      <alignment horizontal="center" vertical="top"/>
    </xf>
    <xf numFmtId="0" fontId="17" fillId="0" borderId="16" xfId="49" applyFont="1" applyBorder="1" applyAlignment="1">
      <alignment horizontal="left" vertical="top"/>
    </xf>
    <xf numFmtId="0" fontId="26" fillId="0" borderId="16" xfId="15" applyFont="1" applyBorder="1" applyAlignment="1">
      <alignment horizontal="left" vertical="top" wrapText="1"/>
    </xf>
    <xf numFmtId="0" fontId="17" fillId="0" borderId="16" xfId="15" applyFont="1" applyBorder="1" applyAlignment="1">
      <alignment horizontal="center" vertical="top" wrapText="1"/>
    </xf>
    <xf numFmtId="3" fontId="17" fillId="0" borderId="16" xfId="5" applyNumberFormat="1" applyFont="1" applyBorder="1" applyAlignment="1">
      <alignment horizontal="right" vertical="top" wrapText="1"/>
    </xf>
    <xf numFmtId="0" fontId="17" fillId="0" borderId="16" xfId="15" applyFont="1" applyBorder="1" applyAlignment="1">
      <alignment horizontal="left" vertical="top" wrapText="1"/>
    </xf>
    <xf numFmtId="187" fontId="17" fillId="0" borderId="16" xfId="2" applyNumberFormat="1" applyFont="1" applyBorder="1" applyAlignment="1">
      <alignment vertical="top" wrapText="1"/>
    </xf>
    <xf numFmtId="1" fontId="17" fillId="0" borderId="16" xfId="0" applyNumberFormat="1" applyFont="1" applyBorder="1" applyAlignment="1">
      <alignment vertical="top" wrapText="1"/>
    </xf>
    <xf numFmtId="187" fontId="17" fillId="0" borderId="16" xfId="2" applyNumberFormat="1" applyFont="1" applyBorder="1" applyAlignment="1">
      <alignment horizontal="center" vertical="top" wrapText="1"/>
    </xf>
    <xf numFmtId="187" fontId="17" fillId="0" borderId="16" xfId="0" applyNumberFormat="1" applyFont="1" applyBorder="1" applyAlignment="1">
      <alignment horizontal="right" vertical="top" wrapText="1"/>
    </xf>
    <xf numFmtId="0" fontId="17" fillId="0" borderId="16" xfId="0" applyFont="1" applyBorder="1" applyAlignment="1">
      <alignment horizontal="right" vertical="top" wrapText="1"/>
    </xf>
    <xf numFmtId="187" fontId="17" fillId="0" borderId="16" xfId="78" applyNumberFormat="1" applyFont="1" applyBorder="1" applyAlignment="1">
      <alignment horizontal="right" vertical="top" wrapText="1"/>
    </xf>
    <xf numFmtId="0" fontId="18" fillId="0" borderId="16" xfId="20" applyFont="1" applyBorder="1" applyAlignment="1">
      <alignment horizontal="center" vertical="top" wrapText="1"/>
    </xf>
    <xf numFmtId="49" fontId="17" fillId="0" borderId="16" xfId="0" applyNumberFormat="1" applyFont="1" applyBorder="1" applyAlignment="1">
      <alignment horizontal="center" vertical="top" wrapText="1"/>
    </xf>
    <xf numFmtId="187" fontId="17" fillId="0" borderId="16" xfId="67" applyNumberFormat="1" applyFont="1" applyBorder="1" applyAlignment="1">
      <alignment horizontal="right" vertical="top" wrapText="1"/>
    </xf>
    <xf numFmtId="0" fontId="29" fillId="0" borderId="16" xfId="20" applyFont="1" applyBorder="1" applyAlignment="1">
      <alignment horizontal="center" vertical="top" wrapText="1"/>
    </xf>
    <xf numFmtId="0" fontId="18" fillId="0" borderId="16" xfId="0" applyFont="1" applyBorder="1" applyAlignment="1">
      <alignment horizontal="center" vertical="top" wrapText="1"/>
    </xf>
    <xf numFmtId="187" fontId="18" fillId="0" borderId="16" xfId="2" applyNumberFormat="1" applyFont="1" applyBorder="1" applyAlignment="1">
      <alignment horizontal="right" vertical="top" wrapText="1"/>
    </xf>
    <xf numFmtId="0" fontId="18" fillId="0" borderId="16" xfId="0" applyFont="1" applyBorder="1" applyAlignment="1">
      <alignment horizontal="left" vertical="top" wrapText="1"/>
    </xf>
    <xf numFmtId="3" fontId="17" fillId="0" borderId="16" xfId="26" applyNumberFormat="1" applyFont="1" applyBorder="1" applyAlignment="1">
      <alignment horizontal="right" vertical="top" wrapText="1"/>
    </xf>
    <xf numFmtId="0" fontId="17" fillId="0" borderId="16" xfId="23" applyFont="1" applyBorder="1" applyAlignment="1">
      <alignment vertical="top" wrapText="1"/>
    </xf>
    <xf numFmtId="49" fontId="17" fillId="0" borderId="16" xfId="49" applyNumberFormat="1" applyFont="1" applyBorder="1" applyAlignment="1">
      <alignment horizontal="left" vertical="top" wrapText="1"/>
    </xf>
    <xf numFmtId="49" fontId="17" fillId="0" borderId="16" xfId="2" applyNumberFormat="1" applyFont="1" applyBorder="1" applyAlignment="1">
      <alignment vertical="top" wrapText="1"/>
    </xf>
    <xf numFmtId="3" fontId="17" fillId="0" borderId="16" xfId="26" applyNumberFormat="1" applyFont="1" applyBorder="1" applyAlignment="1">
      <alignment horizontal="center" vertical="top"/>
    </xf>
    <xf numFmtId="187" fontId="17" fillId="0" borderId="16" xfId="26" applyNumberFormat="1" applyFont="1" applyBorder="1" applyAlignment="1">
      <alignment vertical="top" wrapText="1"/>
    </xf>
    <xf numFmtId="3" fontId="17" fillId="0" borderId="16" xfId="2" applyNumberFormat="1" applyFont="1" applyBorder="1" applyAlignment="1">
      <alignment horizontal="center" vertical="top" wrapText="1"/>
    </xf>
    <xf numFmtId="49" fontId="17" fillId="0" borderId="16" xfId="78" applyNumberFormat="1" applyFont="1" applyBorder="1" applyAlignment="1">
      <alignment horizontal="center" vertical="top" wrapText="1"/>
    </xf>
    <xf numFmtId="187" fontId="17" fillId="0" borderId="16" xfId="78" applyNumberFormat="1" applyFont="1" applyBorder="1" applyAlignment="1">
      <alignment horizontal="center" vertical="top" wrapText="1"/>
    </xf>
    <xf numFmtId="3" fontId="17" fillId="0" borderId="16" xfId="49" applyNumberFormat="1" applyFont="1" applyBorder="1" applyAlignment="1">
      <alignment horizontal="center" vertical="top" wrapText="1"/>
    </xf>
    <xf numFmtId="187" fontId="17" fillId="0" borderId="16" xfId="26" applyNumberFormat="1" applyFont="1" applyBorder="1" applyAlignment="1">
      <alignment horizontal="center" vertical="top" wrapText="1"/>
    </xf>
    <xf numFmtId="0" fontId="17" fillId="0" borderId="16" xfId="2" applyNumberFormat="1" applyFont="1" applyBorder="1" applyAlignment="1">
      <alignment horizontal="right" vertical="top" wrapText="1"/>
    </xf>
    <xf numFmtId="187" fontId="17" fillId="0" borderId="16" xfId="9" applyNumberFormat="1" applyFont="1" applyBorder="1" applyAlignment="1">
      <alignment horizontal="center" vertical="top" wrapText="1"/>
    </xf>
    <xf numFmtId="3" fontId="17" fillId="0" borderId="16" xfId="49" applyNumberFormat="1" applyFont="1" applyBorder="1" applyAlignment="1">
      <alignment horizontal="right" vertical="top" wrapText="1"/>
    </xf>
    <xf numFmtId="0" fontId="17" fillId="0" borderId="16" xfId="15" applyFont="1" applyBorder="1" applyAlignment="1">
      <alignment horizontal="center" vertical="top"/>
    </xf>
    <xf numFmtId="188" fontId="17" fillId="0" borderId="16" xfId="59" applyFont="1" applyBorder="1" applyAlignment="1">
      <alignment vertical="top" wrapText="1"/>
    </xf>
    <xf numFmtId="0" fontId="17" fillId="0" borderId="16" xfId="59" applyNumberFormat="1" applyFont="1" applyBorder="1" applyAlignment="1">
      <alignment vertical="top" wrapText="1"/>
    </xf>
    <xf numFmtId="49" fontId="17" fillId="0" borderId="16" xfId="2" applyNumberFormat="1" applyFont="1" applyBorder="1" applyAlignment="1">
      <alignment horizontal="right" vertical="top" wrapText="1"/>
    </xf>
    <xf numFmtId="0" fontId="17" fillId="0" borderId="16" xfId="81" applyFont="1" applyBorder="1" applyAlignment="1">
      <alignment horizontal="right" vertical="top"/>
    </xf>
    <xf numFmtId="3" fontId="17" fillId="0" borderId="16" xfId="26" applyNumberFormat="1" applyFont="1" applyBorder="1" applyAlignment="1">
      <alignment horizontal="center" vertical="top" wrapText="1"/>
    </xf>
    <xf numFmtId="187" fontId="17" fillId="0" borderId="16" xfId="90" applyNumberFormat="1" applyFont="1" applyBorder="1" applyAlignment="1">
      <alignment horizontal="right" vertical="top"/>
    </xf>
    <xf numFmtId="43" fontId="17" fillId="0" borderId="16" xfId="2" applyFont="1" applyBorder="1" applyAlignment="1">
      <alignment vertical="center"/>
    </xf>
    <xf numFmtId="3" fontId="17" fillId="0" borderId="16" xfId="2" applyNumberFormat="1" applyFont="1" applyBorder="1" applyAlignment="1">
      <alignment horizontal="left" vertical="center"/>
    </xf>
    <xf numFmtId="1" fontId="17" fillId="0" borderId="16" xfId="26" applyNumberFormat="1" applyFont="1" applyBorder="1" applyAlignment="1">
      <alignment horizontal="center" vertical="top"/>
    </xf>
    <xf numFmtId="49" fontId="17" fillId="0" borderId="16" xfId="67" applyNumberFormat="1" applyFont="1" applyBorder="1" applyAlignment="1">
      <alignment horizontal="center" vertical="top" wrapText="1"/>
    </xf>
    <xf numFmtId="187" fontId="17" fillId="0" borderId="16" xfId="67" applyNumberFormat="1" applyFont="1" applyBorder="1" applyAlignment="1">
      <alignment horizontal="center" vertical="top" wrapText="1"/>
    </xf>
    <xf numFmtId="49" fontId="17" fillId="0" borderId="16" xfId="49" applyNumberFormat="1" applyFont="1" applyBorder="1" applyAlignment="1">
      <alignment horizontal="center" vertical="top" wrapText="1"/>
    </xf>
    <xf numFmtId="3" fontId="17" fillId="0" borderId="16" xfId="67" applyNumberFormat="1" applyFont="1" applyBorder="1" applyAlignment="1">
      <alignment horizontal="right" vertical="top"/>
    </xf>
    <xf numFmtId="0" fontId="17" fillId="0" borderId="16" xfId="81" applyFont="1" applyBorder="1" applyAlignment="1">
      <alignment horizontal="center" vertical="top"/>
    </xf>
    <xf numFmtId="3" fontId="17" fillId="0" borderId="16" xfId="4" applyNumberFormat="1" applyFont="1" applyBorder="1" applyAlignment="1">
      <alignment horizontal="center" vertical="top"/>
    </xf>
    <xf numFmtId="0" fontId="18" fillId="0" borderId="16" xfId="49" applyFont="1" applyBorder="1" applyAlignment="1">
      <alignment horizontal="center" vertical="top" wrapText="1"/>
    </xf>
    <xf numFmtId="187" fontId="18" fillId="0" borderId="16" xfId="2" applyNumberFormat="1" applyFont="1" applyBorder="1" applyAlignment="1">
      <alignment vertical="top"/>
    </xf>
    <xf numFmtId="187" fontId="18" fillId="0" borderId="16" xfId="2" applyNumberFormat="1" applyFont="1" applyBorder="1" applyAlignment="1">
      <alignment horizontal="right" vertical="top"/>
    </xf>
    <xf numFmtId="190" fontId="17" fillId="0" borderId="16" xfId="78" applyNumberFormat="1" applyFont="1" applyBorder="1" applyAlignment="1">
      <alignment horizontal="center" vertical="top" wrapText="1"/>
    </xf>
    <xf numFmtId="190" fontId="17" fillId="0" borderId="16" xfId="78" applyNumberFormat="1" applyFont="1" applyBorder="1" applyAlignment="1">
      <alignment horizontal="left" vertical="top" wrapText="1"/>
    </xf>
    <xf numFmtId="187" fontId="17" fillId="0" borderId="16" xfId="78" applyNumberFormat="1" applyFont="1" applyBorder="1" applyAlignment="1">
      <alignment horizontal="left" vertical="top" wrapText="1"/>
    </xf>
    <xf numFmtId="0" fontId="29" fillId="0" borderId="16" xfId="0" quotePrefix="1" applyFont="1" applyBorder="1" applyAlignment="1">
      <alignment horizontal="center" vertical="top" wrapText="1"/>
    </xf>
    <xf numFmtId="187" fontId="17" fillId="0" borderId="16" xfId="26" applyNumberFormat="1" applyFont="1" applyBorder="1" applyAlignment="1">
      <alignment horizontal="right" vertical="top"/>
    </xf>
    <xf numFmtId="43" fontId="17" fillId="0" borderId="16" xfId="2" quotePrefix="1" applyFont="1" applyBorder="1" applyAlignment="1">
      <alignment horizontal="right" vertical="top" wrapText="1"/>
    </xf>
    <xf numFmtId="43" fontId="26" fillId="0" borderId="16" xfId="2" applyFont="1" applyBorder="1" applyAlignment="1">
      <alignment horizontal="right" vertical="top"/>
    </xf>
    <xf numFmtId="4" fontId="26" fillId="0" borderId="16" xfId="0" applyNumberFormat="1" applyFont="1" applyBorder="1" applyAlignment="1">
      <alignment horizontal="right" vertical="top" wrapText="1"/>
    </xf>
    <xf numFmtId="0" fontId="17" fillId="0" borderId="16" xfId="0" applyFont="1" applyBorder="1" applyAlignment="1">
      <alignment horizontal="right" vertical="top"/>
    </xf>
    <xf numFmtId="3" fontId="17" fillId="0" borderId="16" xfId="79" applyNumberFormat="1" applyFont="1" applyBorder="1" applyAlignment="1">
      <alignment horizontal="right" vertical="top" wrapText="1"/>
    </xf>
    <xf numFmtId="3" fontId="29" fillId="0" borderId="16" xfId="0" applyNumberFormat="1" applyFont="1" applyBorder="1" applyAlignment="1">
      <alignment horizontal="center" vertical="top" wrapText="1"/>
    </xf>
    <xf numFmtId="0" fontId="17" fillId="0" borderId="16" xfId="79" applyFont="1" applyBorder="1" applyAlignment="1">
      <alignment vertical="top" wrapText="1"/>
    </xf>
    <xf numFmtId="43" fontId="26" fillId="0" borderId="16" xfId="2" applyFont="1" applyBorder="1" applyAlignment="1">
      <alignment vertical="top" wrapText="1"/>
    </xf>
    <xf numFmtId="0" fontId="17" fillId="0" borderId="16" xfId="0" applyFont="1" applyBorder="1" applyAlignment="1">
      <alignment horizontal="center" vertical="center"/>
    </xf>
    <xf numFmtId="3" fontId="17" fillId="0" borderId="16" xfId="0" applyNumberFormat="1" applyFont="1" applyBorder="1" applyAlignment="1">
      <alignment horizontal="center" vertical="center"/>
    </xf>
    <xf numFmtId="187" fontId="26" fillId="0" borderId="16" xfId="2" applyNumberFormat="1" applyFont="1" applyBorder="1" applyAlignment="1">
      <alignment horizontal="center" vertical="top" wrapText="1"/>
    </xf>
    <xf numFmtId="0" fontId="17" fillId="0" borderId="16" xfId="92" applyFont="1" applyBorder="1" applyAlignment="1">
      <alignment horizontal="left" vertical="top" wrapText="1"/>
    </xf>
    <xf numFmtId="0" fontId="17" fillId="0" borderId="16" xfId="92" applyFont="1" applyBorder="1" applyAlignment="1">
      <alignment horizontal="center" vertical="top" wrapText="1"/>
    </xf>
    <xf numFmtId="49" fontId="26" fillId="0" borderId="16" xfId="0" applyNumberFormat="1" applyFont="1" applyBorder="1" applyAlignment="1">
      <alignment vertical="top" wrapText="1"/>
    </xf>
    <xf numFmtId="49" fontId="26" fillId="0" borderId="16" xfId="0" applyNumberFormat="1" applyFont="1" applyBorder="1" applyAlignment="1">
      <alignment horizontal="center" vertical="top"/>
    </xf>
    <xf numFmtId="49" fontId="26" fillId="0" borderId="16" xfId="0" applyNumberFormat="1" applyFont="1" applyBorder="1" applyAlignment="1">
      <alignment vertical="top"/>
    </xf>
    <xf numFmtId="49" fontId="17" fillId="0" borderId="16" xfId="0" applyNumberFormat="1" applyFont="1" applyBorder="1" applyAlignment="1">
      <alignment vertical="top" wrapText="1"/>
    </xf>
    <xf numFmtId="49" fontId="17" fillId="0" borderId="16" xfId="0" applyNumberFormat="1" applyFont="1" applyBorder="1" applyAlignment="1">
      <alignment horizontal="center" vertical="top"/>
    </xf>
    <xf numFmtId="49" fontId="26" fillId="0" borderId="16" xfId="0" applyNumberFormat="1" applyFont="1" applyBorder="1"/>
    <xf numFmtId="49" fontId="26" fillId="0" borderId="16" xfId="0" applyNumberFormat="1" applyFont="1" applyBorder="1" applyAlignment="1">
      <alignment horizontal="center"/>
    </xf>
    <xf numFmtId="187" fontId="18" fillId="2" borderId="0" xfId="49" applyNumberFormat="1" applyFont="1" applyFill="1" applyAlignment="1">
      <alignment horizontal="right" vertical="top"/>
    </xf>
    <xf numFmtId="188" fontId="17" fillId="0" borderId="16" xfId="59" applyFont="1" applyBorder="1" applyAlignment="1">
      <alignment horizontal="center" vertical="top" wrapText="1"/>
    </xf>
    <xf numFmtId="187" fontId="17" fillId="0" borderId="16" xfId="26" applyNumberFormat="1" applyFont="1" applyBorder="1" applyAlignment="1">
      <alignment horizontal="left" vertical="top" wrapText="1"/>
    </xf>
    <xf numFmtId="0" fontId="26" fillId="0" borderId="16" xfId="74" applyFont="1" applyBorder="1" applyAlignment="1">
      <alignment horizontal="center" vertical="top" wrapText="1"/>
    </xf>
    <xf numFmtId="3" fontId="26" fillId="0" borderId="16" xfId="0" applyNumberFormat="1" applyFont="1" applyBorder="1" applyAlignment="1">
      <alignment vertical="top"/>
    </xf>
    <xf numFmtId="187" fontId="29" fillId="0" borderId="16" xfId="2" applyNumberFormat="1" applyFont="1" applyBorder="1" applyAlignment="1">
      <alignment horizontal="center" vertical="top" wrapText="1"/>
    </xf>
    <xf numFmtId="187" fontId="29" fillId="0" borderId="16" xfId="83" applyNumberFormat="1" applyFont="1" applyBorder="1" applyAlignment="1">
      <alignment horizontal="center" vertical="top" wrapText="1"/>
    </xf>
    <xf numFmtId="187" fontId="18" fillId="5" borderId="16" xfId="26" applyNumberFormat="1" applyFont="1" applyFill="1" applyBorder="1" applyAlignment="1">
      <alignment horizontal="center" vertical="top" wrapText="1"/>
    </xf>
    <xf numFmtId="187" fontId="21" fillId="5" borderId="16" xfId="2" applyNumberFormat="1" applyFont="1" applyFill="1" applyBorder="1" applyAlignment="1">
      <alignment horizontal="center" vertical="top" wrapText="1"/>
    </xf>
    <xf numFmtId="187" fontId="17" fillId="0" borderId="16" xfId="67" applyNumberFormat="1" applyFont="1" applyBorder="1" applyAlignment="1">
      <alignment horizontal="left" vertical="top" wrapText="1"/>
    </xf>
    <xf numFmtId="0" fontId="26" fillId="0" borderId="8" xfId="0" applyFont="1" applyBorder="1" applyAlignment="1">
      <alignment horizontal="center" vertical="top" wrapText="1"/>
    </xf>
    <xf numFmtId="0" fontId="17" fillId="0" borderId="16" xfId="23" applyFont="1" applyBorder="1" applyAlignment="1">
      <alignment horizontal="center" vertical="top" wrapText="1"/>
    </xf>
    <xf numFmtId="0" fontId="17" fillId="0" borderId="16" xfId="49" applyFont="1" applyFill="1" applyBorder="1" applyAlignment="1">
      <alignment horizontal="center" vertical="top" wrapText="1"/>
    </xf>
    <xf numFmtId="0" fontId="17" fillId="0" borderId="16" xfId="49" applyFont="1" applyFill="1" applyBorder="1" applyAlignment="1">
      <alignment horizontal="left" vertical="top" wrapText="1"/>
    </xf>
    <xf numFmtId="0" fontId="17" fillId="0" borderId="16" xfId="2" applyNumberFormat="1" applyFont="1" applyFill="1" applyBorder="1" applyAlignment="1">
      <alignment vertical="top" wrapText="1"/>
    </xf>
    <xf numFmtId="187" fontId="26" fillId="0" borderId="16" xfId="2" applyNumberFormat="1" applyFont="1" applyFill="1" applyBorder="1" applyAlignment="1">
      <alignment vertical="top"/>
    </xf>
    <xf numFmtId="3" fontId="17" fillId="0" borderId="16" xfId="0" applyNumberFormat="1" applyFont="1" applyFill="1" applyBorder="1" applyAlignment="1">
      <alignment horizontal="center" vertical="top" wrapText="1"/>
    </xf>
    <xf numFmtId="3" fontId="26" fillId="0" borderId="16" xfId="0" applyNumberFormat="1" applyFont="1" applyFill="1" applyBorder="1" applyAlignment="1">
      <alignment horizontal="left" vertical="top" wrapText="1"/>
    </xf>
    <xf numFmtId="0" fontId="26" fillId="0" borderId="16" xfId="0" applyFont="1" applyFill="1" applyBorder="1" applyAlignment="1">
      <alignment horizontal="center" vertical="top" wrapText="1"/>
    </xf>
    <xf numFmtId="0" fontId="17" fillId="0" borderId="16" xfId="0" applyFont="1" applyFill="1" applyBorder="1" applyAlignment="1">
      <alignment horizontal="center" vertical="top" wrapText="1"/>
    </xf>
    <xf numFmtId="0" fontId="35" fillId="0" borderId="16" xfId="49" applyFont="1" applyFill="1" applyBorder="1" applyAlignment="1">
      <alignment horizontal="center" vertical="top"/>
    </xf>
    <xf numFmtId="0" fontId="29" fillId="0" borderId="0" xfId="0" applyFont="1" applyFill="1"/>
    <xf numFmtId="0" fontId="17" fillId="0" borderId="16" xfId="20" applyFont="1" applyFill="1" applyBorder="1" applyAlignment="1">
      <alignment horizontal="center" vertical="top" wrapText="1"/>
    </xf>
    <xf numFmtId="0" fontId="17" fillId="0" borderId="16" xfId="0" applyFont="1" applyFill="1" applyBorder="1" applyAlignment="1">
      <alignment vertical="top" wrapText="1"/>
    </xf>
    <xf numFmtId="0" fontId="17" fillId="0" borderId="16" xfId="0" applyFont="1" applyFill="1" applyBorder="1" applyAlignment="1">
      <alignment horizontal="left" vertical="top" wrapText="1"/>
    </xf>
    <xf numFmtId="187" fontId="17" fillId="0" borderId="16" xfId="2" applyNumberFormat="1" applyFont="1" applyFill="1" applyBorder="1" applyAlignment="1">
      <alignment horizontal="center" vertical="top" wrapText="1"/>
    </xf>
    <xf numFmtId="187" fontId="17" fillId="0" borderId="16" xfId="59" applyNumberFormat="1" applyFont="1" applyFill="1" applyBorder="1" applyAlignment="1">
      <alignment horizontal="right" vertical="top" wrapText="1"/>
    </xf>
    <xf numFmtId="3" fontId="17" fillId="0" borderId="16" xfId="13" applyNumberFormat="1" applyFont="1" applyFill="1" applyBorder="1" applyAlignment="1">
      <alignment horizontal="right" vertical="top" wrapText="1"/>
    </xf>
    <xf numFmtId="0" fontId="29" fillId="0" borderId="16" xfId="20" applyFont="1" applyFill="1" applyBorder="1" applyAlignment="1">
      <alignment horizontal="center" vertical="top" wrapText="1"/>
    </xf>
    <xf numFmtId="0" fontId="17" fillId="0" borderId="16" xfId="49" applyFont="1" applyFill="1" applyBorder="1" applyAlignment="1">
      <alignment vertical="top" wrapText="1"/>
    </xf>
    <xf numFmtId="0" fontId="17" fillId="0" borderId="16" xfId="2" applyNumberFormat="1" applyFont="1" applyFill="1" applyBorder="1" applyAlignment="1">
      <alignment horizontal="center" vertical="top" wrapText="1"/>
    </xf>
    <xf numFmtId="43" fontId="17" fillId="0" borderId="16" xfId="2" applyFont="1" applyFill="1" applyBorder="1" applyAlignment="1">
      <alignment horizontal="center" vertical="top"/>
    </xf>
    <xf numFmtId="3" fontId="26" fillId="0" borderId="16" xfId="0" applyNumberFormat="1" applyFont="1" applyFill="1" applyBorder="1" applyAlignment="1">
      <alignment horizontal="center" vertical="top" wrapText="1"/>
    </xf>
    <xf numFmtId="187" fontId="29" fillId="0" borderId="16" xfId="9" applyNumberFormat="1" applyFont="1" applyFill="1" applyBorder="1" applyAlignment="1">
      <alignment horizontal="center" vertical="top" wrapText="1"/>
    </xf>
    <xf numFmtId="187" fontId="17" fillId="0" borderId="16" xfId="2" applyNumberFormat="1" applyFont="1" applyFill="1" applyBorder="1" applyAlignment="1">
      <alignment vertical="top" wrapText="1"/>
    </xf>
    <xf numFmtId="187" fontId="26" fillId="0" borderId="16" xfId="3" applyNumberFormat="1" applyFont="1" applyFill="1" applyBorder="1" applyAlignment="1">
      <alignment horizontal="center" vertical="top"/>
    </xf>
    <xf numFmtId="0" fontId="17" fillId="0" borderId="16" xfId="23" applyFont="1" applyFill="1" applyBorder="1" applyAlignment="1">
      <alignment horizontal="center" vertical="top" wrapText="1"/>
    </xf>
    <xf numFmtId="187" fontId="17" fillId="0" borderId="16" xfId="9" applyNumberFormat="1" applyFont="1" applyFill="1" applyBorder="1" applyAlignment="1">
      <alignment horizontal="center" vertical="top" wrapText="1"/>
    </xf>
    <xf numFmtId="0" fontId="17" fillId="0" borderId="16" xfId="49" applyFont="1" applyFill="1" applyBorder="1" applyAlignment="1">
      <alignment horizontal="center" vertical="top"/>
    </xf>
    <xf numFmtId="3" fontId="26" fillId="0" borderId="16" xfId="0" applyNumberFormat="1" applyFont="1" applyFill="1" applyBorder="1" applyAlignment="1">
      <alignment horizontal="right" vertical="top" wrapText="1"/>
    </xf>
    <xf numFmtId="0" fontId="26" fillId="0" borderId="16" xfId="0" applyFont="1" applyFill="1" applyBorder="1" applyAlignment="1">
      <alignment horizontal="left" vertical="top" wrapText="1"/>
    </xf>
    <xf numFmtId="187" fontId="29" fillId="0" borderId="16" xfId="9" applyNumberFormat="1" applyFont="1" applyFill="1" applyBorder="1" applyAlignment="1">
      <alignment vertical="top" wrapText="1"/>
    </xf>
    <xf numFmtId="0" fontId="17" fillId="0" borderId="16" xfId="49" applyFont="1" applyFill="1" applyBorder="1" applyAlignment="1">
      <alignment vertical="top"/>
    </xf>
    <xf numFmtId="187" fontId="17" fillId="0" borderId="16" xfId="2" applyNumberFormat="1" applyFont="1" applyFill="1" applyBorder="1" applyAlignment="1">
      <alignment horizontal="right" vertical="top"/>
    </xf>
    <xf numFmtId="187" fontId="17" fillId="0" borderId="16" xfId="26" applyNumberFormat="1" applyFont="1" applyFill="1" applyBorder="1" applyAlignment="1">
      <alignment horizontal="center" vertical="top"/>
    </xf>
    <xf numFmtId="0" fontId="17" fillId="0" borderId="16" xfId="49" applyFont="1" applyFill="1" applyBorder="1" applyAlignment="1">
      <alignment horizontal="left" vertical="top"/>
    </xf>
    <xf numFmtId="0" fontId="27" fillId="0" borderId="16" xfId="49" applyFont="1" applyFill="1" applyBorder="1" applyAlignment="1">
      <alignment horizontal="left" vertical="top"/>
    </xf>
    <xf numFmtId="0" fontId="27" fillId="0" borderId="0" xfId="0" applyFont="1" applyFill="1"/>
    <xf numFmtId="49" fontId="17" fillId="0" borderId="16" xfId="2" applyNumberFormat="1" applyFont="1" applyFill="1" applyBorder="1" applyAlignment="1">
      <alignment horizontal="center" vertical="top" wrapText="1"/>
    </xf>
    <xf numFmtId="187" fontId="17" fillId="0" borderId="16" xfId="2" applyNumberFormat="1" applyFont="1" applyFill="1" applyBorder="1" applyAlignment="1">
      <alignment horizontal="right" vertical="top" wrapText="1"/>
    </xf>
    <xf numFmtId="3" fontId="17" fillId="0" borderId="16" xfId="0" applyNumberFormat="1" applyFont="1" applyFill="1" applyBorder="1" applyAlignment="1">
      <alignment horizontal="right" vertical="top" wrapText="1"/>
    </xf>
    <xf numFmtId="43" fontId="17" fillId="0" borderId="16" xfId="2" applyFont="1" applyFill="1" applyBorder="1" applyAlignment="1">
      <alignment horizontal="right" vertical="top" wrapText="1"/>
    </xf>
    <xf numFmtId="0" fontId="17" fillId="0" borderId="16" xfId="79" applyFont="1" applyFill="1" applyBorder="1" applyAlignment="1">
      <alignment horizontal="left" vertical="top" wrapText="1"/>
    </xf>
    <xf numFmtId="0" fontId="17" fillId="0" borderId="16" xfId="79" applyFont="1" applyFill="1" applyBorder="1" applyAlignment="1">
      <alignment horizontal="center" vertical="top" wrapText="1"/>
    </xf>
    <xf numFmtId="187" fontId="17" fillId="0" borderId="16" xfId="9" applyNumberFormat="1" applyFont="1" applyFill="1" applyBorder="1" applyAlignment="1">
      <alignment vertical="top" wrapText="1"/>
    </xf>
    <xf numFmtId="1" fontId="17" fillId="0" borderId="16" xfId="0" applyNumberFormat="1" applyFont="1" applyFill="1" applyBorder="1" applyAlignment="1">
      <alignment horizontal="left" vertical="top" wrapText="1"/>
    </xf>
    <xf numFmtId="187" fontId="17" fillId="0" borderId="16" xfId="2" applyNumberFormat="1" applyFont="1" applyFill="1" applyBorder="1" applyAlignment="1">
      <alignment horizontal="right" vertical="top" wrapText="1" shrinkToFit="1"/>
    </xf>
    <xf numFmtId="1" fontId="17" fillId="0" borderId="16" xfId="0" applyNumberFormat="1" applyFont="1" applyFill="1" applyBorder="1" applyAlignment="1">
      <alignment vertical="top" wrapText="1" shrinkToFit="1"/>
    </xf>
    <xf numFmtId="0" fontId="26" fillId="0" borderId="16" xfId="0" applyFont="1" applyFill="1" applyBorder="1" applyAlignment="1">
      <alignment horizontal="center" vertical="top"/>
    </xf>
    <xf numFmtId="187" fontId="26" fillId="0" borderId="16" xfId="2" applyNumberFormat="1" applyFont="1" applyFill="1" applyBorder="1" applyAlignment="1">
      <alignment horizontal="left" vertical="top"/>
    </xf>
    <xf numFmtId="0" fontId="26" fillId="0" borderId="16" xfId="0" applyFont="1" applyFill="1" applyBorder="1" applyAlignment="1">
      <alignment horizontal="left" vertical="top"/>
    </xf>
    <xf numFmtId="43" fontId="17" fillId="0" borderId="16" xfId="2" applyFont="1" applyFill="1" applyBorder="1" applyAlignment="1">
      <alignment horizontal="left" vertical="top" wrapText="1"/>
    </xf>
    <xf numFmtId="43" fontId="17" fillId="0" borderId="16" xfId="2" applyFont="1" applyFill="1" applyBorder="1" applyAlignment="1">
      <alignment vertical="top" wrapText="1"/>
    </xf>
    <xf numFmtId="43" fontId="26" fillId="0" borderId="16" xfId="2" applyFont="1" applyFill="1" applyBorder="1" applyAlignment="1">
      <alignment horizontal="center" vertical="top"/>
    </xf>
    <xf numFmtId="43" fontId="17" fillId="0" borderId="16" xfId="2" applyFont="1" applyFill="1" applyBorder="1" applyAlignment="1">
      <alignment horizontal="center" vertical="top" wrapText="1"/>
    </xf>
    <xf numFmtId="0" fontId="17" fillId="0" borderId="16" xfId="20" applyFont="1" applyFill="1" applyBorder="1" applyAlignment="1">
      <alignment horizontal="left" vertical="top" wrapText="1"/>
    </xf>
    <xf numFmtId="0" fontId="36" fillId="0" borderId="16" xfId="0" applyFont="1" applyFill="1" applyBorder="1" applyAlignment="1">
      <alignment horizontal="left" vertical="top" wrapText="1"/>
    </xf>
    <xf numFmtId="0" fontId="17" fillId="0" borderId="16" xfId="2" applyNumberFormat="1" applyFont="1" applyFill="1" applyBorder="1" applyAlignment="1">
      <alignment horizontal="left" vertical="top" wrapText="1"/>
    </xf>
    <xf numFmtId="187" fontId="17" fillId="0" borderId="16" xfId="2" applyNumberFormat="1" applyFont="1" applyFill="1" applyBorder="1" applyAlignment="1">
      <alignment horizontal="left" vertical="top" wrapText="1"/>
    </xf>
    <xf numFmtId="187" fontId="17" fillId="0" borderId="16" xfId="2" applyNumberFormat="1" applyFont="1" applyFill="1" applyBorder="1" applyAlignment="1">
      <alignment horizontal="left" vertical="top"/>
    </xf>
    <xf numFmtId="187" fontId="29" fillId="0" borderId="16" xfId="9" applyNumberFormat="1" applyFont="1" applyFill="1" applyBorder="1" applyAlignment="1">
      <alignment horizontal="left" vertical="top" wrapText="1"/>
    </xf>
    <xf numFmtId="0" fontId="17" fillId="0" borderId="16" xfId="2" applyNumberFormat="1" applyFont="1" applyFill="1" applyBorder="1" applyAlignment="1">
      <alignment horizontal="center" vertical="top"/>
    </xf>
    <xf numFmtId="43" fontId="17" fillId="0" borderId="16" xfId="2" applyFont="1" applyFill="1" applyBorder="1" applyAlignment="1">
      <alignment horizontal="right" vertical="top"/>
    </xf>
    <xf numFmtId="0" fontId="17" fillId="0" borderId="16" xfId="0" applyFont="1" applyFill="1" applyBorder="1" applyAlignment="1">
      <alignment horizontal="center" vertical="top"/>
    </xf>
    <xf numFmtId="187" fontId="17" fillId="0" borderId="16" xfId="2" applyNumberFormat="1" applyFont="1" applyFill="1" applyBorder="1" applyAlignment="1">
      <alignment vertical="top"/>
    </xf>
    <xf numFmtId="187" fontId="17" fillId="0" borderId="16" xfId="49" applyNumberFormat="1" applyFont="1" applyFill="1" applyBorder="1" applyAlignment="1">
      <alignment horizontal="center" vertical="top" wrapText="1"/>
    </xf>
    <xf numFmtId="190" fontId="17" fillId="0" borderId="16" xfId="2" applyNumberFormat="1" applyFont="1" applyFill="1" applyBorder="1" applyAlignment="1">
      <alignment horizontal="center" vertical="top"/>
    </xf>
    <xf numFmtId="190" fontId="17" fillId="0" borderId="16" xfId="2" applyNumberFormat="1" applyFont="1" applyFill="1" applyBorder="1" applyAlignment="1">
      <alignment horizontal="center" vertical="top" wrapText="1"/>
    </xf>
    <xf numFmtId="190" fontId="17" fillId="0" borderId="16" xfId="2" applyNumberFormat="1" applyFont="1" applyFill="1" applyBorder="1" applyAlignment="1">
      <alignment horizontal="right" vertical="top"/>
    </xf>
    <xf numFmtId="49" fontId="26" fillId="0" borderId="16" xfId="0" applyNumberFormat="1" applyFont="1" applyFill="1" applyBorder="1" applyAlignment="1">
      <alignment horizontal="left" vertical="top"/>
    </xf>
    <xf numFmtId="0" fontId="29" fillId="0" borderId="16" xfId="0" quotePrefix="1" applyFont="1" applyFill="1" applyBorder="1" applyAlignment="1">
      <alignment vertical="top" wrapText="1"/>
    </xf>
    <xf numFmtId="43" fontId="26" fillId="0" borderId="16" xfId="2" applyFont="1" applyFill="1" applyBorder="1" applyAlignment="1">
      <alignment horizontal="right" vertical="top" wrapText="1"/>
    </xf>
    <xf numFmtId="0" fontId="29" fillId="0" borderId="16" xfId="0" applyFont="1" applyFill="1" applyBorder="1"/>
    <xf numFmtId="187" fontId="17" fillId="0" borderId="16" xfId="90" applyNumberFormat="1" applyFont="1" applyFill="1" applyBorder="1" applyAlignment="1">
      <alignment vertical="top" wrapText="1"/>
    </xf>
    <xf numFmtId="0" fontId="17" fillId="0" borderId="16" xfId="49" quotePrefix="1" applyFont="1" applyFill="1" applyBorder="1" applyAlignment="1">
      <alignment horizontal="center" vertical="top" wrapText="1"/>
    </xf>
    <xf numFmtId="0" fontId="29" fillId="0" borderId="16" xfId="0" applyFont="1" applyFill="1" applyBorder="1" applyAlignment="1">
      <alignment vertical="top"/>
    </xf>
    <xf numFmtId="3" fontId="17" fillId="0" borderId="16" xfId="26" applyNumberFormat="1" applyFont="1" applyFill="1" applyBorder="1" applyAlignment="1">
      <alignment horizontal="right" vertical="top" wrapText="1"/>
    </xf>
    <xf numFmtId="0" fontId="17" fillId="0" borderId="16" xfId="23" applyFont="1" applyFill="1" applyBorder="1" applyAlignment="1">
      <alignment vertical="top" wrapText="1"/>
    </xf>
    <xf numFmtId="0" fontId="29" fillId="0" borderId="16" xfId="0" applyFont="1" applyFill="1" applyBorder="1" applyAlignment="1">
      <alignment horizontal="center"/>
    </xf>
    <xf numFmtId="49" fontId="17" fillId="0" borderId="16" xfId="49" applyNumberFormat="1" applyFont="1" applyFill="1" applyBorder="1" applyAlignment="1">
      <alignment horizontal="left" vertical="top" wrapText="1"/>
    </xf>
    <xf numFmtId="3" fontId="17" fillId="0" borderId="16" xfId="76" applyNumberFormat="1" applyFont="1" applyFill="1" applyBorder="1" applyAlignment="1">
      <alignment horizontal="right" vertical="top" wrapText="1"/>
    </xf>
    <xf numFmtId="3" fontId="17" fillId="0" borderId="16" xfId="49" applyNumberFormat="1" applyFont="1" applyFill="1" applyBorder="1" applyAlignment="1">
      <alignment horizontal="center" vertical="top" wrapText="1"/>
    </xf>
    <xf numFmtId="0" fontId="18" fillId="0" borderId="16" xfId="49" applyFont="1" applyFill="1" applyBorder="1" applyAlignment="1">
      <alignment horizontal="center" vertical="top" wrapText="1"/>
    </xf>
    <xf numFmtId="0" fontId="17" fillId="0" borderId="0" xfId="49" applyFont="1" applyFill="1" applyAlignment="1">
      <alignment vertical="top"/>
    </xf>
    <xf numFmtId="43" fontId="26" fillId="0" borderId="16" xfId="2" applyFont="1" applyFill="1" applyBorder="1" applyAlignment="1">
      <alignment horizontal="left" vertical="top" wrapText="1"/>
    </xf>
    <xf numFmtId="49" fontId="17" fillId="0" borderId="16" xfId="2" applyNumberFormat="1" applyFont="1" applyFill="1" applyBorder="1" applyAlignment="1">
      <alignment horizontal="left" vertical="top" wrapText="1"/>
    </xf>
    <xf numFmtId="49" fontId="26" fillId="0" borderId="16" xfId="0" applyNumberFormat="1" applyFont="1" applyFill="1" applyBorder="1" applyAlignment="1">
      <alignment horizontal="left" vertical="top" wrapText="1"/>
    </xf>
    <xf numFmtId="49" fontId="26" fillId="0" borderId="16" xfId="0" applyNumberFormat="1" applyFont="1" applyFill="1" applyBorder="1" applyAlignment="1">
      <alignment horizontal="center" vertical="top"/>
    </xf>
    <xf numFmtId="0" fontId="17" fillId="0" borderId="16" xfId="0" applyFont="1" applyFill="1" applyBorder="1" applyAlignment="1">
      <alignment horizontal="right" vertical="top"/>
    </xf>
    <xf numFmtId="0" fontId="26" fillId="0" borderId="16" xfId="0" applyFont="1" applyFill="1" applyBorder="1" applyAlignment="1">
      <alignment vertical="top" wrapText="1"/>
    </xf>
    <xf numFmtId="0" fontId="26" fillId="0" borderId="16" xfId="0" applyFont="1" applyFill="1" applyBorder="1" applyAlignment="1">
      <alignment horizontal="center"/>
    </xf>
    <xf numFmtId="187" fontId="17" fillId="0" borderId="16" xfId="26" applyNumberFormat="1" applyFont="1" applyFill="1" applyBorder="1" applyAlignment="1">
      <alignment horizontal="left" vertical="top" wrapText="1"/>
    </xf>
    <xf numFmtId="187" fontId="26" fillId="0" borderId="16" xfId="2" applyNumberFormat="1" applyFont="1" applyFill="1" applyBorder="1" applyAlignment="1">
      <alignment horizontal="left" vertical="top" wrapText="1"/>
    </xf>
    <xf numFmtId="187" fontId="17" fillId="0" borderId="16" xfId="67" applyNumberFormat="1" applyFont="1" applyFill="1" applyBorder="1" applyAlignment="1">
      <alignment horizontal="center" vertical="top" wrapText="1"/>
    </xf>
    <xf numFmtId="187" fontId="17" fillId="0" borderId="16" xfId="67" applyNumberFormat="1" applyFont="1" applyFill="1" applyBorder="1" applyAlignment="1">
      <alignment horizontal="left" vertical="top" wrapText="1"/>
    </xf>
    <xf numFmtId="187" fontId="26" fillId="0" borderId="16" xfId="2" applyNumberFormat="1" applyFont="1" applyFill="1" applyBorder="1" applyAlignment="1">
      <alignment horizontal="center" vertical="top"/>
    </xf>
    <xf numFmtId="49" fontId="17" fillId="0" borderId="16" xfId="49" applyNumberFormat="1" applyFont="1" applyFill="1" applyBorder="1" applyAlignment="1">
      <alignment vertical="top" wrapText="1"/>
    </xf>
    <xf numFmtId="187" fontId="17" fillId="0" borderId="16" xfId="2" applyNumberFormat="1" applyFont="1" applyFill="1" applyBorder="1" applyAlignment="1">
      <alignment horizontal="center" vertical="top"/>
    </xf>
    <xf numFmtId="187" fontId="17" fillId="0" borderId="16" xfId="9" applyNumberFormat="1" applyFont="1" applyFill="1" applyBorder="1" applyAlignment="1">
      <alignment horizontal="left" vertical="top" wrapText="1"/>
    </xf>
    <xf numFmtId="3" fontId="29" fillId="0" borderId="16" xfId="0" quotePrefix="1" applyNumberFormat="1" applyFont="1" applyFill="1" applyBorder="1" applyAlignment="1">
      <alignment horizontal="right" vertical="top" wrapText="1"/>
    </xf>
    <xf numFmtId="187" fontId="17" fillId="0" borderId="16" xfId="26" applyNumberFormat="1" applyFont="1" applyFill="1" applyBorder="1" applyAlignment="1">
      <alignment horizontal="right" vertical="top"/>
    </xf>
    <xf numFmtId="43" fontId="29" fillId="0" borderId="16" xfId="2" quotePrefix="1" applyFont="1" applyFill="1" applyBorder="1" applyAlignment="1">
      <alignment horizontal="right" vertical="top" wrapText="1"/>
    </xf>
    <xf numFmtId="0" fontId="17" fillId="0" borderId="16" xfId="23" applyFont="1" applyFill="1" applyBorder="1" applyAlignment="1">
      <alignment horizontal="left" vertical="top" wrapText="1"/>
    </xf>
    <xf numFmtId="49" fontId="17" fillId="0" borderId="16" xfId="2" applyNumberFormat="1" applyFont="1" applyFill="1" applyBorder="1" applyAlignment="1">
      <alignment vertical="top" wrapText="1"/>
    </xf>
    <xf numFmtId="187" fontId="17" fillId="0" borderId="16" xfId="59" applyNumberFormat="1" applyFont="1" applyFill="1" applyBorder="1" applyAlignment="1">
      <alignment horizontal="left" vertical="top" wrapText="1"/>
    </xf>
    <xf numFmtId="0" fontId="17" fillId="0" borderId="16" xfId="92" applyFont="1" applyFill="1" applyBorder="1" applyAlignment="1">
      <alignment horizontal="left" vertical="top" wrapText="1"/>
    </xf>
    <xf numFmtId="0" fontId="17" fillId="0" borderId="16" xfId="13" applyFont="1" applyFill="1" applyBorder="1" applyAlignment="1">
      <alignment horizontal="left" vertical="top" wrapText="1"/>
    </xf>
    <xf numFmtId="187" fontId="18" fillId="0" borderId="16" xfId="2" applyNumberFormat="1" applyFont="1" applyFill="1" applyBorder="1" applyAlignment="1">
      <alignment vertical="top"/>
    </xf>
    <xf numFmtId="0" fontId="17" fillId="0" borderId="16" xfId="7" applyNumberFormat="1" applyFont="1" applyFill="1" applyBorder="1" applyAlignment="1">
      <alignment horizontal="left" vertical="top" wrapText="1"/>
    </xf>
    <xf numFmtId="0" fontId="17" fillId="0" borderId="16" xfId="7" applyNumberFormat="1" applyFont="1" applyFill="1" applyBorder="1" applyAlignment="1">
      <alignment horizontal="center" vertical="top" wrapText="1"/>
    </xf>
    <xf numFmtId="191" fontId="17" fillId="0" borderId="16" xfId="89" applyNumberFormat="1" applyFont="1" applyFill="1" applyBorder="1" applyAlignment="1">
      <alignment vertical="top"/>
    </xf>
    <xf numFmtId="49" fontId="17" fillId="0" borderId="16" xfId="26" applyNumberFormat="1" applyFont="1" applyFill="1" applyBorder="1" applyAlignment="1">
      <alignment horizontal="center" vertical="top"/>
    </xf>
    <xf numFmtId="3" fontId="17" fillId="0" borderId="16" xfId="2" applyNumberFormat="1" applyFont="1" applyFill="1" applyBorder="1" applyAlignment="1">
      <alignment horizontal="center" vertical="top"/>
    </xf>
    <xf numFmtId="3" fontId="17" fillId="0" borderId="16" xfId="26" applyNumberFormat="1" applyFont="1" applyFill="1" applyBorder="1" applyAlignment="1">
      <alignment horizontal="center" vertical="top"/>
    </xf>
    <xf numFmtId="0" fontId="17" fillId="0" borderId="16" xfId="49" applyFont="1" applyFill="1" applyBorder="1" applyAlignment="1">
      <alignment horizontal="center" vertical="center"/>
    </xf>
    <xf numFmtId="0" fontId="17" fillId="0" borderId="16" xfId="2" applyNumberFormat="1" applyFont="1" applyFill="1" applyBorder="1" applyAlignment="1">
      <alignment horizontal="center" vertical="center"/>
    </xf>
    <xf numFmtId="43" fontId="17" fillId="0" borderId="16" xfId="2" applyFont="1" applyFill="1" applyBorder="1" applyAlignment="1">
      <alignment vertical="top"/>
    </xf>
    <xf numFmtId="187" fontId="17" fillId="0" borderId="16" xfId="26" applyNumberFormat="1" applyFont="1" applyFill="1" applyBorder="1" applyAlignment="1">
      <alignment vertical="top" wrapText="1"/>
    </xf>
    <xf numFmtId="43" fontId="17" fillId="0" borderId="16" xfId="2" applyFont="1" applyFill="1" applyBorder="1" applyAlignment="1">
      <alignment horizontal="center" vertical="center" wrapText="1"/>
    </xf>
    <xf numFmtId="3" fontId="17" fillId="0" borderId="16" xfId="2" applyNumberFormat="1" applyFont="1" applyFill="1" applyBorder="1" applyAlignment="1">
      <alignment vertical="top" wrapText="1"/>
    </xf>
    <xf numFmtId="3" fontId="17" fillId="0" borderId="16" xfId="2" applyNumberFormat="1" applyFont="1" applyFill="1" applyBorder="1" applyAlignment="1">
      <alignment horizontal="center" vertical="top" wrapText="1"/>
    </xf>
    <xf numFmtId="49" fontId="17" fillId="0" borderId="16" xfId="78" applyNumberFormat="1" applyFont="1" applyFill="1" applyBorder="1" applyAlignment="1">
      <alignment horizontal="center" vertical="top" wrapText="1"/>
    </xf>
    <xf numFmtId="187" fontId="17" fillId="0" borderId="16" xfId="78" applyNumberFormat="1" applyFont="1" applyFill="1" applyBorder="1" applyAlignment="1">
      <alignment horizontal="center" vertical="top" wrapText="1"/>
    </xf>
    <xf numFmtId="0" fontId="17" fillId="0" borderId="16" xfId="0" applyFont="1" applyFill="1" applyBorder="1" applyAlignment="1">
      <alignment vertical="top"/>
    </xf>
    <xf numFmtId="3" fontId="17" fillId="0" borderId="16" xfId="2" applyNumberFormat="1" applyFont="1" applyFill="1" applyBorder="1" applyAlignment="1">
      <alignment horizontal="right" vertical="top"/>
    </xf>
    <xf numFmtId="0" fontId="17" fillId="0" borderId="16" xfId="0" applyFont="1" applyFill="1" applyBorder="1"/>
    <xf numFmtId="0" fontId="17" fillId="0" borderId="16" xfId="2" applyNumberFormat="1" applyFont="1" applyFill="1" applyBorder="1" applyAlignment="1">
      <alignment horizontal="right" vertical="top" wrapText="1"/>
    </xf>
    <xf numFmtId="3" fontId="17" fillId="0" borderId="16" xfId="0" applyNumberFormat="1" applyFont="1" applyFill="1" applyBorder="1"/>
    <xf numFmtId="3" fontId="17" fillId="0" borderId="16" xfId="2" applyNumberFormat="1" applyFont="1" applyFill="1" applyBorder="1" applyAlignment="1">
      <alignment horizontal="right" vertical="top" wrapText="1"/>
    </xf>
    <xf numFmtId="188" fontId="17" fillId="0" borderId="16" xfId="59" applyFont="1" applyFill="1" applyBorder="1" applyAlignment="1">
      <alignment horizontal="center" vertical="top" wrapText="1"/>
    </xf>
    <xf numFmtId="3" fontId="17" fillId="0" borderId="16" xfId="49" applyNumberFormat="1" applyFont="1" applyFill="1" applyBorder="1" applyAlignment="1">
      <alignment horizontal="right" vertical="top" wrapText="1"/>
    </xf>
    <xf numFmtId="190" fontId="18" fillId="0" borderId="16" xfId="2" applyNumberFormat="1" applyFont="1" applyFill="1" applyBorder="1" applyAlignment="1">
      <alignment vertical="top"/>
    </xf>
    <xf numFmtId="0" fontId="17" fillId="0" borderId="16" xfId="15" applyFont="1" applyFill="1" applyBorder="1" applyAlignment="1">
      <alignment vertical="top"/>
    </xf>
    <xf numFmtId="0" fontId="17" fillId="0" borderId="16" xfId="15" applyFont="1" applyFill="1" applyBorder="1" applyAlignment="1">
      <alignment horizontal="center" vertical="top"/>
    </xf>
    <xf numFmtId="187" fontId="17" fillId="0" borderId="16" xfId="3" applyNumberFormat="1" applyFont="1" applyFill="1" applyBorder="1" applyAlignment="1">
      <alignment vertical="top"/>
    </xf>
    <xf numFmtId="188" fontId="17" fillId="0" borderId="16" xfId="59" applyFont="1" applyFill="1" applyBorder="1" applyAlignment="1">
      <alignment vertical="top" wrapText="1"/>
    </xf>
    <xf numFmtId="192" fontId="17" fillId="0" borderId="16" xfId="6" applyNumberFormat="1" applyFont="1" applyFill="1" applyBorder="1" applyAlignment="1">
      <alignment horizontal="right" vertical="top"/>
    </xf>
    <xf numFmtId="0" fontId="17" fillId="0" borderId="16" xfId="15" applyFont="1" applyFill="1" applyBorder="1" applyAlignment="1">
      <alignment vertical="top" wrapText="1"/>
    </xf>
    <xf numFmtId="3" fontId="17" fillId="0" borderId="16" xfId="59" applyNumberFormat="1" applyFont="1" applyFill="1" applyBorder="1" applyAlignment="1">
      <alignment horizontal="right" vertical="top"/>
    </xf>
    <xf numFmtId="0" fontId="17" fillId="0" borderId="8" xfId="20" applyFont="1" applyFill="1" applyBorder="1" applyAlignment="1">
      <alignment horizontal="center" vertical="top" wrapText="1"/>
    </xf>
    <xf numFmtId="0" fontId="17" fillId="0" borderId="2" xfId="49" applyFont="1" applyFill="1" applyBorder="1" applyAlignment="1">
      <alignment horizontal="center" vertical="top" wrapText="1"/>
    </xf>
    <xf numFmtId="0" fontId="26" fillId="0" borderId="1" xfId="0" applyFont="1" applyFill="1" applyBorder="1" applyAlignment="1">
      <alignment horizontal="center" vertical="top"/>
    </xf>
    <xf numFmtId="187" fontId="26" fillId="0" borderId="1" xfId="3" applyNumberFormat="1" applyFont="1" applyFill="1" applyBorder="1" applyAlignment="1">
      <alignment horizontal="center" vertical="top"/>
    </xf>
    <xf numFmtId="3" fontId="26" fillId="0" borderId="1" xfId="0" applyNumberFormat="1" applyFont="1" applyFill="1" applyBorder="1" applyAlignment="1">
      <alignment horizontal="center" vertical="top" wrapText="1"/>
    </xf>
    <xf numFmtId="0" fontId="17" fillId="0" borderId="4" xfId="49" applyFont="1" applyFill="1" applyBorder="1" applyAlignment="1">
      <alignment horizontal="center" vertical="top" wrapText="1"/>
    </xf>
    <xf numFmtId="0" fontId="17" fillId="0" borderId="8" xfId="49" applyFont="1" applyFill="1" applyBorder="1" applyAlignment="1">
      <alignment horizontal="left" vertical="top" wrapText="1"/>
    </xf>
    <xf numFmtId="0" fontId="17" fillId="0" borderId="8" xfId="2" applyNumberFormat="1" applyFont="1" applyFill="1" applyBorder="1" applyAlignment="1">
      <alignment horizontal="center" vertical="top" wrapText="1"/>
    </xf>
    <xf numFmtId="3" fontId="17" fillId="0" borderId="7" xfId="0" applyNumberFormat="1" applyFont="1" applyFill="1" applyBorder="1" applyAlignment="1">
      <alignment horizontal="right" vertical="top" wrapText="1"/>
    </xf>
    <xf numFmtId="3" fontId="17" fillId="0" borderId="15" xfId="0" applyNumberFormat="1" applyFont="1" applyFill="1" applyBorder="1" applyAlignment="1">
      <alignment horizontal="center" vertical="top" wrapText="1"/>
    </xf>
    <xf numFmtId="0" fontId="26" fillId="0" borderId="18" xfId="0" applyFont="1" applyFill="1" applyBorder="1" applyAlignment="1">
      <alignment horizontal="center" vertical="top" wrapText="1"/>
    </xf>
    <xf numFmtId="0" fontId="26" fillId="0" borderId="8" xfId="0" applyFont="1" applyFill="1" applyBorder="1" applyAlignment="1">
      <alignment horizontal="center" vertical="top" wrapText="1"/>
    </xf>
    <xf numFmtId="0" fontId="17" fillId="0" borderId="8" xfId="0" applyFont="1" applyFill="1" applyBorder="1" applyAlignment="1">
      <alignment horizontal="center" vertical="top" wrapText="1"/>
    </xf>
    <xf numFmtId="187" fontId="29" fillId="0" borderId="8" xfId="9" applyNumberFormat="1" applyFont="1" applyFill="1" applyBorder="1" applyAlignment="1">
      <alignment vertical="top" wrapText="1"/>
    </xf>
    <xf numFmtId="187" fontId="17" fillId="0" borderId="8" xfId="2" applyNumberFormat="1" applyFont="1" applyFill="1" applyBorder="1" applyAlignment="1">
      <alignment horizontal="right" vertical="top" wrapText="1"/>
    </xf>
    <xf numFmtId="3" fontId="17" fillId="0" borderId="8" xfId="0" applyNumberFormat="1" applyFont="1" applyFill="1" applyBorder="1" applyAlignment="1">
      <alignment horizontal="center" vertical="top" wrapText="1"/>
    </xf>
    <xf numFmtId="187" fontId="17" fillId="0" borderId="2" xfId="2" applyNumberFormat="1" applyFont="1" applyFill="1" applyBorder="1" applyAlignment="1">
      <alignment horizontal="right" vertical="top" wrapText="1"/>
    </xf>
    <xf numFmtId="187" fontId="17" fillId="0" borderId="2" xfId="49" applyNumberFormat="1" applyFont="1" applyFill="1" applyBorder="1" applyAlignment="1">
      <alignment horizontal="center" vertical="top" wrapText="1"/>
    </xf>
    <xf numFmtId="3" fontId="17" fillId="0" borderId="6" xfId="0" applyNumberFormat="1" applyFont="1" applyFill="1" applyBorder="1" applyAlignment="1">
      <alignment horizontal="right" vertical="top" wrapText="1"/>
    </xf>
    <xf numFmtId="0" fontId="17" fillId="0" borderId="3" xfId="79" applyFont="1" applyFill="1" applyBorder="1" applyAlignment="1">
      <alignment horizontal="center" vertical="top" wrapText="1"/>
    </xf>
    <xf numFmtId="0" fontId="17" fillId="0" borderId="8" xfId="13" applyFont="1" applyFill="1" applyBorder="1" applyAlignment="1">
      <alignment horizontal="center" vertical="top" wrapText="1"/>
    </xf>
    <xf numFmtId="187" fontId="17" fillId="0" borderId="8" xfId="9" applyNumberFormat="1" applyFont="1" applyFill="1" applyBorder="1" applyAlignment="1">
      <alignment horizontal="center" vertical="top" wrapText="1"/>
    </xf>
    <xf numFmtId="1" fontId="26" fillId="0" borderId="4" xfId="3" applyNumberFormat="1" applyFont="1" applyFill="1" applyBorder="1" applyAlignment="1">
      <alignment horizontal="center" vertical="top"/>
    </xf>
    <xf numFmtId="0" fontId="26" fillId="0" borderId="8" xfId="49" applyFont="1" applyFill="1" applyBorder="1" applyAlignment="1">
      <alignment horizontal="left" vertical="top" wrapText="1"/>
    </xf>
    <xf numFmtId="187" fontId="26" fillId="0" borderId="8" xfId="2" applyNumberFormat="1" applyFont="1" applyFill="1" applyBorder="1" applyAlignment="1">
      <alignment horizontal="center" vertical="top" wrapText="1"/>
    </xf>
    <xf numFmtId="3" fontId="26" fillId="0" borderId="8" xfId="0" applyNumberFormat="1" applyFont="1" applyFill="1" applyBorder="1" applyAlignment="1">
      <alignment horizontal="right" vertical="top" wrapText="1"/>
    </xf>
    <xf numFmtId="3" fontId="26" fillId="0" borderId="8" xfId="0" applyNumberFormat="1" applyFont="1" applyFill="1" applyBorder="1" applyAlignment="1">
      <alignment horizontal="center" vertical="top" wrapText="1"/>
    </xf>
    <xf numFmtId="3" fontId="26" fillId="0" borderId="8" xfId="0" applyNumberFormat="1" applyFont="1" applyFill="1" applyBorder="1" applyAlignment="1">
      <alignment vertical="top" wrapText="1"/>
    </xf>
    <xf numFmtId="190" fontId="26" fillId="0" borderId="8" xfId="2" applyNumberFormat="1" applyFont="1" applyFill="1" applyBorder="1" applyAlignment="1">
      <alignment vertical="top" wrapText="1"/>
    </xf>
    <xf numFmtId="187" fontId="26" fillId="0" borderId="8" xfId="9" applyNumberFormat="1" applyFont="1" applyFill="1" applyBorder="1" applyAlignment="1">
      <alignment vertical="top" wrapText="1"/>
    </xf>
    <xf numFmtId="0" fontId="26" fillId="0" borderId="16" xfId="49" applyFont="1" applyFill="1" applyBorder="1" applyAlignment="1">
      <alignment horizontal="center" vertical="top" wrapText="1"/>
    </xf>
    <xf numFmtId="0" fontId="26" fillId="0" borderId="14" xfId="49" applyFont="1" applyFill="1" applyBorder="1" applyAlignment="1">
      <alignment horizontal="center" vertical="top" wrapText="1"/>
    </xf>
    <xf numFmtId="0" fontId="17" fillId="0" borderId="8" xfId="49" applyFont="1" applyFill="1" applyBorder="1" applyAlignment="1">
      <alignment horizontal="center" vertical="top" wrapText="1"/>
    </xf>
    <xf numFmtId="0" fontId="26" fillId="0" borderId="4" xfId="49" applyFont="1" applyFill="1" applyBorder="1" applyAlignment="1">
      <alignment horizontal="left" vertical="top" wrapText="1"/>
    </xf>
    <xf numFmtId="0" fontId="26" fillId="0" borderId="4" xfId="2" applyNumberFormat="1" applyFont="1" applyFill="1" applyBorder="1" applyAlignment="1">
      <alignment horizontal="left" vertical="top" wrapText="1"/>
    </xf>
    <xf numFmtId="3" fontId="26" fillId="0" borderId="4" xfId="0" applyNumberFormat="1" applyFont="1" applyFill="1" applyBorder="1" applyAlignment="1">
      <alignment horizontal="right" vertical="top" wrapText="1"/>
    </xf>
    <xf numFmtId="3" fontId="26" fillId="0" borderId="4" xfId="0" applyNumberFormat="1" applyFont="1" applyFill="1" applyBorder="1" applyAlignment="1">
      <alignment horizontal="center" vertical="top" wrapText="1"/>
    </xf>
    <xf numFmtId="187" fontId="26" fillId="0" borderId="4" xfId="59" applyNumberFormat="1" applyFont="1" applyFill="1" applyBorder="1" applyAlignment="1">
      <alignment horizontal="right" vertical="top" wrapText="1"/>
    </xf>
    <xf numFmtId="3" fontId="26" fillId="0" borderId="4" xfId="13" applyNumberFormat="1" applyFont="1" applyFill="1" applyBorder="1" applyAlignment="1">
      <alignment horizontal="right" vertical="top" wrapText="1"/>
    </xf>
    <xf numFmtId="0" fontId="26" fillId="0" borderId="14" xfId="74" applyFont="1" applyFill="1" applyBorder="1" applyAlignment="1">
      <alignment horizontal="center" vertical="top" wrapText="1"/>
    </xf>
    <xf numFmtId="0" fontId="26" fillId="0" borderId="14" xfId="74" applyFont="1" applyFill="1" applyBorder="1" applyAlignment="1">
      <alignment horizontal="center" vertical="top"/>
    </xf>
    <xf numFmtId="0" fontId="26" fillId="0" borderId="14" xfId="49" applyFont="1" applyFill="1" applyBorder="1" applyAlignment="1">
      <alignment horizontal="left" vertical="center" wrapText="1"/>
    </xf>
    <xf numFmtId="0" fontId="21" fillId="0" borderId="14" xfId="49" applyFont="1" applyFill="1" applyBorder="1" applyAlignment="1">
      <alignment horizontal="center" vertical="center" wrapText="1"/>
    </xf>
    <xf numFmtId="0" fontId="26" fillId="0" borderId="16" xfId="79" applyFont="1" applyFill="1" applyBorder="1" applyAlignment="1">
      <alignment horizontal="left" vertical="top" wrapText="1"/>
    </xf>
    <xf numFmtId="0" fontId="26" fillId="0" borderId="16" xfId="79" applyFont="1" applyFill="1" applyBorder="1" applyAlignment="1">
      <alignment horizontal="center" vertical="top" wrapText="1"/>
    </xf>
    <xf numFmtId="0" fontId="26" fillId="0" borderId="16" xfId="13" applyFont="1" applyFill="1" applyBorder="1" applyAlignment="1">
      <alignment horizontal="center" vertical="top" wrapText="1"/>
    </xf>
    <xf numFmtId="0" fontId="26" fillId="0" borderId="16" xfId="49" applyFont="1" applyFill="1" applyBorder="1" applyAlignment="1">
      <alignment horizontal="left" vertical="center" wrapText="1"/>
    </xf>
    <xf numFmtId="0" fontId="21" fillId="0" borderId="16" xfId="49" applyFont="1" applyFill="1" applyBorder="1" applyAlignment="1">
      <alignment horizontal="center" vertical="center" wrapText="1"/>
    </xf>
    <xf numFmtId="0" fontId="17" fillId="0" borderId="4" xfId="20" applyFont="1" applyFill="1" applyBorder="1" applyAlignment="1">
      <alignment horizontal="center" vertical="top" wrapText="1"/>
    </xf>
    <xf numFmtId="0" fontId="17" fillId="0" borderId="4" xfId="49" applyFont="1" applyFill="1" applyBorder="1" applyAlignment="1">
      <alignment horizontal="left" vertical="top" wrapText="1"/>
    </xf>
    <xf numFmtId="49" fontId="17" fillId="0" borderId="4" xfId="78" applyNumberFormat="1" applyFont="1" applyFill="1" applyBorder="1" applyAlignment="1">
      <alignment horizontal="center" vertical="top" wrapText="1"/>
    </xf>
    <xf numFmtId="3" fontId="17" fillId="0" borderId="4" xfId="50" applyNumberFormat="1" applyFont="1" applyFill="1" applyBorder="1" applyAlignment="1">
      <alignment horizontal="right" vertical="top" wrapText="1"/>
    </xf>
    <xf numFmtId="187" fontId="17" fillId="0" borderId="4" xfId="2" applyNumberFormat="1" applyFont="1" applyFill="1" applyBorder="1" applyAlignment="1">
      <alignment horizontal="center" vertical="top"/>
    </xf>
    <xf numFmtId="0" fontId="17" fillId="0" borderId="4" xfId="0" applyFont="1" applyFill="1" applyBorder="1" applyAlignment="1">
      <alignment horizontal="center" vertical="top"/>
    </xf>
    <xf numFmtId="0" fontId="17" fillId="0" borderId="4" xfId="49" applyFont="1" applyFill="1" applyBorder="1" applyAlignment="1">
      <alignment horizontal="center" vertical="top"/>
    </xf>
    <xf numFmtId="187" fontId="17" fillId="0" borderId="4" xfId="9" applyNumberFormat="1" applyFont="1" applyFill="1" applyBorder="1" applyAlignment="1">
      <alignment horizontal="center" vertical="top" wrapText="1"/>
    </xf>
    <xf numFmtId="187" fontId="17" fillId="0" borderId="4" xfId="9" applyNumberFormat="1" applyFont="1" applyFill="1" applyBorder="1" applyAlignment="1">
      <alignment vertical="top" wrapText="1"/>
    </xf>
    <xf numFmtId="3" fontId="17" fillId="0" borderId="4" xfId="2" applyNumberFormat="1" applyFont="1" applyFill="1" applyBorder="1" applyAlignment="1">
      <alignment horizontal="center" vertical="top"/>
    </xf>
    <xf numFmtId="3" fontId="17" fillId="0" borderId="4" xfId="49" applyNumberFormat="1" applyFont="1" applyFill="1" applyBorder="1" applyAlignment="1">
      <alignment horizontal="center" vertical="top" wrapText="1"/>
    </xf>
    <xf numFmtId="43" fontId="17" fillId="0" borderId="4" xfId="2" applyFont="1" applyFill="1" applyBorder="1" applyAlignment="1">
      <alignment horizontal="center" vertical="top" wrapText="1"/>
    </xf>
    <xf numFmtId="0" fontId="17" fillId="0" borderId="1" xfId="49" applyFont="1" applyFill="1" applyBorder="1" applyAlignment="1">
      <alignment horizontal="center" vertical="top"/>
    </xf>
    <xf numFmtId="0" fontId="26" fillId="0" borderId="4" xfId="0" applyFont="1" applyFill="1" applyBorder="1" applyAlignment="1">
      <alignment vertical="top" wrapText="1"/>
    </xf>
    <xf numFmtId="0" fontId="26" fillId="0" borderId="4" xfId="0" applyFont="1" applyFill="1" applyBorder="1" applyAlignment="1">
      <alignment horizontal="center" vertical="top" wrapText="1"/>
    </xf>
    <xf numFmtId="3" fontId="26" fillId="0" borderId="4" xfId="0" applyNumberFormat="1" applyFont="1" applyFill="1" applyBorder="1" applyAlignment="1">
      <alignment horizontal="right" vertical="top"/>
    </xf>
    <xf numFmtId="187" fontId="26" fillId="0" borderId="1" xfId="3" applyNumberFormat="1" applyFont="1" applyFill="1" applyBorder="1" applyAlignment="1">
      <alignment horizontal="right" vertical="top"/>
    </xf>
    <xf numFmtId="187" fontId="17" fillId="0" borderId="1" xfId="26" applyNumberFormat="1" applyFont="1" applyFill="1" applyBorder="1" applyAlignment="1">
      <alignment horizontal="center" vertical="top"/>
    </xf>
    <xf numFmtId="187" fontId="17" fillId="0" borderId="1" xfId="26" applyNumberFormat="1" applyFont="1" applyFill="1" applyBorder="1" applyAlignment="1">
      <alignment horizontal="right" vertical="top"/>
    </xf>
    <xf numFmtId="0" fontId="26" fillId="0" borderId="4" xfId="0" applyFont="1" applyFill="1" applyBorder="1" applyAlignment="1">
      <alignment horizontal="center" vertical="top"/>
    </xf>
    <xf numFmtId="0" fontId="26" fillId="0" borderId="4" xfId="0" applyFont="1" applyFill="1" applyBorder="1" applyAlignment="1">
      <alignment vertical="top"/>
    </xf>
    <xf numFmtId="0" fontId="32" fillId="0" borderId="0" xfId="0" applyFont="1" applyFill="1"/>
    <xf numFmtId="0" fontId="17" fillId="0" borderId="8" xfId="79" applyFont="1" applyFill="1" applyBorder="1" applyAlignment="1">
      <alignment horizontal="left" vertical="top" wrapText="1"/>
    </xf>
    <xf numFmtId="0" fontId="17" fillId="0" borderId="8" xfId="79" applyFont="1" applyFill="1" applyBorder="1" applyAlignment="1">
      <alignment horizontal="center" vertical="top" wrapText="1"/>
    </xf>
    <xf numFmtId="3" fontId="17" fillId="0" borderId="8" xfId="79" applyNumberFormat="1" applyFont="1" applyFill="1" applyBorder="1" applyAlignment="1">
      <alignment horizontal="right" vertical="top" wrapText="1"/>
    </xf>
    <xf numFmtId="187" fontId="29" fillId="0" borderId="8" xfId="2" applyNumberFormat="1" applyFont="1" applyFill="1" applyBorder="1" applyAlignment="1">
      <alignment horizontal="center" vertical="top" wrapText="1"/>
    </xf>
    <xf numFmtId="187" fontId="29" fillId="0" borderId="13" xfId="2" applyNumberFormat="1" applyFont="1" applyFill="1" applyBorder="1" applyAlignment="1">
      <alignment horizontal="center" vertical="top" wrapText="1"/>
    </xf>
    <xf numFmtId="187" fontId="29" fillId="0" borderId="14" xfId="2" applyNumberFormat="1" applyFont="1" applyFill="1" applyBorder="1" applyAlignment="1">
      <alignment horizontal="center" vertical="top" wrapText="1"/>
    </xf>
    <xf numFmtId="3" fontId="17" fillId="0" borderId="14" xfId="79" applyNumberFormat="1" applyFont="1" applyFill="1" applyBorder="1" applyAlignment="1">
      <alignment horizontal="right" vertical="top" wrapText="1"/>
    </xf>
    <xf numFmtId="0" fontId="17" fillId="0" borderId="14" xfId="0" applyFont="1" applyFill="1" applyBorder="1" applyAlignment="1">
      <alignment horizontal="center" vertical="top" wrapText="1"/>
    </xf>
    <xf numFmtId="187" fontId="17" fillId="0" borderId="14" xfId="83" applyNumberFormat="1" applyFont="1" applyFill="1" applyBorder="1" applyAlignment="1">
      <alignment horizontal="center" vertical="top" wrapText="1"/>
    </xf>
    <xf numFmtId="0" fontId="17" fillId="0" borderId="16" xfId="79" applyFont="1" applyFill="1" applyBorder="1" applyAlignment="1">
      <alignment vertical="top" wrapText="1"/>
    </xf>
    <xf numFmtId="0" fontId="17" fillId="0" borderId="14" xfId="49" applyFont="1" applyFill="1" applyBorder="1" applyAlignment="1">
      <alignment vertical="top" wrapText="1"/>
    </xf>
    <xf numFmtId="0" fontId="17" fillId="0" borderId="14" xfId="2" applyNumberFormat="1" applyFont="1" applyFill="1" applyBorder="1" applyAlignment="1">
      <alignment horizontal="center" vertical="top"/>
    </xf>
    <xf numFmtId="43" fontId="17" fillId="0" borderId="14" xfId="2" applyFont="1" applyFill="1" applyBorder="1" applyAlignment="1">
      <alignment horizontal="right" vertical="top"/>
    </xf>
    <xf numFmtId="187" fontId="17" fillId="0" borderId="14" xfId="26" applyNumberFormat="1" applyFont="1" applyFill="1" applyBorder="1" applyAlignment="1">
      <alignment horizontal="center" vertical="top"/>
    </xf>
    <xf numFmtId="187" fontId="17" fillId="0" borderId="14" xfId="26" applyNumberFormat="1" applyFont="1" applyFill="1" applyBorder="1" applyAlignment="1">
      <alignment horizontal="right" vertical="top"/>
    </xf>
    <xf numFmtId="43" fontId="26" fillId="0" borderId="14" xfId="2" applyFont="1" applyFill="1" applyBorder="1" applyAlignment="1">
      <alignment horizontal="right" vertical="top" wrapText="1"/>
    </xf>
    <xf numFmtId="0" fontId="26" fillId="0" borderId="14" xfId="0" applyFont="1" applyFill="1" applyBorder="1" applyAlignment="1">
      <alignment horizontal="left" vertical="top" wrapText="1"/>
    </xf>
    <xf numFmtId="0" fontId="26" fillId="0" borderId="14" xfId="0" applyFont="1" applyFill="1" applyBorder="1" applyAlignment="1">
      <alignment horizontal="center" vertical="top" wrapText="1"/>
    </xf>
    <xf numFmtId="187" fontId="29" fillId="0" borderId="14" xfId="9" applyNumberFormat="1" applyFont="1" applyFill="1" applyBorder="1" applyAlignment="1">
      <alignment horizontal="center" vertical="top" wrapText="1"/>
    </xf>
    <xf numFmtId="0" fontId="17" fillId="0" borderId="14" xfId="49" applyFont="1" applyFill="1" applyBorder="1" applyAlignment="1">
      <alignment horizontal="left" vertical="top" wrapText="1"/>
    </xf>
    <xf numFmtId="0" fontId="17" fillId="0" borderId="14" xfId="49" applyFont="1" applyFill="1" applyBorder="1" applyAlignment="1">
      <alignment horizontal="center" vertical="top"/>
    </xf>
    <xf numFmtId="0" fontId="17" fillId="0" borderId="2" xfId="20" applyFont="1" applyFill="1" applyBorder="1" applyAlignment="1">
      <alignment horizontal="center" vertical="top" wrapText="1"/>
    </xf>
    <xf numFmtId="0" fontId="17" fillId="0" borderId="17" xfId="13" applyFont="1" applyFill="1" applyBorder="1" applyAlignment="1">
      <alignment horizontal="left" vertical="top" wrapText="1"/>
    </xf>
    <xf numFmtId="0" fontId="17" fillId="0" borderId="17" xfId="13" applyFont="1" applyFill="1" applyBorder="1" applyAlignment="1">
      <alignment horizontal="center" vertical="top" wrapText="1"/>
    </xf>
    <xf numFmtId="187" fontId="17" fillId="0" borderId="2" xfId="6" applyNumberFormat="1" applyFont="1" applyFill="1" applyBorder="1" applyAlignment="1">
      <alignment horizontal="right" vertical="top" wrapText="1"/>
    </xf>
    <xf numFmtId="3" fontId="17" fillId="0" borderId="2" xfId="0" applyNumberFormat="1" applyFont="1" applyFill="1" applyBorder="1" applyAlignment="1">
      <alignment horizontal="center" vertical="top" wrapText="1"/>
    </xf>
    <xf numFmtId="187" fontId="17" fillId="0" borderId="2" xfId="59" applyNumberFormat="1" applyFont="1" applyFill="1" applyBorder="1" applyAlignment="1">
      <alignment horizontal="right" vertical="top" wrapText="1"/>
    </xf>
    <xf numFmtId="3" fontId="17" fillId="0" borderId="6" xfId="13" applyNumberFormat="1" applyFont="1" applyFill="1" applyBorder="1" applyAlignment="1">
      <alignment horizontal="right" vertical="top" wrapText="1"/>
    </xf>
    <xf numFmtId="0" fontId="17" fillId="0" borderId="6" xfId="79" applyFont="1" applyFill="1" applyBorder="1" applyAlignment="1">
      <alignment horizontal="center" vertical="top" wrapText="1"/>
    </xf>
    <xf numFmtId="0" fontId="17" fillId="0" borderId="2" xfId="13" applyFont="1" applyFill="1" applyBorder="1" applyAlignment="1">
      <alignment horizontal="center" vertical="top" wrapText="1"/>
    </xf>
    <xf numFmtId="187" fontId="17" fillId="0" borderId="2" xfId="9" applyNumberFormat="1" applyFont="1" applyFill="1" applyBorder="1" applyAlignment="1">
      <alignment horizontal="center" vertical="top" wrapText="1"/>
    </xf>
    <xf numFmtId="0" fontId="17" fillId="0" borderId="8" xfId="13" applyFont="1" applyFill="1" applyBorder="1" applyAlignment="1">
      <alignment vertical="top" wrapText="1"/>
    </xf>
    <xf numFmtId="3" fontId="17" fillId="0" borderId="16" xfId="0" applyNumberFormat="1" applyFont="1" applyFill="1" applyBorder="1" applyAlignment="1">
      <alignment horizontal="left" vertical="top" wrapText="1"/>
    </xf>
    <xf numFmtId="0" fontId="17" fillId="0" borderId="16" xfId="13" applyFont="1" applyFill="1" applyBorder="1" applyAlignment="1">
      <alignment horizontal="center" vertical="top" wrapText="1"/>
    </xf>
    <xf numFmtId="187" fontId="17" fillId="0" borderId="16" xfId="6" applyNumberFormat="1" applyFont="1" applyFill="1" applyBorder="1" applyAlignment="1">
      <alignment horizontal="right" vertical="top" wrapText="1"/>
    </xf>
    <xf numFmtId="3" fontId="17" fillId="0" borderId="16" xfId="50" applyNumberFormat="1" applyFont="1" applyFill="1" applyBorder="1" applyAlignment="1">
      <alignment horizontal="right" vertical="top" wrapText="1"/>
    </xf>
    <xf numFmtId="0" fontId="17" fillId="0" borderId="16" xfId="50" applyFont="1" applyBorder="1" applyAlignment="1">
      <alignment horizontal="left" vertical="top" wrapText="1"/>
    </xf>
    <xf numFmtId="0" fontId="17" fillId="0" borderId="16" xfId="50" applyFont="1" applyBorder="1" applyAlignment="1">
      <alignment horizontal="center" vertical="top" wrapText="1"/>
    </xf>
    <xf numFmtId="49" fontId="17" fillId="2" borderId="16" xfId="78" applyNumberFormat="1" applyFont="1" applyFill="1" applyBorder="1" applyAlignment="1">
      <alignment horizontal="center" vertical="top" wrapText="1"/>
    </xf>
    <xf numFmtId="3" fontId="17" fillId="2" borderId="16" xfId="78" applyNumberFormat="1" applyFont="1" applyFill="1" applyBorder="1" applyAlignment="1">
      <alignment horizontal="right" vertical="top" wrapText="1"/>
    </xf>
    <xf numFmtId="187" fontId="17" fillId="4" borderId="16" xfId="26" applyNumberFormat="1" applyFont="1" applyFill="1" applyBorder="1" applyAlignment="1">
      <alignment vertical="top" wrapText="1"/>
    </xf>
    <xf numFmtId="0" fontId="17" fillId="2" borderId="16" xfId="20" applyFont="1" applyFill="1" applyBorder="1" applyAlignment="1">
      <alignment horizontal="center" vertical="top" wrapText="1"/>
    </xf>
    <xf numFmtId="0" fontId="17" fillId="4" borderId="16" xfId="0" applyFont="1" applyFill="1" applyBorder="1" applyAlignment="1">
      <alignment vertical="top"/>
    </xf>
    <xf numFmtId="0" fontId="17" fillId="2" borderId="16" xfId="49" applyNumberFormat="1" applyFont="1" applyFill="1" applyBorder="1" applyAlignment="1">
      <alignment vertical="top" wrapText="1"/>
    </xf>
    <xf numFmtId="49" fontId="17" fillId="2" borderId="19" xfId="49" applyNumberFormat="1" applyFont="1" applyFill="1" applyBorder="1" applyAlignment="1">
      <alignment horizontal="left" vertical="top" wrapText="1"/>
    </xf>
    <xf numFmtId="3" fontId="17" fillId="0" borderId="16" xfId="2" applyNumberFormat="1" applyFont="1" applyFill="1" applyBorder="1" applyAlignment="1">
      <alignment vertical="top"/>
    </xf>
    <xf numFmtId="1" fontId="17" fillId="4" borderId="16" xfId="2" applyNumberFormat="1" applyFont="1" applyFill="1" applyBorder="1" applyAlignment="1">
      <alignment horizontal="center" vertical="top" wrapText="1"/>
    </xf>
    <xf numFmtId="0" fontId="17" fillId="2" borderId="19" xfId="49" applyFont="1" applyFill="1" applyBorder="1" applyAlignment="1">
      <alignment horizontal="left" vertical="top" wrapText="1"/>
    </xf>
    <xf numFmtId="3" fontId="17" fillId="4" borderId="16" xfId="2" applyNumberFormat="1" applyFont="1" applyFill="1" applyBorder="1" applyAlignment="1">
      <alignment vertical="top" wrapText="1"/>
    </xf>
    <xf numFmtId="0" fontId="37" fillId="2" borderId="0" xfId="49" applyFont="1" applyFill="1" applyAlignment="1">
      <alignment vertical="top"/>
    </xf>
    <xf numFmtId="0" fontId="17" fillId="4" borderId="16" xfId="2" applyNumberFormat="1" applyFont="1" applyFill="1" applyBorder="1" applyAlignment="1">
      <alignment vertical="top" wrapText="1"/>
    </xf>
    <xf numFmtId="3" fontId="26" fillId="4" borderId="16" xfId="2" applyNumberFormat="1" applyFont="1" applyFill="1" applyBorder="1" applyAlignment="1">
      <alignment vertical="top"/>
    </xf>
    <xf numFmtId="1" fontId="17" fillId="4" borderId="16" xfId="0" applyNumberFormat="1" applyFont="1" applyFill="1" applyBorder="1" applyAlignment="1">
      <alignment horizontal="center" vertical="top" wrapText="1"/>
    </xf>
    <xf numFmtId="187" fontId="26" fillId="4" borderId="16" xfId="2" applyNumberFormat="1" applyFont="1" applyFill="1" applyBorder="1" applyAlignment="1">
      <alignment vertical="top"/>
    </xf>
    <xf numFmtId="3" fontId="26" fillId="4" borderId="16" xfId="0" applyNumberFormat="1" applyFont="1" applyFill="1" applyBorder="1" applyAlignment="1">
      <alignment horizontal="left" vertical="top" wrapText="1"/>
    </xf>
    <xf numFmtId="0" fontId="29" fillId="4" borderId="12" xfId="20" applyFont="1" applyFill="1" applyBorder="1" applyAlignment="1">
      <alignment vertical="top" wrapText="1"/>
    </xf>
    <xf numFmtId="187" fontId="29" fillId="4" borderId="12" xfId="9" applyNumberFormat="1" applyFont="1" applyFill="1" applyBorder="1" applyAlignment="1">
      <alignment vertical="top" wrapText="1"/>
    </xf>
    <xf numFmtId="0" fontId="29" fillId="4" borderId="12" xfId="0" applyFont="1" applyFill="1" applyBorder="1"/>
    <xf numFmtId="0" fontId="29" fillId="4" borderId="12" xfId="0" applyFont="1" applyFill="1" applyBorder="1" applyAlignment="1">
      <alignment horizontal="left" vertical="top"/>
    </xf>
    <xf numFmtId="3" fontId="26" fillId="0" borderId="16" xfId="2" applyNumberFormat="1" applyFont="1" applyBorder="1" applyAlignment="1">
      <alignment vertical="top"/>
    </xf>
    <xf numFmtId="0" fontId="17" fillId="0" borderId="16" xfId="89" applyFont="1" applyBorder="1" applyAlignment="1">
      <alignment horizontal="left" vertical="top" wrapText="1"/>
    </xf>
    <xf numFmtId="0" fontId="17" fillId="0" borderId="20" xfId="0" applyFont="1" applyBorder="1" applyAlignment="1">
      <alignment horizontal="center" vertical="top" wrapText="1"/>
    </xf>
    <xf numFmtId="3" fontId="17" fillId="0" borderId="3" xfId="0" applyNumberFormat="1" applyFont="1" applyBorder="1" applyAlignment="1">
      <alignment vertical="top" wrapText="1"/>
    </xf>
    <xf numFmtId="1" fontId="17" fillId="0" borderId="16" xfId="0" applyNumberFormat="1" applyFont="1" applyBorder="1" applyAlignment="1">
      <alignment horizontal="center" vertical="top"/>
    </xf>
    <xf numFmtId="187" fontId="17" fillId="2" borderId="12" xfId="9" applyNumberFormat="1" applyFont="1" applyFill="1" applyBorder="1" applyAlignment="1">
      <alignment horizontal="left" vertical="top" wrapText="1"/>
    </xf>
    <xf numFmtId="3" fontId="17" fillId="0" borderId="3" xfId="0" applyNumberFormat="1" applyFont="1" applyFill="1" applyBorder="1" applyAlignment="1">
      <alignment vertical="top" wrapText="1"/>
    </xf>
    <xf numFmtId="3" fontId="17" fillId="0" borderId="3" xfId="0" applyNumberFormat="1" applyFont="1" applyFill="1" applyBorder="1" applyAlignment="1">
      <alignment horizontal="right" vertical="top" wrapText="1"/>
    </xf>
    <xf numFmtId="187" fontId="17" fillId="2" borderId="16" xfId="2" applyNumberFormat="1" applyFont="1" applyFill="1" applyBorder="1" applyAlignment="1">
      <alignment horizontal="center" vertical="top"/>
    </xf>
    <xf numFmtId="3" fontId="17" fillId="2" borderId="16" xfId="2" applyNumberFormat="1" applyFont="1" applyFill="1" applyBorder="1" applyAlignment="1">
      <alignment horizontal="right" vertical="top"/>
    </xf>
    <xf numFmtId="43" fontId="17" fillId="2" borderId="16" xfId="2" applyFont="1" applyFill="1" applyBorder="1" applyAlignment="1">
      <alignment vertical="top"/>
    </xf>
    <xf numFmtId="49" fontId="17" fillId="4" borderId="16" xfId="67" applyNumberFormat="1" applyFont="1" applyFill="1" applyBorder="1" applyAlignment="1">
      <alignment horizontal="center" vertical="top" wrapText="1"/>
    </xf>
    <xf numFmtId="3" fontId="17" fillId="4" borderId="16" xfId="67" applyNumberFormat="1" applyFont="1" applyFill="1" applyBorder="1" applyAlignment="1">
      <alignment horizontal="right" vertical="top" wrapText="1"/>
    </xf>
    <xf numFmtId="49" fontId="17" fillId="4" borderId="16" xfId="49" applyNumberFormat="1" applyFont="1" applyFill="1" applyBorder="1" applyAlignment="1">
      <alignment horizontal="center" vertical="top" wrapText="1"/>
    </xf>
    <xf numFmtId="3" fontId="17" fillId="0" borderId="16" xfId="67" applyNumberFormat="1" applyFont="1" applyFill="1" applyBorder="1" applyAlignment="1">
      <alignment horizontal="right" vertical="top"/>
    </xf>
    <xf numFmtId="3" fontId="17" fillId="4" borderId="16" xfId="2" applyNumberFormat="1" applyFont="1" applyFill="1" applyBorder="1" applyAlignment="1">
      <alignment horizontal="right" vertical="top"/>
    </xf>
    <xf numFmtId="3" fontId="17" fillId="0" borderId="16" xfId="0" applyNumberFormat="1" applyFont="1" applyFill="1" applyBorder="1" applyAlignment="1">
      <alignment horizontal="center" vertical="top"/>
    </xf>
    <xf numFmtId="43" fontId="17" fillId="2" borderId="16" xfId="2" applyFont="1" applyFill="1" applyBorder="1" applyAlignment="1">
      <alignment horizontal="center" vertical="top"/>
    </xf>
    <xf numFmtId="3" fontId="17" fillId="4" borderId="16" xfId="2" applyNumberFormat="1" applyFont="1" applyFill="1" applyBorder="1" applyAlignment="1">
      <alignment horizontal="right" vertical="center"/>
    </xf>
    <xf numFmtId="0" fontId="17" fillId="0" borderId="16" xfId="15" applyFont="1" applyBorder="1" applyAlignment="1">
      <alignment vertical="top"/>
    </xf>
    <xf numFmtId="0" fontId="17" fillId="4" borderId="16" xfId="20" applyFont="1" applyFill="1" applyBorder="1" applyAlignment="1">
      <alignment horizontal="center" vertical="top" wrapText="1"/>
    </xf>
    <xf numFmtId="3" fontId="17" fillId="4" borderId="16" xfId="59" applyNumberFormat="1" applyFont="1" applyFill="1" applyBorder="1" applyAlignment="1">
      <alignment horizontal="right" vertical="top" wrapText="1"/>
    </xf>
    <xf numFmtId="3" fontId="17" fillId="0" borderId="16" xfId="7" applyNumberFormat="1" applyFont="1" applyFill="1" applyBorder="1" applyAlignment="1">
      <alignment horizontal="center" vertical="top" wrapText="1"/>
    </xf>
    <xf numFmtId="3" fontId="17" fillId="0" borderId="16" xfId="89" applyNumberFormat="1" applyFont="1" applyFill="1" applyBorder="1" applyAlignment="1">
      <alignment horizontal="right" vertical="top"/>
    </xf>
    <xf numFmtId="0" fontId="17" fillId="0" borderId="16" xfId="0" applyFont="1" applyFill="1" applyBorder="1" applyAlignment="1">
      <alignment vertical="center"/>
    </xf>
    <xf numFmtId="3" fontId="17" fillId="0" borderId="16" xfId="0" applyNumberFormat="1" applyFont="1" applyBorder="1" applyAlignment="1">
      <alignment horizontal="right"/>
    </xf>
    <xf numFmtId="0" fontId="17" fillId="0" borderId="16" xfId="56" applyFont="1" applyFill="1" applyBorder="1" applyAlignment="1">
      <alignment vertical="top" wrapText="1"/>
    </xf>
    <xf numFmtId="3" fontId="17" fillId="0" borderId="16" xfId="78" applyNumberFormat="1" applyFont="1" applyFill="1" applyBorder="1" applyAlignment="1">
      <alignment horizontal="right" vertical="top"/>
    </xf>
    <xf numFmtId="3" fontId="18" fillId="2" borderId="16" xfId="2" applyNumberFormat="1" applyFont="1" applyFill="1" applyBorder="1" applyAlignment="1">
      <alignment horizontal="right" vertical="top"/>
    </xf>
    <xf numFmtId="49" fontId="17" fillId="0" borderId="16" xfId="56" applyNumberFormat="1" applyFont="1" applyFill="1" applyBorder="1" applyAlignment="1">
      <alignment horizontal="center" vertical="top"/>
    </xf>
    <xf numFmtId="3" fontId="17" fillId="0" borderId="16" xfId="3" applyNumberFormat="1" applyFont="1" applyFill="1" applyBorder="1" applyAlignment="1">
      <alignment horizontal="right" vertical="top"/>
    </xf>
    <xf numFmtId="49" fontId="17" fillId="2" borderId="16" xfId="26" applyNumberFormat="1" applyFont="1" applyFill="1" applyBorder="1" applyAlignment="1">
      <alignment horizontal="center" vertical="top"/>
    </xf>
    <xf numFmtId="187" fontId="17" fillId="4" borderId="16" xfId="26" applyNumberFormat="1" applyFont="1" applyFill="1" applyBorder="1" applyAlignment="1">
      <alignment horizontal="left" vertical="top" wrapText="1"/>
    </xf>
    <xf numFmtId="0" fontId="17" fillId="0" borderId="16" xfId="0" applyFont="1" applyBorder="1" applyAlignment="1">
      <alignment horizontal="left" vertical="top"/>
    </xf>
    <xf numFmtId="3" fontId="17" fillId="2" borderId="16" xfId="90" applyNumberFormat="1" applyFont="1" applyFill="1" applyBorder="1" applyAlignment="1">
      <alignment horizontal="right" vertical="top" wrapText="1"/>
    </xf>
    <xf numFmtId="3" fontId="17" fillId="0" borderId="16" xfId="15" applyNumberFormat="1" applyFont="1" applyFill="1" applyBorder="1" applyAlignment="1">
      <alignment horizontal="right" vertical="top" wrapText="1"/>
    </xf>
    <xf numFmtId="0" fontId="17" fillId="4" borderId="16" xfId="79" applyFont="1" applyFill="1" applyBorder="1" applyAlignment="1">
      <alignment horizontal="center" vertical="top" wrapText="1"/>
    </xf>
    <xf numFmtId="0" fontId="17" fillId="0" borderId="5" xfId="13" applyFont="1" applyFill="1" applyBorder="1" applyAlignment="1">
      <alignment horizontal="center" vertical="top" wrapText="1"/>
    </xf>
    <xf numFmtId="0" fontId="17" fillId="0" borderId="5" xfId="13" applyFont="1" applyFill="1" applyBorder="1" applyAlignment="1">
      <alignment horizontal="left" vertical="top" wrapText="1"/>
    </xf>
    <xf numFmtId="3" fontId="17" fillId="0" borderId="3" xfId="13" applyNumberFormat="1" applyFont="1" applyFill="1" applyBorder="1" applyAlignment="1">
      <alignment horizontal="right" vertical="top" wrapText="1"/>
    </xf>
    <xf numFmtId="0" fontId="17" fillId="0" borderId="3" xfId="79" applyFont="1" applyFill="1" applyBorder="1" applyAlignment="1">
      <alignment horizontal="left" vertical="top" wrapText="1"/>
    </xf>
    <xf numFmtId="0" fontId="17" fillId="4" borderId="16" xfId="79" applyFont="1" applyFill="1" applyBorder="1" applyAlignment="1">
      <alignment horizontal="left" vertical="top" wrapText="1"/>
    </xf>
    <xf numFmtId="187" fontId="17" fillId="4" borderId="16" xfId="9" applyNumberFormat="1" applyFont="1" applyFill="1" applyBorder="1" applyAlignment="1">
      <alignment vertical="top" wrapText="1"/>
    </xf>
    <xf numFmtId="0" fontId="17" fillId="0" borderId="16" xfId="13" applyNumberFormat="1" applyFont="1" applyFill="1" applyBorder="1" applyAlignment="1">
      <alignment vertical="top" wrapText="1"/>
    </xf>
    <xf numFmtId="0" fontId="27" fillId="2" borderId="0" xfId="49" applyFont="1" applyFill="1" applyAlignment="1">
      <alignment vertical="top"/>
    </xf>
    <xf numFmtId="1" fontId="17" fillId="2" borderId="16" xfId="2" applyNumberFormat="1" applyFont="1" applyFill="1" applyBorder="1" applyAlignment="1">
      <alignment horizontal="center" vertical="top" wrapText="1"/>
    </xf>
    <xf numFmtId="43" fontId="17" fillId="2" borderId="16" xfId="2" applyFont="1" applyFill="1" applyBorder="1" applyAlignment="1">
      <alignment horizontal="left" vertical="top" wrapText="1"/>
    </xf>
    <xf numFmtId="1" fontId="17" fillId="2" borderId="16" xfId="26" applyNumberFormat="1" applyFont="1" applyFill="1" applyBorder="1" applyAlignment="1">
      <alignment horizontal="center" vertical="top"/>
    </xf>
    <xf numFmtId="187" fontId="17" fillId="2" borderId="16" xfId="26" applyNumberFormat="1" applyFont="1" applyFill="1" applyBorder="1" applyAlignment="1">
      <alignment horizontal="center" vertical="top"/>
    </xf>
    <xf numFmtId="3" fontId="17" fillId="2" borderId="16" xfId="2" applyNumberFormat="1" applyFont="1" applyFill="1" applyBorder="1" applyAlignment="1">
      <alignment vertical="top" wrapText="1"/>
    </xf>
    <xf numFmtId="0" fontId="17" fillId="2" borderId="16" xfId="91" applyFont="1" applyFill="1" applyBorder="1" applyAlignment="1" applyProtection="1">
      <alignment horizontal="center" vertical="top" wrapText="1"/>
    </xf>
    <xf numFmtId="0" fontId="17" fillId="2" borderId="16" xfId="20" applyFont="1" applyFill="1" applyBorder="1" applyAlignment="1">
      <alignment vertical="top" wrapText="1"/>
    </xf>
    <xf numFmtId="3" fontId="17" fillId="0" borderId="16" xfId="78" applyNumberFormat="1" applyFont="1" applyBorder="1" applyAlignment="1">
      <alignment vertical="top"/>
    </xf>
    <xf numFmtId="3" fontId="17" fillId="0" borderId="16" xfId="0" applyNumberFormat="1" applyFont="1" applyBorder="1" applyAlignment="1">
      <alignment vertical="top"/>
    </xf>
    <xf numFmtId="0" fontId="29" fillId="2" borderId="16" xfId="20" applyFont="1" applyFill="1" applyBorder="1" applyAlignment="1">
      <alignment horizontal="center" vertical="top" wrapText="1"/>
    </xf>
    <xf numFmtId="0" fontId="17" fillId="4" borderId="2" xfId="49" applyFont="1" applyFill="1" applyBorder="1" applyAlignment="1">
      <alignment horizontal="left" vertical="top" wrapText="1"/>
    </xf>
    <xf numFmtId="0" fontId="17" fillId="4" borderId="2" xfId="49" applyFont="1" applyFill="1" applyBorder="1" applyAlignment="1">
      <alignment horizontal="center" vertical="top" wrapText="1"/>
    </xf>
    <xf numFmtId="3" fontId="17" fillId="4" borderId="2" xfId="49" applyNumberFormat="1" applyFont="1" applyFill="1" applyBorder="1" applyAlignment="1">
      <alignment horizontal="center" vertical="top" wrapText="1"/>
    </xf>
    <xf numFmtId="187" fontId="17" fillId="4" borderId="21" xfId="26" applyNumberFormat="1" applyFont="1" applyFill="1" applyBorder="1" applyAlignment="1">
      <alignment vertical="top" wrapText="1"/>
    </xf>
    <xf numFmtId="3" fontId="17" fillId="4" borderId="21" xfId="78" applyNumberFormat="1" applyFont="1" applyFill="1" applyBorder="1" applyAlignment="1">
      <alignment horizontal="right" vertical="top" wrapText="1"/>
    </xf>
    <xf numFmtId="3" fontId="17" fillId="4" borderId="21" xfId="26" applyNumberFormat="1" applyFont="1" applyFill="1" applyBorder="1" applyAlignment="1">
      <alignment horizontal="right" vertical="top" wrapText="1"/>
    </xf>
    <xf numFmtId="49" fontId="17" fillId="4" borderId="16" xfId="0" applyNumberFormat="1" applyFont="1" applyFill="1" applyBorder="1" applyAlignment="1">
      <alignment horizontal="center" vertical="top"/>
    </xf>
    <xf numFmtId="3" fontId="17" fillId="4" borderId="16" xfId="2" applyNumberFormat="1" applyFont="1" applyFill="1" applyBorder="1" applyAlignment="1">
      <alignment vertical="top"/>
    </xf>
    <xf numFmtId="3" fontId="17" fillId="4" borderId="16" xfId="26" applyNumberFormat="1" applyFont="1" applyFill="1" applyBorder="1" applyAlignment="1">
      <alignment horizontal="center" vertical="top"/>
    </xf>
    <xf numFmtId="3" fontId="17" fillId="4" borderId="16" xfId="26" applyNumberFormat="1" applyFont="1" applyFill="1" applyBorder="1" applyAlignment="1">
      <alignment horizontal="right" vertical="top"/>
    </xf>
    <xf numFmtId="3" fontId="17" fillId="2" borderId="16" xfId="90" applyNumberFormat="1" applyFont="1" applyFill="1" applyBorder="1" applyAlignment="1">
      <alignment vertical="top" wrapText="1"/>
    </xf>
    <xf numFmtId="3" fontId="17" fillId="0" borderId="16" xfId="0" applyNumberFormat="1" applyFont="1" applyBorder="1" applyAlignment="1">
      <alignment vertical="top" wrapText="1"/>
    </xf>
    <xf numFmtId="3" fontId="17" fillId="2" borderId="16" xfId="2" applyNumberFormat="1" applyFont="1" applyFill="1" applyBorder="1" applyAlignment="1">
      <alignment horizontal="center" vertical="center" wrapText="1"/>
    </xf>
    <xf numFmtId="3" fontId="17" fillId="0" borderId="16" xfId="2" applyNumberFormat="1" applyFont="1" applyBorder="1" applyAlignment="1">
      <alignment horizontal="center" vertical="center"/>
    </xf>
    <xf numFmtId="43" fontId="17" fillId="2" borderId="16" xfId="2" applyFont="1" applyFill="1" applyBorder="1" applyAlignment="1">
      <alignment vertical="center" wrapText="1"/>
    </xf>
    <xf numFmtId="3" fontId="17" fillId="2" borderId="16" xfId="26" applyNumberFormat="1" applyFont="1" applyFill="1" applyBorder="1" applyAlignment="1">
      <alignment horizontal="center" vertical="top" wrapText="1"/>
    </xf>
    <xf numFmtId="3" fontId="17" fillId="4" borderId="16" xfId="2" applyNumberFormat="1" applyFont="1" applyFill="1" applyBorder="1" applyAlignment="1">
      <alignment horizontal="left" vertical="center"/>
    </xf>
    <xf numFmtId="49" fontId="17" fillId="2" borderId="16" xfId="2" applyNumberFormat="1" applyFont="1" applyFill="1" applyBorder="1" applyAlignment="1">
      <alignment horizontal="center" vertical="top" wrapText="1"/>
    </xf>
    <xf numFmtId="0" fontId="17" fillId="2" borderId="16" xfId="2" applyNumberFormat="1" applyFont="1" applyFill="1" applyBorder="1" applyAlignment="1">
      <alignment horizontal="center" vertical="center"/>
    </xf>
    <xf numFmtId="3" fontId="17" fillId="0" borderId="16" xfId="2" applyNumberFormat="1" applyFont="1" applyBorder="1" applyAlignment="1">
      <alignment horizontal="center" vertical="top"/>
    </xf>
    <xf numFmtId="1" fontId="17" fillId="4" borderId="16" xfId="2" applyNumberFormat="1" applyFont="1" applyFill="1" applyBorder="1" applyAlignment="1">
      <alignment horizontal="center" vertical="center" wrapText="1"/>
    </xf>
    <xf numFmtId="49" fontId="17" fillId="2" borderId="16" xfId="49" applyNumberFormat="1" applyFont="1" applyFill="1" applyBorder="1" applyAlignment="1">
      <alignment vertical="top"/>
    </xf>
    <xf numFmtId="187" fontId="17" fillId="2" borderId="16" xfId="2" applyNumberFormat="1" applyFont="1" applyFill="1" applyBorder="1" applyAlignment="1">
      <alignment horizontal="right" vertical="top"/>
    </xf>
    <xf numFmtId="0" fontId="17" fillId="0" borderId="16" xfId="15" applyFont="1" applyFill="1" applyBorder="1" applyAlignment="1">
      <alignment horizontal="left" vertical="top" wrapText="1"/>
    </xf>
    <xf numFmtId="3" fontId="17" fillId="0" borderId="16" xfId="78" applyNumberFormat="1" applyFont="1" applyFill="1" applyBorder="1" applyAlignment="1">
      <alignment horizontal="center" vertical="top"/>
    </xf>
    <xf numFmtId="0" fontId="17" fillId="4" borderId="16" xfId="49" applyFont="1" applyFill="1" applyBorder="1" applyAlignment="1">
      <alignment vertical="center" wrapText="1"/>
    </xf>
    <xf numFmtId="43" fontId="17" fillId="4" borderId="16" xfId="2" applyFont="1" applyFill="1" applyBorder="1" applyAlignment="1">
      <alignment vertical="center"/>
    </xf>
    <xf numFmtId="187" fontId="17" fillId="4" borderId="16" xfId="2" applyNumberFormat="1" applyFont="1" applyFill="1" applyBorder="1" applyAlignment="1">
      <alignment vertical="center"/>
    </xf>
    <xf numFmtId="0" fontId="17" fillId="0" borderId="16" xfId="0" applyFont="1" applyBorder="1" applyAlignment="1">
      <alignment horizontal="center" vertical="center" wrapText="1"/>
    </xf>
    <xf numFmtId="43" fontId="17" fillId="0" borderId="16" xfId="2" applyFont="1" applyBorder="1"/>
    <xf numFmtId="3" fontId="17" fillId="0" borderId="16" xfId="2" applyNumberFormat="1" applyFont="1" applyBorder="1" applyAlignment="1">
      <alignment horizontal="right"/>
    </xf>
    <xf numFmtId="187" fontId="17" fillId="0" borderId="16" xfId="2" applyNumberFormat="1" applyFont="1" applyBorder="1"/>
    <xf numFmtId="0" fontId="17" fillId="0" borderId="16" xfId="0" applyFont="1" applyBorder="1" applyAlignment="1">
      <alignment horizontal="left" vertical="center"/>
    </xf>
    <xf numFmtId="0" fontId="17" fillId="4" borderId="16" xfId="0" applyFont="1" applyFill="1" applyBorder="1" applyAlignment="1">
      <alignment vertical="center"/>
    </xf>
    <xf numFmtId="49" fontId="17" fillId="4" borderId="16" xfId="78" applyNumberFormat="1" applyFont="1" applyFill="1" applyBorder="1" applyAlignment="1">
      <alignment horizontal="center" vertical="top" wrapText="1"/>
    </xf>
    <xf numFmtId="3" fontId="17" fillId="4" borderId="16" xfId="78" applyNumberFormat="1" applyFont="1" applyFill="1" applyBorder="1" applyAlignment="1">
      <alignment horizontal="center" vertical="top" wrapText="1"/>
    </xf>
    <xf numFmtId="187" fontId="21" fillId="7" borderId="8" xfId="2" applyNumberFormat="1" applyFont="1" applyFill="1" applyBorder="1" applyAlignment="1">
      <alignment horizontal="center" vertical="top" wrapText="1"/>
    </xf>
    <xf numFmtId="0" fontId="32" fillId="7" borderId="8" xfId="0" applyFont="1" applyFill="1" applyBorder="1"/>
    <xf numFmtId="0" fontId="32" fillId="0" borderId="8" xfId="0" applyFont="1" applyBorder="1"/>
    <xf numFmtId="187" fontId="21" fillId="7" borderId="16" xfId="2" applyNumberFormat="1" applyFont="1" applyFill="1" applyBorder="1" applyAlignment="1">
      <alignment horizontal="center" vertical="top" wrapText="1"/>
    </xf>
    <xf numFmtId="0" fontId="32" fillId="0" borderId="16" xfId="0" applyFont="1" applyBorder="1"/>
    <xf numFmtId="0" fontId="32" fillId="0" borderId="16" xfId="0" applyFont="1" applyFill="1" applyBorder="1"/>
    <xf numFmtId="43" fontId="32" fillId="0" borderId="8" xfId="2" applyFont="1" applyBorder="1"/>
    <xf numFmtId="43" fontId="32" fillId="0" borderId="16" xfId="2" applyFont="1" applyBorder="1"/>
    <xf numFmtId="0" fontId="32" fillId="0" borderId="0" xfId="0" applyFont="1"/>
    <xf numFmtId="187" fontId="29" fillId="4" borderId="12" xfId="9" applyNumberFormat="1" applyFont="1" applyFill="1" applyBorder="1" applyAlignment="1">
      <alignment horizontal="center" vertical="top" wrapText="1"/>
    </xf>
    <xf numFmtId="187" fontId="17" fillId="2" borderId="12" xfId="9" applyNumberFormat="1" applyFont="1" applyFill="1" applyBorder="1" applyAlignment="1">
      <alignment horizontal="center" vertical="top" wrapText="1"/>
    </xf>
    <xf numFmtId="43" fontId="17" fillId="0" borderId="8" xfId="2" applyFont="1" applyBorder="1" applyAlignment="1">
      <alignment vertical="top" wrapText="1"/>
    </xf>
    <xf numFmtId="43" fontId="17" fillId="4" borderId="8" xfId="2" applyFont="1" applyFill="1" applyBorder="1" applyAlignment="1">
      <alignment vertical="top"/>
    </xf>
    <xf numFmtId="187" fontId="26" fillId="0" borderId="16" xfId="2" applyNumberFormat="1" applyFont="1" applyFill="1" applyBorder="1" applyAlignment="1">
      <alignment horizontal="right" vertical="top" wrapText="1"/>
    </xf>
    <xf numFmtId="187" fontId="17" fillId="0" borderId="16" xfId="2" applyNumberFormat="1" applyFont="1" applyFill="1" applyBorder="1"/>
    <xf numFmtId="187" fontId="17" fillId="0" borderId="8" xfId="2" applyNumberFormat="1" applyFont="1" applyBorder="1" applyAlignment="1">
      <alignment vertical="top" wrapText="1"/>
    </xf>
    <xf numFmtId="187" fontId="17" fillId="4" borderId="14" xfId="2" applyNumberFormat="1" applyFont="1" applyFill="1" applyBorder="1" applyAlignment="1">
      <alignment vertical="top"/>
    </xf>
    <xf numFmtId="187" fontId="17" fillId="0" borderId="16" xfId="2" applyNumberFormat="1" applyFont="1" applyBorder="1" applyAlignment="1">
      <alignment horizontal="left" vertical="top" wrapText="1"/>
    </xf>
    <xf numFmtId="187" fontId="26" fillId="0" borderId="16" xfId="2" applyNumberFormat="1" applyFont="1" applyBorder="1" applyAlignment="1">
      <alignment horizontal="right" vertical="top" wrapText="1"/>
    </xf>
    <xf numFmtId="3" fontId="17" fillId="0" borderId="3" xfId="0" applyNumberFormat="1" applyFont="1" applyFill="1" applyBorder="1" applyAlignment="1">
      <alignment horizontal="center" vertical="top" wrapText="1"/>
    </xf>
    <xf numFmtId="187" fontId="17" fillId="0" borderId="16" xfId="59" applyNumberFormat="1" applyFont="1" applyFill="1" applyBorder="1" applyAlignment="1">
      <alignment horizontal="center" vertical="top" wrapText="1"/>
    </xf>
    <xf numFmtId="187" fontId="17" fillId="0" borderId="8" xfId="2" applyNumberFormat="1" applyFont="1" applyBorder="1" applyAlignment="1">
      <alignment horizontal="center" vertical="top" wrapText="1"/>
    </xf>
    <xf numFmtId="187" fontId="17" fillId="4" borderId="8" xfId="2" applyNumberFormat="1" applyFont="1" applyFill="1" applyBorder="1" applyAlignment="1">
      <alignment horizontal="center" vertical="top"/>
    </xf>
    <xf numFmtId="0" fontId="17" fillId="4" borderId="8" xfId="49" applyFont="1" applyFill="1" applyBorder="1" applyAlignment="1">
      <alignment horizontal="center" vertical="top"/>
    </xf>
    <xf numFmtId="187" fontId="18" fillId="2" borderId="8" xfId="2" applyNumberFormat="1" applyFont="1" applyFill="1" applyBorder="1" applyAlignment="1">
      <alignment vertical="top" wrapText="1"/>
    </xf>
    <xf numFmtId="187" fontId="21" fillId="3" borderId="8" xfId="2" applyNumberFormat="1" applyFont="1" applyFill="1" applyBorder="1" applyAlignment="1">
      <alignment vertical="top" wrapText="1"/>
    </xf>
    <xf numFmtId="187" fontId="18" fillId="5" borderId="16" xfId="2" applyNumberFormat="1" applyFont="1" applyFill="1" applyBorder="1" applyAlignment="1">
      <alignment vertical="top" wrapText="1"/>
    </xf>
    <xf numFmtId="187" fontId="21" fillId="5" borderId="16" xfId="2" applyNumberFormat="1" applyFont="1" applyFill="1" applyBorder="1" applyAlignment="1">
      <alignment vertical="top" wrapText="1"/>
    </xf>
    <xf numFmtId="0" fontId="26" fillId="0" borderId="16" xfId="0" applyFont="1" applyFill="1" applyBorder="1" applyAlignment="1">
      <alignment vertical="top"/>
    </xf>
    <xf numFmtId="187" fontId="17" fillId="0" borderId="4" xfId="2" applyNumberFormat="1" applyFont="1" applyBorder="1" applyAlignment="1">
      <alignment vertical="top" wrapText="1"/>
    </xf>
    <xf numFmtId="187" fontId="17" fillId="0" borderId="14" xfId="2" applyNumberFormat="1" applyFont="1" applyBorder="1" applyAlignment="1">
      <alignment vertical="top"/>
    </xf>
    <xf numFmtId="187" fontId="17" fillId="0" borderId="8" xfId="2" applyNumberFormat="1" applyFont="1" applyBorder="1" applyAlignment="1">
      <alignment vertical="top"/>
    </xf>
    <xf numFmtId="187" fontId="29" fillId="0" borderId="16" xfId="2" applyNumberFormat="1" applyFont="1" applyBorder="1" applyAlignment="1">
      <alignment vertical="top" wrapText="1"/>
    </xf>
    <xf numFmtId="187" fontId="18" fillId="0" borderId="16" xfId="2" applyNumberFormat="1" applyFont="1" applyBorder="1" applyAlignment="1">
      <alignment vertical="top" wrapText="1"/>
    </xf>
    <xf numFmtId="3" fontId="17" fillId="0" borderId="16" xfId="0" applyNumberFormat="1" applyFont="1" applyBorder="1" applyAlignment="1"/>
    <xf numFmtId="187" fontId="26" fillId="0" borderId="16" xfId="2" applyNumberFormat="1" applyFont="1" applyBorder="1" applyAlignment="1">
      <alignment vertical="top" wrapText="1"/>
    </xf>
    <xf numFmtId="187" fontId="17" fillId="0" borderId="3" xfId="2" applyNumberFormat="1" applyFont="1" applyFill="1" applyBorder="1" applyAlignment="1">
      <alignment vertical="top" wrapText="1"/>
    </xf>
    <xf numFmtId="187" fontId="17" fillId="0" borderId="3" xfId="2" applyNumberFormat="1" applyFont="1" applyBorder="1" applyAlignment="1">
      <alignment vertical="top" wrapText="1"/>
    </xf>
    <xf numFmtId="187" fontId="17" fillId="0" borderId="23" xfId="2" applyNumberFormat="1" applyFont="1" applyFill="1" applyBorder="1" applyAlignment="1">
      <alignment vertical="top"/>
    </xf>
    <xf numFmtId="187" fontId="17" fillId="0" borderId="16" xfId="2" applyNumberFormat="1" applyFont="1" applyFill="1" applyBorder="1" applyAlignment="1">
      <alignment vertical="center"/>
    </xf>
    <xf numFmtId="187" fontId="17" fillId="0" borderId="16" xfId="2" applyNumberFormat="1" applyFont="1" applyBorder="1" applyAlignment="1">
      <alignment vertical="center"/>
    </xf>
    <xf numFmtId="187" fontId="17" fillId="4" borderId="14" xfId="2" applyNumberFormat="1" applyFont="1" applyFill="1" applyBorder="1" applyAlignment="1">
      <alignment vertical="top" wrapText="1"/>
    </xf>
    <xf numFmtId="187" fontId="26" fillId="0" borderId="14" xfId="2" applyNumberFormat="1" applyFont="1" applyBorder="1" applyAlignment="1">
      <alignment vertical="top" wrapText="1"/>
    </xf>
    <xf numFmtId="187" fontId="29" fillId="0" borderId="16" xfId="2" quotePrefix="1" applyNumberFormat="1" applyFont="1" applyBorder="1" applyAlignment="1">
      <alignment vertical="top" wrapText="1"/>
    </xf>
    <xf numFmtId="187" fontId="17" fillId="0" borderId="16" xfId="2" applyNumberFormat="1" applyFont="1" applyBorder="1" applyAlignment="1"/>
    <xf numFmtId="187" fontId="17" fillId="0" borderId="16" xfId="2" quotePrefix="1" applyNumberFormat="1" applyFont="1" applyBorder="1" applyAlignment="1">
      <alignment vertical="top" wrapText="1"/>
    </xf>
    <xf numFmtId="187" fontId="29" fillId="0" borderId="0" xfId="2" applyNumberFormat="1" applyFont="1" applyAlignment="1"/>
    <xf numFmtId="187" fontId="17" fillId="0" borderId="21" xfId="2" applyNumberFormat="1" applyFont="1" applyFill="1" applyBorder="1" applyAlignment="1">
      <alignment vertical="top" wrapText="1"/>
    </xf>
    <xf numFmtId="187" fontId="17" fillId="0" borderId="16" xfId="2" applyNumberFormat="1" applyFont="1" applyFill="1" applyBorder="1" applyAlignment="1">
      <alignment vertical="center" wrapText="1"/>
    </xf>
    <xf numFmtId="0" fontId="17" fillId="0" borderId="8" xfId="49" applyFont="1" applyFill="1" applyBorder="1" applyAlignment="1">
      <alignment horizontal="center" vertical="top"/>
    </xf>
    <xf numFmtId="187" fontId="17" fillId="0" borderId="12" xfId="2" applyNumberFormat="1" applyFont="1" applyFill="1" applyBorder="1" applyAlignment="1">
      <alignment vertical="top" wrapText="1"/>
    </xf>
    <xf numFmtId="187" fontId="17" fillId="0" borderId="12" xfId="2" applyNumberFormat="1" applyFont="1" applyFill="1" applyBorder="1" applyAlignment="1">
      <alignment vertical="top"/>
    </xf>
    <xf numFmtId="0" fontId="17" fillId="0" borderId="12" xfId="13" applyFont="1" applyFill="1" applyBorder="1" applyAlignment="1">
      <alignment horizontal="center" vertical="top" wrapText="1"/>
    </xf>
    <xf numFmtId="187" fontId="17" fillId="0" borderId="8" xfId="2" applyNumberFormat="1" applyFont="1" applyFill="1" applyBorder="1" applyAlignment="1">
      <alignment vertical="top" wrapText="1"/>
    </xf>
    <xf numFmtId="187" fontId="17" fillId="0" borderId="8" xfId="9" applyNumberFormat="1" applyFont="1" applyFill="1" applyBorder="1" applyAlignment="1">
      <alignment vertical="top" wrapText="1"/>
    </xf>
    <xf numFmtId="0" fontId="26" fillId="0" borderId="8" xfId="0" applyFont="1" applyFill="1" applyBorder="1" applyAlignment="1">
      <alignment horizontal="center" vertical="top"/>
    </xf>
    <xf numFmtId="0" fontId="17" fillId="0" borderId="8" xfId="20" applyFont="1" applyFill="1" applyBorder="1" applyAlignment="1">
      <alignment horizontal="left" vertical="top" wrapText="1"/>
    </xf>
    <xf numFmtId="187" fontId="17" fillId="0" borderId="0" xfId="2" applyNumberFormat="1" applyFont="1" applyFill="1" applyAlignment="1">
      <alignment vertical="top"/>
    </xf>
    <xf numFmtId="0" fontId="17" fillId="0" borderId="8" xfId="0" applyFont="1" applyFill="1" applyBorder="1" applyAlignment="1">
      <alignment vertical="top" wrapText="1"/>
    </xf>
    <xf numFmtId="187" fontId="17" fillId="0" borderId="27" xfId="2" applyNumberFormat="1" applyFont="1" applyFill="1" applyBorder="1" applyAlignment="1">
      <alignment vertical="top" wrapText="1"/>
    </xf>
    <xf numFmtId="0" fontId="26" fillId="0" borderId="8" xfId="0" applyFont="1" applyFill="1" applyBorder="1" applyAlignment="1">
      <alignment vertical="top"/>
    </xf>
    <xf numFmtId="187" fontId="17" fillId="0" borderId="8" xfId="2" applyNumberFormat="1" applyFont="1" applyFill="1" applyBorder="1" applyAlignment="1">
      <alignment vertical="top"/>
    </xf>
    <xf numFmtId="187" fontId="17" fillId="4" borderId="8" xfId="9" applyNumberFormat="1" applyFont="1" applyFill="1" applyBorder="1" applyAlignment="1">
      <alignment vertical="top" wrapText="1"/>
    </xf>
    <xf numFmtId="0" fontId="26" fillId="0" borderId="8" xfId="0" applyFont="1" applyFill="1" applyBorder="1" applyAlignment="1">
      <alignment vertical="top" wrapText="1"/>
    </xf>
    <xf numFmtId="3" fontId="26" fillId="0" borderId="8" xfId="0" applyNumberFormat="1" applyFont="1" applyFill="1" applyBorder="1" applyAlignment="1">
      <alignment horizontal="center" vertical="top"/>
    </xf>
    <xf numFmtId="187" fontId="17" fillId="0" borderId="12" xfId="2" applyNumberFormat="1" applyFont="1" applyFill="1" applyBorder="1" applyAlignment="1">
      <alignment horizontal="center" vertical="top"/>
    </xf>
    <xf numFmtId="187" fontId="18" fillId="0" borderId="12" xfId="2" applyNumberFormat="1" applyFont="1" applyFill="1" applyBorder="1" applyAlignment="1">
      <alignment vertical="top"/>
    </xf>
    <xf numFmtId="43" fontId="17" fillId="0" borderId="12" xfId="2" applyFont="1" applyFill="1" applyBorder="1" applyAlignment="1">
      <alignment vertical="top"/>
    </xf>
    <xf numFmtId="187" fontId="26" fillId="0" borderId="8" xfId="3" applyNumberFormat="1" applyFont="1" applyFill="1" applyBorder="1" applyAlignment="1">
      <alignment vertical="top"/>
    </xf>
    <xf numFmtId="0" fontId="18" fillId="0" borderId="12" xfId="49" applyFont="1" applyFill="1" applyBorder="1" applyAlignment="1">
      <alignment horizontal="center" vertical="top" wrapText="1"/>
    </xf>
    <xf numFmtId="0" fontId="17" fillId="0" borderId="16" xfId="49" applyFont="1" applyFill="1" applyBorder="1" applyAlignment="1">
      <alignment horizontal="right" vertical="top" wrapText="1"/>
    </xf>
    <xf numFmtId="0" fontId="17" fillId="0" borderId="16" xfId="92" applyFont="1" applyFill="1" applyBorder="1" applyAlignment="1">
      <alignment horizontal="center" vertical="top" wrapText="1"/>
    </xf>
    <xf numFmtId="0" fontId="17" fillId="0" borderId="16" xfId="0" applyNumberFormat="1" applyFont="1" applyFill="1" applyBorder="1" applyAlignment="1">
      <alignment horizontal="center" vertical="top" wrapText="1"/>
    </xf>
    <xf numFmtId="0" fontId="26" fillId="0" borderId="3" xfId="95" applyFont="1" applyBorder="1" applyAlignment="1">
      <alignment horizontal="left" vertical="top" wrapText="1"/>
    </xf>
    <xf numFmtId="187" fontId="26" fillId="0" borderId="3" xfId="2" applyNumberFormat="1" applyFont="1" applyBorder="1" applyAlignment="1">
      <alignment horizontal="left" vertical="top" wrapText="1"/>
    </xf>
    <xf numFmtId="0" fontId="26" fillId="0" borderId="3" xfId="95" applyFont="1" applyBorder="1" applyAlignment="1">
      <alignment horizontal="right" vertical="top" wrapText="1"/>
    </xf>
    <xf numFmtId="0" fontId="26" fillId="0" borderId="3" xfId="95" applyFont="1" applyBorder="1" applyAlignment="1">
      <alignment horizontal="center" vertical="top" wrapText="1"/>
    </xf>
    <xf numFmtId="187" fontId="26" fillId="0" borderId="3" xfId="2" applyNumberFormat="1" applyFont="1" applyBorder="1" applyAlignment="1">
      <alignment horizontal="center" vertical="top" wrapText="1"/>
    </xf>
    <xf numFmtId="187" fontId="26" fillId="0" borderId="3" xfId="90" applyNumberFormat="1" applyFont="1" applyBorder="1" applyAlignment="1">
      <alignment horizontal="right" vertical="top"/>
    </xf>
    <xf numFmtId="187" fontId="26" fillId="0" borderId="3" xfId="90" applyNumberFormat="1" applyFont="1" applyBorder="1" applyAlignment="1">
      <alignment horizontal="center" vertical="top"/>
    </xf>
    <xf numFmtId="0" fontId="26" fillId="0" borderId="24" xfId="95" applyFont="1" applyBorder="1" applyAlignment="1">
      <alignment horizontal="center" vertical="top" wrapText="1"/>
    </xf>
    <xf numFmtId="0" fontId="18" fillId="4" borderId="8" xfId="49" applyFont="1" applyFill="1" applyBorder="1" applyAlignment="1">
      <alignment horizontal="center" vertical="top" wrapText="1"/>
    </xf>
    <xf numFmtId="187" fontId="26" fillId="0" borderId="8" xfId="2" applyNumberFormat="1" applyFont="1" applyFill="1" applyBorder="1" applyAlignment="1">
      <alignment horizontal="center" vertical="top"/>
    </xf>
    <xf numFmtId="0" fontId="17" fillId="0" borderId="8" xfId="49" applyFont="1" applyFill="1" applyBorder="1" applyAlignment="1">
      <alignment horizontal="right" vertical="top" wrapText="1"/>
    </xf>
    <xf numFmtId="187" fontId="17" fillId="0" borderId="8" xfId="59" applyNumberFormat="1" applyFont="1" applyFill="1" applyBorder="1" applyAlignment="1">
      <alignment horizontal="right" vertical="top" wrapText="1"/>
    </xf>
    <xf numFmtId="0" fontId="17" fillId="0" borderId="3" xfId="92" applyFont="1" applyFill="1" applyBorder="1" applyAlignment="1">
      <alignment horizontal="left" vertical="top" wrapText="1"/>
    </xf>
    <xf numFmtId="0" fontId="17" fillId="0" borderId="3" xfId="92" applyFont="1" applyFill="1" applyBorder="1" applyAlignment="1">
      <alignment horizontal="center" vertical="top" wrapText="1"/>
    </xf>
    <xf numFmtId="0" fontId="17" fillId="0" borderId="8" xfId="13" applyNumberFormat="1" applyFont="1" applyFill="1" applyBorder="1" applyAlignment="1">
      <alignment vertical="top" wrapText="1"/>
    </xf>
    <xf numFmtId="0" fontId="17" fillId="4" borderId="8" xfId="20" applyFont="1" applyFill="1" applyBorder="1" applyAlignment="1">
      <alignment horizontal="center" vertical="top" wrapText="1"/>
    </xf>
    <xf numFmtId="49" fontId="17" fillId="4" borderId="8" xfId="2" applyNumberFormat="1" applyFont="1" applyFill="1" applyBorder="1" applyAlignment="1">
      <alignment horizontal="center" vertical="top" wrapText="1"/>
    </xf>
    <xf numFmtId="187" fontId="17" fillId="4" borderId="8" xfId="2" applyNumberFormat="1" applyFont="1" applyFill="1" applyBorder="1" applyAlignment="1">
      <alignment horizontal="right" vertical="top" wrapText="1"/>
    </xf>
    <xf numFmtId="3" fontId="17" fillId="4" borderId="8" xfId="0" applyNumberFormat="1" applyFont="1" applyFill="1" applyBorder="1" applyAlignment="1">
      <alignment horizontal="right" vertical="top" wrapText="1"/>
    </xf>
    <xf numFmtId="43" fontId="17" fillId="4" borderId="8" xfId="2" applyFont="1" applyFill="1" applyBorder="1" applyAlignment="1">
      <alignment horizontal="right" vertical="top" wrapText="1"/>
    </xf>
    <xf numFmtId="0" fontId="17" fillId="4" borderId="8" xfId="92" applyFont="1" applyFill="1" applyBorder="1" applyAlignment="1">
      <alignment horizontal="left" vertical="top" wrapText="1"/>
    </xf>
    <xf numFmtId="0" fontId="17" fillId="4" borderId="8" xfId="92" applyFont="1" applyFill="1" applyBorder="1" applyAlignment="1">
      <alignment horizontal="center" vertical="top" wrapText="1"/>
    </xf>
    <xf numFmtId="0" fontId="17" fillId="4" borderId="8" xfId="0" applyFont="1" applyFill="1" applyBorder="1" applyAlignment="1">
      <alignment horizontal="center" vertical="top" wrapText="1"/>
    </xf>
    <xf numFmtId="0" fontId="26" fillId="0" borderId="8" xfId="95" applyFont="1" applyBorder="1" applyAlignment="1">
      <alignment horizontal="center" vertical="top"/>
    </xf>
    <xf numFmtId="187" fontId="26" fillId="8" borderId="8" xfId="2" applyNumberFormat="1" applyFont="1" applyFill="1" applyBorder="1" applyAlignment="1">
      <alignment horizontal="center" vertical="top"/>
    </xf>
    <xf numFmtId="187" fontId="29" fillId="8" borderId="0" xfId="2" applyNumberFormat="1" applyFont="1" applyFill="1" applyAlignment="1">
      <alignment vertical="top"/>
    </xf>
    <xf numFmtId="187" fontId="26" fillId="8" borderId="8" xfId="2" applyNumberFormat="1" applyFont="1" applyFill="1" applyBorder="1" applyAlignment="1">
      <alignment horizontal="right" vertical="top" wrapText="1"/>
    </xf>
    <xf numFmtId="187" fontId="17" fillId="8" borderId="8" xfId="2" applyNumberFormat="1" applyFont="1" applyFill="1" applyBorder="1" applyAlignment="1">
      <alignment horizontal="right" vertical="top" wrapText="1"/>
    </xf>
    <xf numFmtId="187" fontId="17" fillId="8" borderId="22" xfId="2" applyNumberFormat="1" applyFont="1" applyFill="1" applyBorder="1" applyAlignment="1">
      <alignment horizontal="right" vertical="top" wrapText="1"/>
    </xf>
    <xf numFmtId="187" fontId="17" fillId="8" borderId="33" xfId="2" applyNumberFormat="1" applyFont="1" applyFill="1" applyBorder="1" applyAlignment="1">
      <alignment horizontal="center" vertical="top" wrapText="1"/>
    </xf>
    <xf numFmtId="187" fontId="17" fillId="8" borderId="8" xfId="2" applyNumberFormat="1" applyFont="1" applyFill="1" applyBorder="1" applyAlignment="1">
      <alignment horizontal="center" vertical="top"/>
    </xf>
    <xf numFmtId="187" fontId="17" fillId="8" borderId="3" xfId="2" applyNumberFormat="1" applyFont="1" applyFill="1" applyBorder="1" applyAlignment="1">
      <alignment horizontal="center" vertical="top" wrapText="1"/>
    </xf>
    <xf numFmtId="187" fontId="17" fillId="8" borderId="25" xfId="2" applyNumberFormat="1" applyFont="1" applyFill="1" applyBorder="1" applyAlignment="1">
      <alignment horizontal="center" vertical="top" wrapText="1"/>
    </xf>
    <xf numFmtId="187" fontId="17" fillId="8" borderId="27" xfId="2" applyNumberFormat="1" applyFont="1" applyFill="1" applyBorder="1" applyAlignment="1">
      <alignment horizontal="center" vertical="top" wrapText="1"/>
    </xf>
    <xf numFmtId="187" fontId="17" fillId="8" borderId="29" xfId="2" applyNumberFormat="1" applyFont="1" applyFill="1" applyBorder="1" applyAlignment="1">
      <alignment horizontal="right" vertical="top" wrapText="1"/>
    </xf>
    <xf numFmtId="187" fontId="17" fillId="8" borderId="27" xfId="2" applyNumberFormat="1" applyFont="1" applyFill="1" applyBorder="1" applyAlignment="1">
      <alignment horizontal="right" vertical="top" wrapText="1"/>
    </xf>
    <xf numFmtId="187" fontId="17" fillId="8" borderId="2" xfId="2" applyNumberFormat="1" applyFont="1" applyFill="1" applyBorder="1" applyAlignment="1">
      <alignment horizontal="center" vertical="top"/>
    </xf>
    <xf numFmtId="0" fontId="17" fillId="2" borderId="16" xfId="49" applyFont="1" applyFill="1" applyBorder="1" applyAlignment="1">
      <alignment vertical="top"/>
    </xf>
    <xf numFmtId="43" fontId="26" fillId="0" borderId="8" xfId="2" applyFont="1" applyFill="1" applyBorder="1" applyAlignment="1">
      <alignment horizontal="center" vertical="top"/>
    </xf>
    <xf numFmtId="1" fontId="26" fillId="0" borderId="8" xfId="3" applyNumberFormat="1" applyFont="1" applyFill="1" applyBorder="1" applyAlignment="1">
      <alignment horizontal="center" vertical="top"/>
    </xf>
    <xf numFmtId="187" fontId="18" fillId="0" borderId="8" xfId="2" applyNumberFormat="1" applyFont="1" applyFill="1" applyBorder="1" applyAlignment="1">
      <alignment vertical="top"/>
    </xf>
    <xf numFmtId="43" fontId="17" fillId="0" borderId="8" xfId="2" applyFont="1" applyFill="1" applyBorder="1" applyAlignment="1">
      <alignment vertical="top"/>
    </xf>
    <xf numFmtId="187" fontId="26" fillId="0" borderId="8" xfId="3" applyNumberFormat="1" applyFont="1" applyFill="1" applyBorder="1" applyAlignment="1">
      <alignment horizontal="center" vertical="top"/>
    </xf>
    <xf numFmtId="0" fontId="17" fillId="0" borderId="0" xfId="49" applyFont="1" applyFill="1" applyAlignment="1">
      <alignment horizontal="center" vertical="top"/>
    </xf>
    <xf numFmtId="187" fontId="26" fillId="0" borderId="16" xfId="93" applyNumberFormat="1" applyFont="1" applyFill="1" applyBorder="1" applyAlignment="1">
      <alignment horizontal="center" vertical="top"/>
    </xf>
    <xf numFmtId="187" fontId="17" fillId="4" borderId="16" xfId="2" applyNumberFormat="1" applyFont="1" applyFill="1" applyBorder="1" applyAlignment="1">
      <alignment horizontal="right" vertical="top"/>
    </xf>
    <xf numFmtId="187" fontId="17" fillId="4" borderId="16" xfId="26" applyNumberFormat="1" applyFont="1" applyFill="1" applyBorder="1" applyAlignment="1">
      <alignment vertical="top"/>
    </xf>
    <xf numFmtId="187" fontId="17" fillId="4" borderId="16" xfId="26" applyNumberFormat="1" applyFont="1" applyFill="1" applyBorder="1" applyAlignment="1">
      <alignment horizontal="center" vertical="top"/>
    </xf>
    <xf numFmtId="187" fontId="17" fillId="4" borderId="16" xfId="26" applyNumberFormat="1" applyFont="1" applyFill="1" applyBorder="1" applyAlignment="1">
      <alignment horizontal="right" vertical="top"/>
    </xf>
    <xf numFmtId="0" fontId="17" fillId="4" borderId="16" xfId="49" applyFont="1" applyFill="1" applyBorder="1" applyAlignment="1">
      <alignment horizontal="left" vertical="top"/>
    </xf>
    <xf numFmtId="0" fontId="17" fillId="4" borderId="16" xfId="92" applyFont="1" applyFill="1" applyBorder="1" applyAlignment="1">
      <alignment horizontal="center" vertical="top" wrapText="1"/>
    </xf>
    <xf numFmtId="187" fontId="17" fillId="0" borderId="16" xfId="93" applyNumberFormat="1" applyFont="1" applyFill="1" applyBorder="1" applyAlignment="1">
      <alignment horizontal="center" vertical="top"/>
    </xf>
    <xf numFmtId="0" fontId="27" fillId="0" borderId="16" xfId="0" applyNumberFormat="1" applyFont="1" applyFill="1" applyBorder="1" applyAlignment="1">
      <alignment horizontal="center" vertical="top" wrapText="1"/>
    </xf>
    <xf numFmtId="0" fontId="27" fillId="0" borderId="12" xfId="49" applyFont="1" applyFill="1" applyBorder="1" applyAlignment="1">
      <alignment horizontal="center" vertical="top" wrapText="1"/>
    </xf>
    <xf numFmtId="0" fontId="26" fillId="0" borderId="8" xfId="0" applyFont="1" applyBorder="1" applyAlignment="1">
      <alignment horizontal="center" vertical="top"/>
    </xf>
    <xf numFmtId="0" fontId="26" fillId="0" borderId="8" xfId="0" applyFont="1" applyBorder="1" applyAlignment="1">
      <alignment vertical="top"/>
    </xf>
    <xf numFmtId="0" fontId="17" fillId="4" borderId="8" xfId="0" applyFont="1" applyFill="1" applyBorder="1" applyAlignment="1">
      <alignment horizontal="left" vertical="top" wrapText="1"/>
    </xf>
    <xf numFmtId="0" fontId="26" fillId="0" borderId="8" xfId="0" applyFont="1" applyBorder="1" applyAlignment="1">
      <alignment vertical="top" wrapText="1"/>
    </xf>
    <xf numFmtId="187" fontId="17" fillId="2" borderId="8" xfId="2" applyNumberFormat="1" applyFont="1" applyFill="1" applyBorder="1" applyAlignment="1">
      <alignment vertical="top" wrapText="1"/>
    </xf>
    <xf numFmtId="187" fontId="17" fillId="4" borderId="8" xfId="2" applyNumberFormat="1" applyFont="1" applyFill="1" applyBorder="1" applyAlignment="1">
      <alignment horizontal="center" vertical="top" wrapText="1"/>
    </xf>
    <xf numFmtId="0" fontId="17" fillId="4" borderId="8" xfId="49" applyFont="1" applyFill="1" applyBorder="1" applyAlignment="1">
      <alignment vertical="top" wrapText="1"/>
    </xf>
    <xf numFmtId="0" fontId="29" fillId="4" borderId="0" xfId="0" applyFont="1" applyFill="1"/>
    <xf numFmtId="1" fontId="17" fillId="0" borderId="8" xfId="0" applyNumberFormat="1" applyFont="1" applyBorder="1" applyAlignment="1">
      <alignment vertical="top" wrapText="1"/>
    </xf>
    <xf numFmtId="0" fontId="17" fillId="4" borderId="16" xfId="49" applyFont="1" applyFill="1" applyBorder="1" applyAlignment="1">
      <alignment horizontal="left" vertical="top" shrinkToFit="1"/>
    </xf>
    <xf numFmtId="187" fontId="17" fillId="4" borderId="16" xfId="2" applyNumberFormat="1" applyFont="1" applyFill="1" applyBorder="1" applyAlignment="1">
      <alignment horizontal="center" vertical="top" wrapText="1"/>
    </xf>
    <xf numFmtId="187" fontId="17" fillId="4" borderId="16" xfId="9" applyNumberFormat="1" applyFont="1" applyFill="1" applyBorder="1" applyAlignment="1">
      <alignment horizontal="center" vertical="top" wrapText="1"/>
    </xf>
    <xf numFmtId="0" fontId="17" fillId="4" borderId="3" xfId="79" applyFont="1" applyFill="1" applyBorder="1" applyAlignment="1">
      <alignment horizontal="center" vertical="top" wrapText="1"/>
    </xf>
    <xf numFmtId="0" fontId="17" fillId="4" borderId="16" xfId="13" applyFont="1" applyFill="1" applyBorder="1" applyAlignment="1">
      <alignment horizontal="center" vertical="top" wrapText="1"/>
    </xf>
    <xf numFmtId="0" fontId="17" fillId="4" borderId="16" xfId="0" applyNumberFormat="1" applyFont="1" applyFill="1" applyBorder="1" applyAlignment="1">
      <alignment horizontal="center" vertical="top" wrapText="1"/>
    </xf>
    <xf numFmtId="3" fontId="26" fillId="0" borderId="8" xfId="0" applyNumberFormat="1" applyFont="1" applyBorder="1" applyAlignment="1">
      <alignment horizontal="right" vertical="top"/>
    </xf>
    <xf numFmtId="1" fontId="26" fillId="0" borderId="8" xfId="2" applyNumberFormat="1" applyFont="1" applyFill="1" applyBorder="1" applyAlignment="1">
      <alignment horizontal="center" vertical="top"/>
    </xf>
    <xf numFmtId="43" fontId="17" fillId="4" borderId="8" xfId="2" applyFont="1" applyFill="1" applyBorder="1" applyAlignment="1">
      <alignment horizontal="right" vertical="top"/>
    </xf>
    <xf numFmtId="0" fontId="26" fillId="0" borderId="2" xfId="0" applyFont="1" applyBorder="1" applyAlignment="1">
      <alignment vertical="top" wrapText="1"/>
    </xf>
    <xf numFmtId="43" fontId="17" fillId="4" borderId="12" xfId="2" applyFont="1" applyFill="1" applyBorder="1" applyAlignment="1">
      <alignment vertical="top"/>
    </xf>
    <xf numFmtId="187" fontId="18" fillId="4" borderId="12" xfId="2" applyNumberFormat="1" applyFont="1" applyFill="1" applyBorder="1" applyAlignment="1">
      <alignment vertical="top"/>
    </xf>
    <xf numFmtId="49" fontId="17" fillId="4" borderId="21" xfId="78" applyNumberFormat="1" applyFont="1" applyFill="1" applyBorder="1" applyAlignment="1">
      <alignment horizontal="center" vertical="top" wrapText="1"/>
    </xf>
    <xf numFmtId="3" fontId="17" fillId="4" borderId="21" xfId="78" applyNumberFormat="1" applyFont="1" applyFill="1" applyBorder="1" applyAlignment="1">
      <alignment vertical="top" wrapText="1"/>
    </xf>
    <xf numFmtId="3" fontId="17" fillId="4" borderId="21" xfId="26" applyNumberFormat="1" applyFont="1" applyFill="1" applyBorder="1" applyAlignment="1">
      <alignment vertical="top" wrapText="1"/>
    </xf>
    <xf numFmtId="0" fontId="17" fillId="4" borderId="8" xfId="0" applyFont="1" applyFill="1" applyBorder="1" applyAlignment="1">
      <alignment vertical="top" wrapText="1"/>
    </xf>
    <xf numFmtId="0" fontId="17" fillId="4" borderId="8" xfId="74" applyFont="1" applyFill="1" applyBorder="1" applyAlignment="1">
      <alignment vertical="top" wrapText="1"/>
    </xf>
    <xf numFmtId="0" fontId="17" fillId="4" borderId="8" xfId="74" applyFont="1" applyFill="1" applyBorder="1" applyAlignment="1">
      <alignment horizontal="center" vertical="top" wrapText="1"/>
    </xf>
    <xf numFmtId="0" fontId="17" fillId="4" borderId="8" xfId="74" applyFont="1" applyFill="1" applyBorder="1" applyAlignment="1">
      <alignment horizontal="center" vertical="top"/>
    </xf>
    <xf numFmtId="49" fontId="17" fillId="4" borderId="8" xfId="74" applyNumberFormat="1" applyFont="1" applyFill="1" applyBorder="1" applyAlignment="1">
      <alignment vertical="top" wrapText="1"/>
    </xf>
    <xf numFmtId="0" fontId="17" fillId="0" borderId="8" xfId="74" applyFont="1" applyBorder="1" applyAlignment="1">
      <alignment vertical="top" wrapText="1"/>
    </xf>
    <xf numFmtId="0" fontId="17" fillId="0" borderId="8" xfId="74" applyFont="1" applyBorder="1" applyAlignment="1">
      <alignment horizontal="center" vertical="top" wrapText="1"/>
    </xf>
    <xf numFmtId="0" fontId="17" fillId="0" borderId="8" xfId="74" applyFont="1" applyBorder="1" applyAlignment="1">
      <alignment horizontal="center" vertical="top"/>
    </xf>
    <xf numFmtId="0" fontId="17" fillId="0" borderId="8" xfId="0" applyFont="1" applyBorder="1" applyAlignment="1">
      <alignment horizontal="center" vertical="top"/>
    </xf>
    <xf numFmtId="187" fontId="17" fillId="4" borderId="8" xfId="97" applyNumberFormat="1" applyFont="1" applyFill="1" applyBorder="1" applyAlignment="1">
      <alignment vertical="top"/>
    </xf>
    <xf numFmtId="43" fontId="17" fillId="4" borderId="8" xfId="97" applyFont="1" applyFill="1" applyBorder="1" applyAlignment="1">
      <alignment vertical="top"/>
    </xf>
    <xf numFmtId="3" fontId="17" fillId="4" borderId="8" xfId="13" applyNumberFormat="1" applyFont="1" applyFill="1" applyBorder="1" applyAlignment="1">
      <alignment horizontal="right" vertical="top" wrapText="1"/>
    </xf>
    <xf numFmtId="0" fontId="17" fillId="0" borderId="8" xfId="84" applyFont="1" applyBorder="1" applyAlignment="1">
      <alignment vertical="top" wrapText="1"/>
    </xf>
    <xf numFmtId="0" fontId="17" fillId="0" borderId="8" xfId="2" applyNumberFormat="1" applyFont="1" applyBorder="1" applyAlignment="1">
      <alignment vertical="top" wrapText="1"/>
    </xf>
    <xf numFmtId="187" fontId="17" fillId="0" borderId="8" xfId="59" applyNumberFormat="1" applyFont="1" applyBorder="1" applyAlignment="1">
      <alignment horizontal="right" vertical="top" wrapText="1"/>
    </xf>
    <xf numFmtId="3" fontId="17" fillId="0" borderId="8" xfId="13" applyNumberFormat="1" applyFont="1" applyBorder="1" applyAlignment="1">
      <alignment horizontal="right" vertical="top" wrapText="1"/>
    </xf>
    <xf numFmtId="0" fontId="17" fillId="0" borderId="8" xfId="84" applyFont="1" applyBorder="1" applyAlignment="1">
      <alignment horizontal="center" vertical="top" wrapText="1"/>
    </xf>
    <xf numFmtId="0" fontId="17" fillId="0" borderId="8" xfId="49" applyFont="1" applyBorder="1" applyAlignment="1">
      <alignment vertical="top"/>
    </xf>
    <xf numFmtId="1" fontId="26" fillId="0" borderId="8" xfId="97" applyNumberFormat="1" applyFont="1" applyBorder="1" applyAlignment="1">
      <alignment horizontal="center" vertical="top"/>
    </xf>
    <xf numFmtId="187" fontId="17" fillId="4" borderId="8" xfId="59" applyNumberFormat="1" applyFont="1" applyFill="1" applyBorder="1" applyAlignment="1">
      <alignment horizontal="right" vertical="top" wrapText="1"/>
    </xf>
    <xf numFmtId="0" fontId="17" fillId="4" borderId="8" xfId="0" applyFont="1" applyFill="1" applyBorder="1" applyAlignment="1">
      <alignment horizontal="center" vertical="top"/>
    </xf>
    <xf numFmtId="1" fontId="17" fillId="4" borderId="8" xfId="0" applyNumberFormat="1" applyFont="1" applyFill="1" applyBorder="1" applyAlignment="1">
      <alignment vertical="top" wrapText="1"/>
    </xf>
    <xf numFmtId="0" fontId="17" fillId="4" borderId="8" xfId="85" applyFont="1" applyFill="1" applyBorder="1" applyAlignment="1">
      <alignment vertical="top" wrapText="1"/>
    </xf>
    <xf numFmtId="0" fontId="17" fillId="4" borderId="8" xfId="85" applyFont="1" applyFill="1" applyBorder="1" applyAlignment="1">
      <alignment horizontal="right" vertical="top" wrapText="1"/>
    </xf>
    <xf numFmtId="0" fontId="17" fillId="4" borderId="8" xfId="86" applyFont="1" applyFill="1" applyBorder="1" applyAlignment="1">
      <alignment horizontal="center" vertical="top" wrapText="1"/>
    </xf>
    <xf numFmtId="0" fontId="17" fillId="4" borderId="8" xfId="0" applyFont="1" applyFill="1" applyBorder="1" applyAlignment="1">
      <alignment horizontal="right" vertical="top" wrapText="1"/>
    </xf>
    <xf numFmtId="187" fontId="17" fillId="4" borderId="8" xfId="78" applyNumberFormat="1" applyFont="1" applyFill="1" applyBorder="1" applyAlignment="1">
      <alignment horizontal="right" vertical="top" wrapText="1"/>
    </xf>
    <xf numFmtId="0" fontId="17" fillId="4" borderId="8" xfId="49" applyFont="1" applyFill="1" applyBorder="1" applyAlignment="1">
      <alignment horizontal="right" vertical="top" wrapText="1"/>
    </xf>
    <xf numFmtId="187" fontId="17" fillId="4" borderId="8" xfId="2" applyNumberFormat="1" applyFont="1" applyFill="1" applyBorder="1" applyAlignment="1">
      <alignment horizontal="left" vertical="top" wrapText="1"/>
    </xf>
    <xf numFmtId="0" fontId="18" fillId="4" borderId="8" xfId="49" applyFont="1" applyFill="1" applyBorder="1" applyAlignment="1">
      <alignment horizontal="left" vertical="top" wrapText="1"/>
    </xf>
    <xf numFmtId="0" fontId="17" fillId="4" borderId="8" xfId="87" applyFont="1" applyFill="1" applyBorder="1" applyAlignment="1">
      <alignment vertical="top" wrapText="1"/>
    </xf>
    <xf numFmtId="187" fontId="17" fillId="4" borderId="8" xfId="2" applyNumberFormat="1" applyFont="1" applyFill="1" applyBorder="1" applyAlignment="1">
      <alignment vertical="top" wrapText="1"/>
    </xf>
    <xf numFmtId="0" fontId="17" fillId="4" borderId="8" xfId="74" applyFont="1" applyFill="1" applyBorder="1" applyAlignment="1">
      <alignment horizontal="left" vertical="top" wrapText="1"/>
    </xf>
    <xf numFmtId="0" fontId="17" fillId="4" borderId="8" xfId="84" applyFont="1" applyFill="1" applyBorder="1" applyAlignment="1">
      <alignment horizontal="center" vertical="top" wrapText="1"/>
    </xf>
    <xf numFmtId="0" fontId="17" fillId="4" borderId="8" xfId="2" applyNumberFormat="1" applyFont="1" applyFill="1" applyBorder="1" applyAlignment="1">
      <alignment horizontal="left" vertical="top" wrapText="1"/>
    </xf>
    <xf numFmtId="187" fontId="17" fillId="4" borderId="8" xfId="67" applyNumberFormat="1" applyFont="1" applyFill="1" applyBorder="1" applyAlignment="1">
      <alignment horizontal="center" vertical="top"/>
    </xf>
    <xf numFmtId="187" fontId="17" fillId="4" borderId="8" xfId="67" applyNumberFormat="1" applyFont="1" applyFill="1" applyBorder="1" applyAlignment="1">
      <alignment vertical="top"/>
    </xf>
    <xf numFmtId="187" fontId="17" fillId="2" borderId="16" xfId="2" applyNumberFormat="1" applyFont="1" applyFill="1" applyBorder="1" applyAlignment="1">
      <alignment horizontal="right" vertical="top" wrapText="1"/>
    </xf>
    <xf numFmtId="187" fontId="17" fillId="0" borderId="16" xfId="2" applyNumberFormat="1" applyFont="1" applyBorder="1" applyAlignment="1">
      <alignment horizontal="right"/>
    </xf>
    <xf numFmtId="187" fontId="17" fillId="4" borderId="16" xfId="2" applyNumberFormat="1" applyFont="1" applyFill="1" applyBorder="1" applyAlignment="1">
      <alignment vertical="top"/>
    </xf>
    <xf numFmtId="187" fontId="17" fillId="4" borderId="16" xfId="2" applyNumberFormat="1" applyFont="1" applyFill="1" applyBorder="1" applyAlignment="1">
      <alignment vertical="top" wrapText="1"/>
    </xf>
    <xf numFmtId="187" fontId="17" fillId="4" borderId="8" xfId="2" applyNumberFormat="1" applyFont="1" applyFill="1" applyBorder="1" applyAlignment="1">
      <alignment horizontal="right" vertical="top" wrapText="1" shrinkToFit="1"/>
    </xf>
    <xf numFmtId="187" fontId="17" fillId="0" borderId="12" xfId="2" applyNumberFormat="1" applyFont="1" applyBorder="1" applyAlignment="1">
      <alignment horizontal="center" vertical="top"/>
    </xf>
    <xf numFmtId="187" fontId="29" fillId="0" borderId="16" xfId="2" quotePrefix="1" applyNumberFormat="1" applyFont="1" applyBorder="1" applyAlignment="1">
      <alignment horizontal="right" vertical="top" wrapText="1"/>
    </xf>
    <xf numFmtId="187" fontId="17" fillId="0" borderId="16" xfId="2" quotePrefix="1" applyNumberFormat="1" applyFont="1" applyBorder="1" applyAlignment="1">
      <alignment horizontal="right" vertical="top" wrapText="1"/>
    </xf>
    <xf numFmtId="187" fontId="17" fillId="0" borderId="16" xfId="2" applyNumberFormat="1" applyFont="1" applyBorder="1" applyAlignment="1">
      <alignment horizontal="center" vertical="center"/>
    </xf>
    <xf numFmtId="187" fontId="29" fillId="0" borderId="0" xfId="2" applyNumberFormat="1" applyFont="1"/>
    <xf numFmtId="187" fontId="17" fillId="9" borderId="8" xfId="2" applyNumberFormat="1" applyFont="1" applyFill="1" applyBorder="1" applyAlignment="1">
      <alignment horizontal="center" vertical="top"/>
    </xf>
    <xf numFmtId="187" fontId="26" fillId="9" borderId="8" xfId="2" applyNumberFormat="1" applyFont="1" applyFill="1" applyBorder="1" applyAlignment="1">
      <alignment horizontal="left" vertical="top"/>
    </xf>
    <xf numFmtId="187" fontId="17" fillId="9" borderId="8" xfId="2" applyNumberFormat="1" applyFont="1" applyFill="1" applyBorder="1" applyAlignment="1">
      <alignment vertical="top" wrapText="1"/>
    </xf>
    <xf numFmtId="187" fontId="17" fillId="0" borderId="12" xfId="2" applyNumberFormat="1" applyFont="1" applyFill="1" applyBorder="1" applyAlignment="1">
      <alignment horizontal="center" vertical="top" wrapText="1"/>
    </xf>
    <xf numFmtId="187" fontId="26" fillId="4" borderId="12" xfId="2" applyNumberFormat="1" applyFont="1" applyFill="1" applyBorder="1" applyAlignment="1">
      <alignment horizontal="center" vertical="top" wrapText="1"/>
    </xf>
    <xf numFmtId="187" fontId="17" fillId="0" borderId="12" xfId="2" applyNumberFormat="1" applyFont="1" applyFill="1" applyBorder="1" applyAlignment="1">
      <alignment horizontal="left" vertical="top"/>
    </xf>
    <xf numFmtId="187" fontId="18" fillId="2" borderId="8" xfId="2" applyNumberFormat="1" applyFont="1" applyFill="1" applyBorder="1" applyAlignment="1">
      <alignment horizontal="left" vertical="top" wrapText="1"/>
    </xf>
    <xf numFmtId="187" fontId="18" fillId="5" borderId="16" xfId="2" applyNumberFormat="1" applyFont="1" applyFill="1" applyBorder="1" applyAlignment="1">
      <alignment horizontal="left" vertical="top" wrapText="1"/>
    </xf>
    <xf numFmtId="187" fontId="17" fillId="0" borderId="16" xfId="2" applyNumberFormat="1" applyFont="1" applyFill="1" applyBorder="1" applyAlignment="1">
      <alignment horizontal="center" vertical="center" wrapText="1"/>
    </xf>
    <xf numFmtId="187" fontId="17" fillId="0" borderId="27" xfId="2" applyNumberFormat="1" applyFont="1" applyFill="1" applyBorder="1" applyAlignment="1">
      <alignment horizontal="left" vertical="top" wrapText="1"/>
    </xf>
    <xf numFmtId="187" fontId="17" fillId="2" borderId="0" xfId="2" applyNumberFormat="1" applyFont="1" applyFill="1" applyBorder="1" applyAlignment="1">
      <alignment horizontal="left" vertical="top" wrapText="1"/>
    </xf>
    <xf numFmtId="187" fontId="17" fillId="2" borderId="0" xfId="2" applyNumberFormat="1" applyFont="1" applyFill="1" applyAlignment="1">
      <alignment vertical="top"/>
    </xf>
    <xf numFmtId="187" fontId="17" fillId="0" borderId="0" xfId="2" applyNumberFormat="1" applyFont="1" applyFill="1" applyBorder="1" applyAlignment="1">
      <alignment vertical="top" wrapText="1"/>
    </xf>
    <xf numFmtId="187" fontId="17" fillId="2" borderId="8" xfId="2" applyNumberFormat="1" applyFont="1" applyFill="1" applyBorder="1" applyAlignment="1">
      <alignment horizontal="center" vertical="top" wrapText="1"/>
    </xf>
    <xf numFmtId="187" fontId="17" fillId="0" borderId="22" xfId="2" applyNumberFormat="1" applyFont="1" applyFill="1" applyBorder="1" applyAlignment="1">
      <alignment horizontal="left" vertical="top" wrapText="1"/>
    </xf>
    <xf numFmtId="187" fontId="17" fillId="4" borderId="0" xfId="2" applyNumberFormat="1" applyFont="1" applyFill="1" applyBorder="1" applyAlignment="1">
      <alignment horizontal="left" vertical="top" wrapText="1"/>
    </xf>
    <xf numFmtId="187" fontId="17" fillId="0" borderId="16" xfId="2" applyNumberFormat="1" applyFont="1" applyFill="1" applyBorder="1" applyAlignment="1">
      <alignment horizontal="left" vertical="center" wrapText="1"/>
    </xf>
    <xf numFmtId="187" fontId="17" fillId="0" borderId="16" xfId="2" applyNumberFormat="1" applyFont="1" applyFill="1" applyBorder="1" applyAlignment="1">
      <alignment horizontal="center" vertical="center"/>
    </xf>
    <xf numFmtId="187" fontId="17" fillId="2" borderId="8" xfId="2" applyNumberFormat="1" applyFont="1" applyFill="1" applyBorder="1" applyAlignment="1">
      <alignment horizontal="center" vertical="center"/>
    </xf>
    <xf numFmtId="187" fontId="17" fillId="2" borderId="8" xfId="2" applyNumberFormat="1" applyFont="1" applyFill="1" applyBorder="1" applyAlignment="1">
      <alignment horizontal="center" vertical="center" wrapText="1"/>
    </xf>
    <xf numFmtId="187" fontId="17" fillId="4" borderId="0" xfId="2" applyNumberFormat="1" applyFont="1" applyFill="1" applyBorder="1" applyAlignment="1">
      <alignment vertical="top" wrapText="1"/>
    </xf>
    <xf numFmtId="187" fontId="17" fillId="0" borderId="0" xfId="2" applyNumberFormat="1" applyFont="1" applyFill="1" applyBorder="1" applyAlignment="1">
      <alignment horizontal="left" vertical="top" wrapText="1"/>
    </xf>
    <xf numFmtId="187" fontId="17" fillId="2" borderId="8" xfId="2" applyNumberFormat="1" applyFont="1" applyFill="1" applyBorder="1" applyAlignment="1">
      <alignment vertical="top"/>
    </xf>
    <xf numFmtId="187" fontId="17" fillId="0" borderId="8" xfId="2" applyNumberFormat="1" applyFont="1" applyFill="1" applyBorder="1" applyAlignment="1">
      <alignment horizontal="center" vertical="top" wrapText="1"/>
    </xf>
    <xf numFmtId="187" fontId="17" fillId="0" borderId="8" xfId="2" applyNumberFormat="1" applyFont="1" applyFill="1" applyBorder="1" applyAlignment="1">
      <alignment horizontal="left" vertical="top" wrapText="1"/>
    </xf>
    <xf numFmtId="187" fontId="17" fillId="0" borderId="25" xfId="2" applyNumberFormat="1" applyFont="1" applyFill="1" applyBorder="1" applyAlignment="1">
      <alignment horizontal="left" vertical="top" wrapText="1"/>
    </xf>
    <xf numFmtId="187" fontId="17" fillId="0" borderId="0" xfId="2" applyNumberFormat="1" applyFont="1"/>
    <xf numFmtId="187" fontId="17" fillId="0" borderId="5" xfId="2" applyNumberFormat="1" applyFont="1" applyFill="1" applyBorder="1" applyAlignment="1">
      <alignment horizontal="left" vertical="top" wrapText="1"/>
    </xf>
    <xf numFmtId="187" fontId="26" fillId="0" borderId="8" xfId="2" applyNumberFormat="1" applyFont="1" applyBorder="1" applyAlignment="1">
      <alignment horizontal="center" vertical="top" wrapText="1"/>
    </xf>
    <xf numFmtId="187" fontId="17" fillId="0" borderId="8" xfId="2" applyNumberFormat="1" applyFont="1" applyBorder="1" applyAlignment="1">
      <alignment horizontal="left" vertical="top" wrapText="1"/>
    </xf>
    <xf numFmtId="187" fontId="29" fillId="0" borderId="0" xfId="2" applyNumberFormat="1" applyFont="1" applyFill="1"/>
    <xf numFmtId="187" fontId="27" fillId="0" borderId="0" xfId="2" applyNumberFormat="1" applyFont="1" applyFill="1"/>
    <xf numFmtId="187" fontId="17" fillId="0" borderId="8" xfId="2" applyNumberFormat="1" applyFont="1" applyBorder="1" applyAlignment="1">
      <alignment horizontal="left" vertical="top"/>
    </xf>
    <xf numFmtId="187" fontId="18" fillId="0" borderId="8" xfId="2" applyNumberFormat="1" applyFont="1" applyBorder="1" applyAlignment="1">
      <alignment horizontal="center" vertical="top" wrapText="1"/>
    </xf>
    <xf numFmtId="187" fontId="17" fillId="2" borderId="12" xfId="2" applyNumberFormat="1" applyFont="1" applyFill="1" applyBorder="1" applyAlignment="1">
      <alignment horizontal="center" vertical="top" wrapText="1"/>
    </xf>
    <xf numFmtId="187" fontId="17" fillId="4" borderId="12" xfId="2" applyNumberFormat="1" applyFont="1" applyFill="1" applyBorder="1" applyAlignment="1">
      <alignment horizontal="left" vertical="top" wrapText="1"/>
    </xf>
    <xf numFmtId="187" fontId="17" fillId="2" borderId="12" xfId="2" applyNumberFormat="1" applyFont="1" applyFill="1" applyBorder="1" applyAlignment="1">
      <alignment vertical="top" wrapText="1"/>
    </xf>
    <xf numFmtId="187" fontId="17" fillId="2" borderId="39" xfId="2" applyNumberFormat="1" applyFont="1" applyFill="1" applyBorder="1" applyAlignment="1">
      <alignment vertical="top" wrapText="1"/>
    </xf>
    <xf numFmtId="187" fontId="17" fillId="2" borderId="12" xfId="2" applyNumberFormat="1" applyFont="1" applyFill="1" applyBorder="1" applyAlignment="1">
      <alignment horizontal="left" vertical="top"/>
    </xf>
    <xf numFmtId="187" fontId="17" fillId="2" borderId="12" xfId="2" applyNumberFormat="1" applyFont="1" applyFill="1" applyBorder="1" applyAlignment="1">
      <alignment horizontal="center" vertical="top"/>
    </xf>
    <xf numFmtId="187" fontId="17" fillId="4" borderId="12" xfId="2" applyNumberFormat="1" applyFont="1" applyFill="1" applyBorder="1" applyAlignment="1">
      <alignment horizontal="center" vertical="top" wrapText="1"/>
    </xf>
    <xf numFmtId="187" fontId="17" fillId="0" borderId="26" xfId="2" applyNumberFormat="1" applyFont="1" applyFill="1" applyBorder="1" applyAlignment="1">
      <alignment horizontal="center" vertical="top" wrapText="1"/>
    </xf>
    <xf numFmtId="187" fontId="17" fillId="0" borderId="16" xfId="2" applyNumberFormat="1" applyFont="1" applyBorder="1" applyAlignment="1">
      <alignment horizontal="right" vertical="top" wrapText="1" shrinkToFit="1"/>
    </xf>
    <xf numFmtId="187" fontId="17" fillId="0" borderId="16" xfId="2" applyNumberFormat="1" applyFont="1" applyBorder="1" applyAlignment="1">
      <alignment vertical="top" wrapText="1" shrinkToFit="1"/>
    </xf>
    <xf numFmtId="187" fontId="17" fillId="0" borderId="16" xfId="2" applyNumberFormat="1" applyFont="1" applyFill="1" applyBorder="1" applyAlignment="1">
      <alignment vertical="top" wrapText="1" shrinkToFit="1"/>
    </xf>
    <xf numFmtId="187" fontId="17" fillId="0" borderId="16" xfId="2" applyNumberFormat="1" applyFont="1" applyBorder="1" applyAlignment="1">
      <alignment horizontal="center" wrapText="1"/>
    </xf>
    <xf numFmtId="187" fontId="36" fillId="0" borderId="12" xfId="2" applyNumberFormat="1" applyFont="1" applyFill="1" applyBorder="1" applyAlignment="1">
      <alignment horizontal="left" vertical="top" wrapText="1"/>
    </xf>
    <xf numFmtId="187" fontId="17" fillId="2" borderId="12" xfId="2" applyNumberFormat="1" applyFont="1" applyFill="1" applyBorder="1" applyAlignment="1">
      <alignment horizontal="left" vertical="top" wrapText="1"/>
    </xf>
    <xf numFmtId="187" fontId="17" fillId="2" borderId="12" xfId="2" applyNumberFormat="1" applyFont="1" applyFill="1" applyBorder="1" applyAlignment="1">
      <alignment horizontal="center" vertical="center" wrapText="1"/>
    </xf>
    <xf numFmtId="187" fontId="26" fillId="9" borderId="8" xfId="2" applyNumberFormat="1" applyFont="1" applyFill="1" applyBorder="1" applyAlignment="1">
      <alignment vertical="top"/>
    </xf>
    <xf numFmtId="187" fontId="26" fillId="9" borderId="8" xfId="2" applyNumberFormat="1" applyFont="1" applyFill="1" applyBorder="1" applyAlignment="1">
      <alignment horizontal="center" vertical="top"/>
    </xf>
    <xf numFmtId="187" fontId="26" fillId="9" borderId="8" xfId="2" applyNumberFormat="1" applyFont="1" applyFill="1" applyBorder="1" applyAlignment="1">
      <alignment vertical="top" wrapText="1"/>
    </xf>
    <xf numFmtId="187" fontId="26" fillId="9" borderId="8" xfId="2" applyNumberFormat="1" applyFont="1" applyFill="1" applyBorder="1" applyAlignment="1">
      <alignment horizontal="center" vertical="top" wrapText="1"/>
    </xf>
    <xf numFmtId="187" fontId="17" fillId="9" borderId="8" xfId="2" applyNumberFormat="1" applyFont="1" applyFill="1" applyBorder="1" applyAlignment="1">
      <alignment horizontal="left" vertical="top" wrapText="1"/>
    </xf>
    <xf numFmtId="187" fontId="17" fillId="9" borderId="8" xfId="2" applyNumberFormat="1" applyFont="1" applyFill="1" applyBorder="1" applyAlignment="1">
      <alignment horizontal="center" vertical="top" wrapText="1"/>
    </xf>
    <xf numFmtId="187" fontId="26" fillId="9" borderId="40" xfId="2" applyNumberFormat="1" applyFont="1" applyFill="1" applyBorder="1" applyAlignment="1">
      <alignment horizontal="center" vertical="top"/>
    </xf>
    <xf numFmtId="187" fontId="29" fillId="9" borderId="8" xfId="2" applyNumberFormat="1" applyFont="1" applyFill="1" applyBorder="1" applyAlignment="1">
      <alignment horizontal="center" vertical="top" wrapText="1"/>
    </xf>
    <xf numFmtId="187" fontId="17" fillId="9" borderId="3" xfId="2" applyNumberFormat="1" applyFont="1" applyFill="1" applyBorder="1" applyAlignment="1">
      <alignment vertical="top" wrapText="1"/>
    </xf>
    <xf numFmtId="187" fontId="17" fillId="9" borderId="3" xfId="2" applyNumberFormat="1" applyFont="1" applyFill="1" applyBorder="1" applyAlignment="1">
      <alignment horizontal="center" vertical="top" wrapText="1"/>
    </xf>
    <xf numFmtId="187" fontId="17" fillId="9" borderId="40" xfId="2" applyNumberFormat="1" applyFont="1" applyFill="1" applyBorder="1" applyAlignment="1">
      <alignment horizontal="center" vertical="top" wrapText="1"/>
    </xf>
    <xf numFmtId="187" fontId="17" fillId="9" borderId="8" xfId="2" applyNumberFormat="1" applyFont="1" applyFill="1" applyBorder="1" applyAlignment="1">
      <alignment horizontal="right" vertical="top" wrapText="1"/>
    </xf>
    <xf numFmtId="187" fontId="17" fillId="9" borderId="27" xfId="2" applyNumberFormat="1" applyFont="1" applyFill="1" applyBorder="1" applyAlignment="1">
      <alignment horizontal="center" vertical="top" wrapText="1"/>
    </xf>
    <xf numFmtId="187" fontId="17" fillId="9" borderId="2" xfId="2" applyNumberFormat="1" applyFont="1" applyFill="1" applyBorder="1" applyAlignment="1">
      <alignment horizontal="left" vertical="top" wrapText="1"/>
    </xf>
    <xf numFmtId="187" fontId="18" fillId="9" borderId="40" xfId="2" applyNumberFormat="1" applyFont="1" applyFill="1" applyBorder="1" applyAlignment="1">
      <alignment horizontal="center" vertical="top" wrapText="1"/>
    </xf>
    <xf numFmtId="187" fontId="17" fillId="9" borderId="22" xfId="2" applyNumberFormat="1" applyFont="1" applyFill="1" applyBorder="1" applyAlignment="1">
      <alignment horizontal="center" vertical="top" wrapText="1"/>
    </xf>
    <xf numFmtId="187" fontId="17" fillId="9" borderId="8" xfId="2" applyNumberFormat="1" applyFont="1" applyFill="1" applyBorder="1" applyAlignment="1">
      <alignment horizontal="left" vertical="top"/>
    </xf>
    <xf numFmtId="187" fontId="18" fillId="4" borderId="8" xfId="2" applyNumberFormat="1" applyFont="1" applyFill="1" applyBorder="1" applyAlignment="1">
      <alignment horizontal="center" vertical="top" wrapText="1"/>
    </xf>
    <xf numFmtId="187" fontId="17" fillId="9" borderId="22" xfId="2" applyNumberFormat="1" applyFont="1" applyFill="1" applyBorder="1" applyAlignment="1">
      <alignment vertical="top" wrapText="1"/>
    </xf>
    <xf numFmtId="187" fontId="17" fillId="9" borderId="40" xfId="2" applyNumberFormat="1" applyFont="1" applyFill="1" applyBorder="1" applyAlignment="1">
      <alignment vertical="top" wrapText="1"/>
    </xf>
    <xf numFmtId="187" fontId="17" fillId="9" borderId="40" xfId="2" applyNumberFormat="1" applyFont="1" applyFill="1" applyBorder="1" applyAlignment="1">
      <alignment horizontal="right" vertical="top" wrapText="1"/>
    </xf>
    <xf numFmtId="187" fontId="17" fillId="9" borderId="33" xfId="2" applyNumberFormat="1" applyFont="1" applyFill="1" applyBorder="1" applyAlignment="1">
      <alignment horizontal="center" vertical="top" wrapText="1"/>
    </xf>
    <xf numFmtId="187" fontId="17" fillId="9" borderId="40" xfId="2" applyNumberFormat="1" applyFont="1" applyFill="1" applyBorder="1" applyAlignment="1">
      <alignment horizontal="left" vertical="top" wrapText="1"/>
    </xf>
    <xf numFmtId="187" fontId="17" fillId="9" borderId="25" xfId="2" applyNumberFormat="1" applyFont="1" applyFill="1" applyBorder="1" applyAlignment="1">
      <alignment horizontal="center" vertical="top" wrapText="1"/>
    </xf>
    <xf numFmtId="187" fontId="17" fillId="9" borderId="26" xfId="2" applyNumberFormat="1" applyFont="1" applyFill="1" applyBorder="1" applyAlignment="1">
      <alignment horizontal="left" vertical="top" wrapText="1"/>
    </xf>
    <xf numFmtId="187" fontId="26" fillId="9" borderId="40" xfId="2" applyNumberFormat="1" applyFont="1" applyFill="1" applyBorder="1" applyAlignment="1">
      <alignment horizontal="left" vertical="top" wrapText="1"/>
    </xf>
    <xf numFmtId="187" fontId="26" fillId="9" borderId="40" xfId="2" applyNumberFormat="1" applyFont="1" applyFill="1" applyBorder="1" applyAlignment="1">
      <alignment vertical="top"/>
    </xf>
    <xf numFmtId="187" fontId="26" fillId="9" borderId="8" xfId="2" applyNumberFormat="1" applyFont="1" applyFill="1" applyBorder="1" applyAlignment="1">
      <alignment horizontal="left" vertical="top" wrapText="1"/>
    </xf>
    <xf numFmtId="187" fontId="17" fillId="9" borderId="21" xfId="2" applyNumberFormat="1" applyFont="1" applyFill="1" applyBorder="1" applyAlignment="1">
      <alignment horizontal="center" vertical="top"/>
    </xf>
    <xf numFmtId="187" fontId="17" fillId="9" borderId="8" xfId="2" applyNumberFormat="1" applyFont="1" applyFill="1" applyBorder="1" applyAlignment="1">
      <alignment horizontal="left" vertical="top" wrapText="1" shrinkToFit="1"/>
    </xf>
    <xf numFmtId="187" fontId="26" fillId="9" borderId="8" xfId="2" applyNumberFormat="1" applyFont="1" applyFill="1" applyBorder="1" applyAlignment="1">
      <alignment horizontal="right" vertical="top" wrapText="1"/>
    </xf>
    <xf numFmtId="187" fontId="29" fillId="9" borderId="8" xfId="2" applyNumberFormat="1" applyFont="1" applyFill="1" applyBorder="1" applyAlignment="1">
      <alignment vertical="top"/>
    </xf>
    <xf numFmtId="187" fontId="17" fillId="9" borderId="5" xfId="2" applyNumberFormat="1" applyFont="1" applyFill="1" applyBorder="1" applyAlignment="1">
      <alignment horizontal="center" vertical="top" wrapText="1"/>
    </xf>
    <xf numFmtId="187" fontId="17" fillId="9" borderId="6" xfId="2" applyNumberFormat="1" applyFont="1" applyFill="1" applyBorder="1" applyAlignment="1">
      <alignment vertical="top" wrapText="1"/>
    </xf>
    <xf numFmtId="187" fontId="17" fillId="9" borderId="6" xfId="2" applyNumberFormat="1" applyFont="1" applyFill="1" applyBorder="1" applyAlignment="1">
      <alignment horizontal="center" vertical="top" wrapText="1"/>
    </xf>
    <xf numFmtId="187" fontId="17" fillId="9" borderId="35" xfId="2" applyNumberFormat="1" applyFont="1" applyFill="1" applyBorder="1" applyAlignment="1">
      <alignment horizontal="center" vertical="top" wrapText="1"/>
    </xf>
    <xf numFmtId="187" fontId="17" fillId="2" borderId="0" xfId="2" applyNumberFormat="1" applyFont="1" applyFill="1" applyAlignment="1">
      <alignment horizontal="left" vertical="top"/>
    </xf>
    <xf numFmtId="187" fontId="17" fillId="9" borderId="36" xfId="2" applyNumberFormat="1" applyFont="1" applyFill="1" applyBorder="1" applyAlignment="1">
      <alignment horizontal="right" vertical="top" wrapText="1"/>
    </xf>
    <xf numFmtId="187" fontId="17" fillId="9" borderId="8" xfId="2" applyNumberFormat="1" applyFont="1" applyFill="1" applyBorder="1" applyAlignment="1">
      <alignment vertical="top"/>
    </xf>
    <xf numFmtId="187" fontId="17" fillId="0" borderId="4" xfId="2" applyNumberFormat="1" applyFont="1" applyBorder="1" applyAlignment="1">
      <alignment horizontal="center" vertical="top" wrapText="1"/>
    </xf>
    <xf numFmtId="187" fontId="17" fillId="0" borderId="4" xfId="2" applyNumberFormat="1" applyFont="1" applyBorder="1" applyAlignment="1">
      <alignment horizontal="left" vertical="top" wrapText="1"/>
    </xf>
    <xf numFmtId="187" fontId="17" fillId="0" borderId="5" xfId="2" applyNumberFormat="1" applyFont="1" applyBorder="1" applyAlignment="1">
      <alignment horizontal="center" vertical="top" wrapText="1"/>
    </xf>
    <xf numFmtId="187" fontId="17" fillId="0" borderId="3" xfId="2" applyNumberFormat="1" applyFont="1" applyBorder="1" applyAlignment="1">
      <alignment horizontal="left" vertical="top" wrapText="1"/>
    </xf>
    <xf numFmtId="187" fontId="17" fillId="0" borderId="3" xfId="2" applyNumberFormat="1" applyFont="1" applyBorder="1" applyAlignment="1">
      <alignment horizontal="center" vertical="top" wrapText="1"/>
    </xf>
    <xf numFmtId="187" fontId="17" fillId="0" borderId="0" xfId="2" applyNumberFormat="1" applyFont="1" applyAlignment="1">
      <alignment vertical="top"/>
    </xf>
    <xf numFmtId="187" fontId="18" fillId="0" borderId="14" xfId="2" applyNumberFormat="1" applyFont="1" applyBorder="1" applyAlignment="1">
      <alignment horizontal="center" vertical="top" wrapText="1"/>
    </xf>
    <xf numFmtId="187" fontId="17" fillId="0" borderId="14" xfId="2" applyNumberFormat="1" applyFont="1" applyBorder="1" applyAlignment="1">
      <alignment horizontal="center" vertical="top" wrapText="1"/>
    </xf>
    <xf numFmtId="187" fontId="18" fillId="0" borderId="14" xfId="2" applyNumberFormat="1" applyFont="1" applyBorder="1" applyAlignment="1">
      <alignment horizontal="center" vertical="center" wrapText="1"/>
    </xf>
    <xf numFmtId="187" fontId="17" fillId="0" borderId="0" xfId="2" applyNumberFormat="1" applyFont="1" applyAlignment="1">
      <alignment vertical="top" wrapText="1"/>
    </xf>
    <xf numFmtId="187" fontId="17" fillId="0" borderId="5" xfId="2" applyNumberFormat="1" applyFont="1" applyBorder="1" applyAlignment="1">
      <alignment horizontal="left" vertical="top" wrapText="1"/>
    </xf>
    <xf numFmtId="187" fontId="17" fillId="0" borderId="2" xfId="2" applyNumberFormat="1" applyFont="1" applyBorder="1" applyAlignment="1">
      <alignment horizontal="center" vertical="top" wrapText="1"/>
    </xf>
    <xf numFmtId="187" fontId="17" fillId="4" borderId="14" xfId="2" applyNumberFormat="1" applyFont="1" applyFill="1" applyBorder="1" applyAlignment="1">
      <alignment horizontal="center" vertical="top"/>
    </xf>
    <xf numFmtId="187" fontId="17" fillId="4" borderId="14" xfId="2" applyNumberFormat="1" applyFont="1" applyFill="1" applyBorder="1" applyAlignment="1">
      <alignment horizontal="center" vertical="top" wrapText="1"/>
    </xf>
    <xf numFmtId="187" fontId="17" fillId="4" borderId="0" xfId="2" applyNumberFormat="1" applyFont="1" applyFill="1" applyAlignment="1">
      <alignment vertical="top"/>
    </xf>
    <xf numFmtId="187" fontId="29" fillId="2" borderId="8" xfId="2" applyNumberFormat="1" applyFont="1" applyFill="1" applyBorder="1" applyAlignment="1">
      <alignment horizontal="center" vertical="top" wrapText="1"/>
    </xf>
    <xf numFmtId="187" fontId="26" fillId="0" borderId="16" xfId="2" applyNumberFormat="1" applyFont="1" applyBorder="1" applyAlignment="1">
      <alignment horizontal="center" vertical="top"/>
    </xf>
    <xf numFmtId="187" fontId="17" fillId="0" borderId="16" xfId="2" applyNumberFormat="1" applyFont="1" applyBorder="1" applyAlignment="1">
      <alignment horizontal="left" vertical="top"/>
    </xf>
    <xf numFmtId="187" fontId="26" fillId="0" borderId="16" xfId="2" applyNumberFormat="1" applyFont="1" applyBorder="1" applyAlignment="1">
      <alignment horizontal="left" vertical="top" wrapText="1"/>
    </xf>
    <xf numFmtId="187" fontId="18" fillId="0" borderId="16" xfId="2" applyNumberFormat="1" applyFont="1" applyBorder="1" applyAlignment="1">
      <alignment horizontal="center" vertical="top" wrapText="1"/>
    </xf>
    <xf numFmtId="187" fontId="18" fillId="0" borderId="16" xfId="2" applyNumberFormat="1" applyFont="1" applyBorder="1" applyAlignment="1">
      <alignment horizontal="left" vertical="top" wrapText="1"/>
    </xf>
    <xf numFmtId="187" fontId="29" fillId="0" borderId="16" xfId="2" quotePrefix="1" applyNumberFormat="1" applyFont="1" applyBorder="1" applyAlignment="1">
      <alignment horizontal="center" vertical="top" wrapText="1"/>
    </xf>
    <xf numFmtId="187" fontId="36" fillId="0" borderId="16" xfId="2" applyNumberFormat="1" applyFont="1" applyBorder="1" applyAlignment="1">
      <alignment vertical="top" wrapText="1"/>
    </xf>
    <xf numFmtId="187" fontId="26" fillId="0" borderId="16" xfId="2" applyNumberFormat="1" applyFont="1" applyBorder="1"/>
    <xf numFmtId="187" fontId="26" fillId="0" borderId="16" xfId="2" applyNumberFormat="1" applyFont="1" applyBorder="1" applyAlignment="1">
      <alignment horizontal="center"/>
    </xf>
    <xf numFmtId="187" fontId="29" fillId="0" borderId="0" xfId="2" applyNumberFormat="1" applyFont="1" applyAlignment="1">
      <alignment horizontal="center"/>
    </xf>
    <xf numFmtId="43" fontId="17" fillId="0" borderId="16" xfId="2" applyNumberFormat="1" applyFont="1" applyFill="1" applyBorder="1" applyAlignment="1">
      <alignment horizontal="right" vertical="top"/>
    </xf>
    <xf numFmtId="0" fontId="17" fillId="0" borderId="16" xfId="74" applyFont="1" applyFill="1" applyBorder="1" applyAlignment="1">
      <alignment vertical="top" wrapText="1"/>
    </xf>
    <xf numFmtId="43" fontId="17" fillId="0" borderId="16" xfId="2" applyNumberFormat="1" applyFont="1" applyFill="1" applyBorder="1" applyAlignment="1">
      <alignment horizontal="right" vertical="top" wrapText="1"/>
    </xf>
    <xf numFmtId="43" fontId="17" fillId="0" borderId="16" xfId="49" applyNumberFormat="1" applyFont="1" applyFill="1" applyBorder="1" applyAlignment="1">
      <alignment horizontal="right" vertical="top" wrapText="1"/>
    </xf>
    <xf numFmtId="43" fontId="26" fillId="0" borderId="16" xfId="0" applyNumberFormat="1" applyFont="1" applyFill="1" applyBorder="1" applyAlignment="1">
      <alignment horizontal="right" vertical="top" wrapText="1"/>
    </xf>
    <xf numFmtId="0" fontId="17" fillId="4" borderId="16" xfId="2" applyNumberFormat="1" applyFont="1" applyFill="1" applyBorder="1" applyAlignment="1">
      <alignment horizontal="center" vertical="top"/>
    </xf>
    <xf numFmtId="43" fontId="17" fillId="4" borderId="16" xfId="2" applyNumberFormat="1" applyFont="1" applyFill="1" applyBorder="1" applyAlignment="1">
      <alignment horizontal="right" vertical="top"/>
    </xf>
    <xf numFmtId="43" fontId="17" fillId="4" borderId="16" xfId="2" applyFont="1" applyFill="1" applyBorder="1" applyAlignment="1">
      <alignment horizontal="right" vertical="top"/>
    </xf>
    <xf numFmtId="43" fontId="17" fillId="4" borderId="16" xfId="2" applyFont="1" applyFill="1" applyBorder="1" applyAlignment="1">
      <alignment vertical="top"/>
    </xf>
    <xf numFmtId="0" fontId="29" fillId="4" borderId="16" xfId="20" applyFont="1" applyFill="1" applyBorder="1" applyAlignment="1">
      <alignment horizontal="center" vertical="top" wrapText="1"/>
    </xf>
    <xf numFmtId="43" fontId="26" fillId="4" borderId="3" xfId="2" applyFont="1" applyFill="1" applyBorder="1" applyAlignment="1">
      <alignment horizontal="right" vertical="top" wrapText="1"/>
    </xf>
    <xf numFmtId="0" fontId="26" fillId="4" borderId="22" xfId="0" applyFont="1" applyFill="1" applyBorder="1" applyAlignment="1">
      <alignment horizontal="left" vertical="top" wrapText="1"/>
    </xf>
    <xf numFmtId="0" fontId="26" fillId="4" borderId="16" xfId="0" applyFont="1" applyFill="1" applyBorder="1" applyAlignment="1">
      <alignment horizontal="center" vertical="top" wrapText="1"/>
    </xf>
    <xf numFmtId="187" fontId="29" fillId="4" borderId="16" xfId="9" applyNumberFormat="1" applyFont="1" applyFill="1" applyBorder="1" applyAlignment="1">
      <alignment horizontal="center" vertical="top" wrapText="1"/>
    </xf>
    <xf numFmtId="0" fontId="17" fillId="2" borderId="16" xfId="49" applyFont="1" applyFill="1" applyBorder="1" applyAlignment="1">
      <alignment vertical="top" wrapText="1"/>
    </xf>
    <xf numFmtId="0" fontId="17" fillId="2" borderId="16" xfId="2" applyNumberFormat="1" applyFont="1" applyFill="1" applyBorder="1" applyAlignment="1">
      <alignment horizontal="center" vertical="top" wrapText="1"/>
    </xf>
    <xf numFmtId="43" fontId="17" fillId="0" borderId="16" xfId="2" applyNumberFormat="1" applyFont="1" applyFill="1" applyBorder="1" applyAlignment="1">
      <alignment horizontal="center" vertical="top"/>
    </xf>
    <xf numFmtId="187" fontId="29" fillId="2" borderId="16" xfId="9" applyNumberFormat="1" applyFont="1" applyFill="1" applyBorder="1" applyAlignment="1">
      <alignment horizontal="center" vertical="top" wrapText="1"/>
    </xf>
    <xf numFmtId="0" fontId="17" fillId="0" borderId="16" xfId="0" quotePrefix="1" applyNumberFormat="1" applyFont="1" applyFill="1" applyBorder="1" applyAlignment="1">
      <alignment vertical="top" wrapText="1"/>
    </xf>
    <xf numFmtId="0" fontId="17" fillId="0" borderId="16" xfId="0" quotePrefix="1" applyNumberFormat="1" applyFont="1" applyFill="1" applyBorder="1" applyAlignment="1">
      <alignment horizontal="center" vertical="top" wrapText="1"/>
    </xf>
    <xf numFmtId="43" fontId="17" fillId="0" borderId="16" xfId="0" applyNumberFormat="1" applyFont="1" applyBorder="1" applyAlignment="1">
      <alignment horizontal="right" vertical="top"/>
    </xf>
    <xf numFmtId="43" fontId="17" fillId="2" borderId="16" xfId="2" applyFont="1" applyFill="1" applyBorder="1" applyAlignment="1">
      <alignment horizontal="right" vertical="top"/>
    </xf>
    <xf numFmtId="0" fontId="17" fillId="2" borderId="16" xfId="23" applyFont="1" applyFill="1" applyBorder="1" applyAlignment="1">
      <alignment horizontal="left" vertical="top" wrapText="1"/>
    </xf>
    <xf numFmtId="0" fontId="29" fillId="0" borderId="16" xfId="0" quotePrefix="1" applyNumberFormat="1" applyFont="1" applyFill="1" applyBorder="1" applyAlignment="1">
      <alignment vertical="top" wrapText="1"/>
    </xf>
    <xf numFmtId="0" fontId="17" fillId="0" borderId="16" xfId="0" applyNumberFormat="1" applyFont="1" applyBorder="1" applyAlignment="1">
      <alignment horizontal="center" vertical="top" wrapText="1"/>
    </xf>
    <xf numFmtId="187" fontId="17" fillId="4" borderId="16" xfId="2" applyNumberFormat="1" applyFont="1" applyFill="1" applyBorder="1" applyAlignment="1">
      <alignment horizontal="center" vertical="top"/>
    </xf>
    <xf numFmtId="3" fontId="26" fillId="0" borderId="3" xfId="0" applyNumberFormat="1" applyFont="1" applyFill="1" applyBorder="1" applyAlignment="1">
      <alignment horizontal="right" vertical="top" wrapText="1"/>
    </xf>
    <xf numFmtId="43" fontId="26" fillId="0" borderId="3" xfId="2" applyFont="1" applyFill="1" applyBorder="1" applyAlignment="1">
      <alignment horizontal="right" vertical="top" wrapText="1"/>
    </xf>
    <xf numFmtId="0" fontId="26" fillId="0" borderId="22" xfId="0" applyFont="1" applyFill="1" applyBorder="1" applyAlignment="1">
      <alignment horizontal="left" vertical="top" wrapText="1"/>
    </xf>
    <xf numFmtId="0" fontId="17" fillId="2" borderId="16" xfId="49" applyFont="1" applyFill="1" applyBorder="1" applyAlignment="1">
      <alignment horizontal="right" vertical="top" wrapText="1"/>
    </xf>
    <xf numFmtId="0" fontId="29" fillId="0" borderId="16" xfId="0" quotePrefix="1" applyNumberFormat="1" applyFont="1" applyFill="1" applyBorder="1" applyAlignment="1">
      <alignment horizontal="center" vertical="top" wrapText="1"/>
    </xf>
    <xf numFmtId="187" fontId="17" fillId="2" borderId="16" xfId="26" applyNumberFormat="1" applyFont="1" applyFill="1" applyBorder="1" applyAlignment="1">
      <alignment horizontal="right" vertical="top"/>
    </xf>
    <xf numFmtId="3" fontId="26" fillId="0" borderId="3" xfId="0" applyNumberFormat="1" applyFont="1" applyFill="1" applyBorder="1" applyAlignment="1">
      <alignment horizontal="center" vertical="top" wrapText="1"/>
    </xf>
    <xf numFmtId="43" fontId="17" fillId="0" borderId="16" xfId="2" quotePrefix="1" applyFont="1" applyFill="1" applyBorder="1" applyAlignment="1">
      <alignment horizontal="right" vertical="top" wrapText="1"/>
    </xf>
    <xf numFmtId="0" fontId="17" fillId="2" borderId="0" xfId="49" applyFont="1" applyFill="1" applyAlignment="1">
      <alignment horizontal="center" vertical="top"/>
    </xf>
    <xf numFmtId="3" fontId="26" fillId="0" borderId="25" xfId="0" applyNumberFormat="1" applyFont="1" applyFill="1" applyBorder="1" applyAlignment="1">
      <alignment horizontal="center" vertical="top" wrapText="1"/>
    </xf>
    <xf numFmtId="3" fontId="26" fillId="0" borderId="25" xfId="0" applyNumberFormat="1" applyFont="1" applyFill="1" applyBorder="1" applyAlignment="1">
      <alignment horizontal="right" vertical="top" wrapText="1"/>
    </xf>
    <xf numFmtId="3" fontId="26" fillId="0" borderId="29" xfId="0" applyNumberFormat="1" applyFont="1" applyFill="1" applyBorder="1" applyAlignment="1">
      <alignment horizontal="right" vertical="top" wrapText="1"/>
    </xf>
    <xf numFmtId="0" fontId="26" fillId="0" borderId="18" xfId="0" applyFont="1" applyFill="1" applyBorder="1" applyAlignment="1">
      <alignment horizontal="left" vertical="top" wrapText="1"/>
    </xf>
    <xf numFmtId="0" fontId="26" fillId="0" borderId="41" xfId="0" applyFont="1" applyFill="1" applyBorder="1" applyAlignment="1">
      <alignment horizontal="center" vertical="top" wrapText="1"/>
    </xf>
    <xf numFmtId="0" fontId="17" fillId="2" borderId="8" xfId="49" applyFont="1" applyFill="1" applyBorder="1" applyAlignment="1">
      <alignment horizontal="center" vertical="top"/>
    </xf>
    <xf numFmtId="0" fontId="17" fillId="2" borderId="8" xfId="49" applyFont="1" applyFill="1" applyBorder="1" applyAlignment="1">
      <alignment horizontal="left" vertical="top" wrapText="1"/>
    </xf>
    <xf numFmtId="0" fontId="17" fillId="2" borderId="8" xfId="49" applyFont="1" applyFill="1" applyBorder="1" applyAlignment="1">
      <alignment horizontal="center" vertical="top" wrapText="1"/>
    </xf>
    <xf numFmtId="0" fontId="26" fillId="0" borderId="3" xfId="0" applyFont="1" applyFill="1" applyBorder="1" applyAlignment="1">
      <alignment horizontal="left" vertical="top" wrapText="1"/>
    </xf>
    <xf numFmtId="43" fontId="17" fillId="0" borderId="8" xfId="2" applyFont="1" applyFill="1" applyBorder="1" applyAlignment="1">
      <alignment horizontal="right" vertical="top" wrapText="1"/>
    </xf>
    <xf numFmtId="0" fontId="17" fillId="0" borderId="27" xfId="49" applyFont="1" applyFill="1" applyBorder="1" applyAlignment="1">
      <alignment horizontal="right" vertical="top" wrapText="1"/>
    </xf>
    <xf numFmtId="0" fontId="26" fillId="0" borderId="42" xfId="0" applyFont="1" applyFill="1" applyBorder="1" applyAlignment="1">
      <alignment horizontal="left" vertical="top" wrapText="1"/>
    </xf>
    <xf numFmtId="187" fontId="29" fillId="2" borderId="8" xfId="9" applyNumberFormat="1" applyFont="1" applyFill="1" applyBorder="1" applyAlignment="1">
      <alignment horizontal="center" vertical="top" wrapText="1"/>
    </xf>
    <xf numFmtId="0" fontId="17" fillId="2" borderId="8" xfId="2" applyNumberFormat="1" applyFont="1" applyFill="1" applyBorder="1" applyAlignment="1">
      <alignment horizontal="center" vertical="top" wrapText="1"/>
    </xf>
    <xf numFmtId="3" fontId="17" fillId="0" borderId="5" xfId="0" applyNumberFormat="1" applyFont="1" applyFill="1" applyBorder="1" applyAlignment="1">
      <alignment horizontal="center" vertical="top" wrapText="1"/>
    </xf>
    <xf numFmtId="4" fontId="26" fillId="0" borderId="5" xfId="0" applyNumberFormat="1" applyFont="1" applyFill="1" applyBorder="1" applyAlignment="1">
      <alignment horizontal="right" vertical="top" wrapText="1"/>
    </xf>
    <xf numFmtId="0" fontId="26" fillId="0" borderId="36" xfId="0" applyFont="1" applyFill="1" applyBorder="1" applyAlignment="1">
      <alignment horizontal="left" vertical="top" wrapText="1"/>
    </xf>
    <xf numFmtId="0" fontId="29" fillId="0" borderId="8" xfId="0" quotePrefix="1" applyNumberFormat="1" applyFont="1" applyFill="1" applyBorder="1" applyAlignment="1">
      <alignment vertical="top" wrapText="1"/>
    </xf>
    <xf numFmtId="43" fontId="17" fillId="0" borderId="8" xfId="2" quotePrefix="1" applyFont="1" applyFill="1" applyBorder="1" applyAlignment="1">
      <alignment horizontal="right" vertical="top" wrapText="1"/>
    </xf>
    <xf numFmtId="0" fontId="17" fillId="2" borderId="8" xfId="49" applyFont="1" applyFill="1" applyBorder="1" applyAlignment="1">
      <alignment horizontal="right" vertical="top" wrapText="1"/>
    </xf>
    <xf numFmtId="0" fontId="18" fillId="0" borderId="16" xfId="0" applyFont="1" applyBorder="1" applyAlignment="1">
      <alignment vertical="top" wrapText="1"/>
    </xf>
    <xf numFmtId="43" fontId="18" fillId="0" borderId="16" xfId="2" applyFont="1" applyBorder="1" applyAlignment="1">
      <alignment horizontal="center" vertical="top" wrapText="1"/>
    </xf>
    <xf numFmtId="0" fontId="29" fillId="0" borderId="0" xfId="0" applyFont="1" applyFill="1" applyAlignment="1">
      <alignment vertical="top"/>
    </xf>
    <xf numFmtId="0" fontId="18" fillId="11" borderId="16" xfId="0" applyFont="1" applyFill="1" applyBorder="1" applyAlignment="1">
      <alignment vertical="top" wrapText="1"/>
    </xf>
    <xf numFmtId="43" fontId="18" fillId="11" borderId="16" xfId="2" applyFont="1" applyFill="1" applyBorder="1" applyAlignment="1">
      <alignment horizontal="center" vertical="top" wrapText="1"/>
    </xf>
    <xf numFmtId="43" fontId="17" fillId="2" borderId="16" xfId="2" applyFont="1" applyFill="1" applyBorder="1" applyAlignment="1">
      <alignment horizontal="right" vertical="top" wrapText="1"/>
    </xf>
    <xf numFmtId="43" fontId="17" fillId="0" borderId="41" xfId="2" quotePrefix="1" applyFont="1" applyFill="1" applyBorder="1" applyAlignment="1">
      <alignment horizontal="right" vertical="top" wrapText="1"/>
    </xf>
    <xf numFmtId="43" fontId="17" fillId="0" borderId="43" xfId="2" quotePrefix="1" applyFont="1" applyFill="1" applyBorder="1" applyAlignment="1">
      <alignment horizontal="right" vertical="top" wrapText="1"/>
    </xf>
    <xf numFmtId="0" fontId="26" fillId="0" borderId="43" xfId="0" applyFont="1" applyFill="1" applyBorder="1" applyAlignment="1">
      <alignment horizontal="center" vertical="top" wrapText="1"/>
    </xf>
    <xf numFmtId="0" fontId="18" fillId="2" borderId="0" xfId="49" applyFont="1" applyFill="1" applyAlignment="1">
      <alignment horizontal="center" vertical="top"/>
    </xf>
    <xf numFmtId="0" fontId="18" fillId="2" borderId="0" xfId="49" applyFont="1" applyFill="1" applyAlignment="1">
      <alignment horizontal="left" vertical="top"/>
    </xf>
    <xf numFmtId="187" fontId="18" fillId="2" borderId="0" xfId="2" applyNumberFormat="1" applyFont="1" applyFill="1" applyAlignment="1">
      <alignment horizontal="center" vertical="top"/>
    </xf>
    <xf numFmtId="187" fontId="18" fillId="2" borderId="0" xfId="2" applyNumberFormat="1" applyFont="1" applyFill="1" applyAlignment="1">
      <alignment horizontal="left" vertical="top"/>
    </xf>
    <xf numFmtId="0" fontId="29" fillId="12" borderId="8" xfId="0" applyFont="1" applyFill="1" applyBorder="1" applyAlignment="1">
      <alignment horizontal="center" vertical="top"/>
    </xf>
    <xf numFmtId="0" fontId="32" fillId="0" borderId="8" xfId="0" applyFont="1" applyBorder="1" applyAlignment="1">
      <alignment horizontal="center" vertical="top"/>
    </xf>
    <xf numFmtId="0" fontId="29" fillId="12" borderId="44" xfId="0" applyFont="1" applyFill="1" applyBorder="1" applyAlignment="1">
      <alignment horizontal="center" vertical="top"/>
    </xf>
    <xf numFmtId="0" fontId="29" fillId="12" borderId="45" xfId="0" applyFont="1" applyFill="1" applyBorder="1" applyAlignment="1">
      <alignment horizontal="center" vertical="top"/>
    </xf>
    <xf numFmtId="0" fontId="29" fillId="8" borderId="44" xfId="0" applyFont="1" applyFill="1" applyBorder="1" applyAlignment="1">
      <alignment horizontal="center" vertical="top"/>
    </xf>
    <xf numFmtId="0" fontId="29" fillId="8" borderId="45" xfId="0" applyFont="1" applyFill="1" applyBorder="1" applyAlignment="1">
      <alignment horizontal="center" vertical="top"/>
    </xf>
    <xf numFmtId="0" fontId="29" fillId="12" borderId="47" xfId="0" applyFont="1" applyFill="1" applyBorder="1" applyAlignment="1">
      <alignment horizontal="center" vertical="top"/>
    </xf>
    <xf numFmtId="0" fontId="29" fillId="12" borderId="8" xfId="0" applyFont="1" applyFill="1" applyBorder="1" applyAlignment="1">
      <alignment horizontal="center" vertical="top" wrapText="1"/>
    </xf>
    <xf numFmtId="0" fontId="29" fillId="8" borderId="8" xfId="0" applyFont="1" applyFill="1" applyBorder="1" applyAlignment="1">
      <alignment horizontal="center" vertical="top"/>
    </xf>
    <xf numFmtId="0" fontId="29" fillId="8" borderId="44" xfId="0" applyFont="1" applyFill="1" applyBorder="1" applyAlignment="1">
      <alignment horizontal="center" vertical="top" wrapText="1"/>
    </xf>
    <xf numFmtId="0" fontId="29" fillId="8" borderId="45" xfId="0" applyFont="1" applyFill="1" applyBorder="1" applyAlignment="1">
      <alignment horizontal="center" vertical="top" wrapText="1"/>
    </xf>
    <xf numFmtId="0" fontId="29" fillId="0" borderId="0" xfId="0" applyFont="1" applyAlignment="1">
      <alignment vertical="top"/>
    </xf>
    <xf numFmtId="0" fontId="29" fillId="8" borderId="8" xfId="0" applyFont="1" applyFill="1" applyBorder="1" applyAlignment="1">
      <alignment horizontal="center" vertical="top" wrapText="1"/>
    </xf>
    <xf numFmtId="0" fontId="29" fillId="0" borderId="0" xfId="0" applyFont="1" applyAlignment="1">
      <alignment horizontal="center" vertical="top"/>
    </xf>
    <xf numFmtId="0" fontId="17" fillId="0" borderId="8" xfId="13" applyFont="1" applyFill="1" applyBorder="1" applyAlignment="1">
      <alignment horizontal="left" vertical="top" wrapText="1"/>
    </xf>
    <xf numFmtId="187" fontId="17" fillId="0" borderId="8" xfId="6" applyNumberFormat="1" applyFont="1" applyFill="1" applyBorder="1" applyAlignment="1">
      <alignment horizontal="right" vertical="top" wrapText="1"/>
    </xf>
    <xf numFmtId="3" fontId="17" fillId="0" borderId="8" xfId="13" applyNumberFormat="1" applyFont="1" applyFill="1" applyBorder="1" applyAlignment="1">
      <alignment horizontal="right" vertical="top" wrapText="1"/>
    </xf>
    <xf numFmtId="0" fontId="17" fillId="0" borderId="8" xfId="94" applyFont="1" applyFill="1" applyBorder="1" applyAlignment="1">
      <alignment horizontal="left" vertical="top" wrapText="1"/>
    </xf>
    <xf numFmtId="0" fontId="17" fillId="0" borderId="8" xfId="94" applyFont="1" applyFill="1" applyBorder="1" applyAlignment="1">
      <alignment horizontal="center" vertical="top" wrapText="1"/>
    </xf>
    <xf numFmtId="0" fontId="36" fillId="0" borderId="8" xfId="0" applyFont="1" applyBorder="1" applyAlignment="1">
      <alignment vertical="top" wrapText="1"/>
    </xf>
    <xf numFmtId="0" fontId="17" fillId="6" borderId="8" xfId="79" applyFont="1" applyFill="1" applyBorder="1" applyAlignment="1">
      <alignment vertical="top" wrapText="1"/>
    </xf>
    <xf numFmtId="0" fontId="17" fillId="0" borderId="8" xfId="90" applyNumberFormat="1" applyFont="1" applyFill="1" applyBorder="1" applyAlignment="1">
      <alignment horizontal="center" vertical="top" wrapText="1"/>
    </xf>
    <xf numFmtId="187" fontId="17" fillId="0" borderId="8" xfId="90" applyNumberFormat="1" applyFont="1" applyFill="1" applyBorder="1" applyAlignment="1">
      <alignment horizontal="right" vertical="top" wrapText="1"/>
    </xf>
    <xf numFmtId="0" fontId="17" fillId="0" borderId="8" xfId="95" applyNumberFormat="1" applyFont="1" applyFill="1" applyBorder="1" applyAlignment="1">
      <alignment horizontal="center" vertical="top" wrapText="1"/>
    </xf>
    <xf numFmtId="0" fontId="26" fillId="0" borderId="8" xfId="0" applyFont="1" applyBorder="1" applyAlignment="1">
      <alignment horizontal="left" vertical="top" wrapText="1"/>
    </xf>
    <xf numFmtId="187" fontId="17" fillId="0" borderId="8" xfId="2" applyNumberFormat="1" applyFont="1" applyFill="1" applyBorder="1" applyAlignment="1">
      <alignment horizontal="center" vertical="top"/>
    </xf>
    <xf numFmtId="43" fontId="17" fillId="0" borderId="8" xfId="90" applyFont="1" applyBorder="1" applyAlignment="1">
      <alignment horizontal="right" vertical="top" wrapText="1" shrinkToFit="1"/>
    </xf>
    <xf numFmtId="3" fontId="17" fillId="0" borderId="8" xfId="95" applyNumberFormat="1" applyFont="1" applyFill="1" applyBorder="1" applyAlignment="1">
      <alignment horizontal="center" vertical="top" wrapText="1"/>
    </xf>
    <xf numFmtId="43" fontId="26" fillId="0" borderId="8" xfId="0" applyNumberFormat="1" applyFont="1" applyBorder="1" applyAlignment="1">
      <alignment vertical="top"/>
    </xf>
    <xf numFmtId="1" fontId="17" fillId="0" borderId="8" xfId="90" applyNumberFormat="1" applyFont="1" applyBorder="1" applyAlignment="1">
      <alignment vertical="top" wrapText="1" shrinkToFit="1"/>
    </xf>
    <xf numFmtId="1" fontId="17" fillId="3" borderId="8" xfId="95" applyNumberFormat="1" applyFont="1" applyFill="1" applyBorder="1" applyAlignment="1">
      <alignment horizontal="left" vertical="top" wrapText="1"/>
    </xf>
    <xf numFmtId="49" fontId="17" fillId="0" borderId="8" xfId="90" applyNumberFormat="1" applyFont="1" applyFill="1" applyBorder="1" applyAlignment="1">
      <alignment horizontal="center" vertical="top" wrapText="1"/>
    </xf>
    <xf numFmtId="187" fontId="17" fillId="0" borderId="8" xfId="95" applyNumberFormat="1" applyFont="1" applyFill="1" applyBorder="1" applyAlignment="1">
      <alignment horizontal="center" vertical="top" wrapText="1"/>
    </xf>
    <xf numFmtId="187" fontId="17" fillId="0" borderId="8" xfId="49" applyNumberFormat="1" applyFont="1" applyFill="1" applyBorder="1" applyAlignment="1">
      <alignment horizontal="center" vertical="top" wrapText="1"/>
    </xf>
    <xf numFmtId="1" fontId="17" fillId="0" borderId="8" xfId="95" applyNumberFormat="1" applyFont="1" applyFill="1" applyBorder="1" applyAlignment="1">
      <alignment vertical="top" wrapText="1" shrinkToFit="1"/>
    </xf>
    <xf numFmtId="0" fontId="26" fillId="0" borderId="40" xfId="0" applyFont="1" applyBorder="1" applyAlignment="1">
      <alignment horizontal="left" vertical="top" wrapText="1"/>
    </xf>
    <xf numFmtId="0" fontId="26" fillId="0" borderId="40" xfId="0" applyFont="1" applyBorder="1" applyAlignment="1">
      <alignment horizontal="left" vertical="top"/>
    </xf>
    <xf numFmtId="41" fontId="26" fillId="0" borderId="40" xfId="0" applyNumberFormat="1" applyFont="1" applyBorder="1" applyAlignment="1">
      <alignment horizontal="left" vertical="top"/>
    </xf>
    <xf numFmtId="0" fontId="26" fillId="0" borderId="40" xfId="0" applyFont="1" applyBorder="1" applyAlignment="1">
      <alignment horizontal="center" vertical="top"/>
    </xf>
    <xf numFmtId="43" fontId="26" fillId="0" borderId="40" xfId="2" applyFont="1" applyBorder="1" applyAlignment="1">
      <alignment horizontal="left" vertical="top"/>
    </xf>
    <xf numFmtId="0" fontId="26" fillId="0" borderId="40" xfId="0" applyFont="1" applyBorder="1" applyAlignment="1">
      <alignment vertical="top"/>
    </xf>
    <xf numFmtId="0" fontId="17" fillId="2" borderId="0" xfId="49" applyFont="1" applyFill="1" applyAlignment="1">
      <alignment horizontal="left" vertical="top"/>
    </xf>
    <xf numFmtId="41" fontId="26" fillId="0" borderId="8" xfId="0" applyNumberFormat="1" applyFont="1" applyBorder="1" applyAlignment="1">
      <alignment horizontal="center" vertical="top"/>
    </xf>
    <xf numFmtId="43" fontId="26" fillId="0" borderId="8" xfId="2" applyFont="1" applyBorder="1" applyAlignment="1">
      <alignment horizontal="center" vertical="top"/>
    </xf>
    <xf numFmtId="41" fontId="26" fillId="0" borderId="40" xfId="0" applyNumberFormat="1" applyFont="1" applyBorder="1" applyAlignment="1">
      <alignment horizontal="center" vertical="top"/>
    </xf>
    <xf numFmtId="43" fontId="26" fillId="0" borderId="40" xfId="2" applyFont="1" applyBorder="1" applyAlignment="1">
      <alignment horizontal="center" vertical="top"/>
    </xf>
    <xf numFmtId="43" fontId="26" fillId="0" borderId="8" xfId="2" applyFont="1" applyBorder="1" applyAlignment="1">
      <alignment vertical="top"/>
    </xf>
    <xf numFmtId="43" fontId="26" fillId="0" borderId="8" xfId="2" applyFont="1" applyFill="1" applyBorder="1" applyAlignment="1">
      <alignment horizontal="right" vertical="top" wrapText="1"/>
    </xf>
    <xf numFmtId="43" fontId="29" fillId="0" borderId="8" xfId="2" applyFont="1" applyFill="1" applyBorder="1" applyAlignment="1">
      <alignment vertical="top"/>
    </xf>
    <xf numFmtId="0" fontId="29" fillId="0" borderId="8" xfId="0" applyFont="1" applyFill="1" applyBorder="1" applyAlignment="1">
      <alignment horizontal="center" vertical="top"/>
    </xf>
    <xf numFmtId="0" fontId="17" fillId="0" borderId="40" xfId="49" applyFont="1" applyFill="1" applyBorder="1" applyAlignment="1">
      <alignment horizontal="center" vertical="top" wrapText="1"/>
    </xf>
    <xf numFmtId="187" fontId="17" fillId="0" borderId="40" xfId="90" applyNumberFormat="1" applyFont="1" applyFill="1" applyBorder="1" applyAlignment="1">
      <alignment horizontal="right" vertical="top" wrapText="1"/>
    </xf>
    <xf numFmtId="0" fontId="17" fillId="0" borderId="3" xfId="79" applyFont="1" applyFill="1" applyBorder="1" applyAlignment="1">
      <alignment vertical="top" wrapText="1"/>
    </xf>
    <xf numFmtId="0" fontId="17" fillId="0" borderId="8" xfId="13" applyNumberFormat="1" applyFont="1" applyFill="1" applyBorder="1" applyAlignment="1">
      <alignment horizontal="center" vertical="top" wrapText="1"/>
    </xf>
    <xf numFmtId="0" fontId="17" fillId="0" borderId="40" xfId="49" applyFont="1" applyFill="1" applyBorder="1" applyAlignment="1">
      <alignment horizontal="left" vertical="top" wrapText="1"/>
    </xf>
    <xf numFmtId="0" fontId="17" fillId="0" borderId="40" xfId="2" applyNumberFormat="1" applyFont="1" applyFill="1" applyBorder="1" applyAlignment="1">
      <alignment horizontal="center" vertical="top" wrapText="1"/>
    </xf>
    <xf numFmtId="187" fontId="17" fillId="0" borderId="40" xfId="2" applyNumberFormat="1" applyFont="1" applyFill="1" applyBorder="1" applyAlignment="1">
      <alignment vertical="top" wrapText="1"/>
    </xf>
    <xf numFmtId="43" fontId="26" fillId="0" borderId="40" xfId="2" applyFont="1" applyFill="1" applyBorder="1" applyAlignment="1">
      <alignment horizontal="right" vertical="top" wrapText="1"/>
    </xf>
    <xf numFmtId="3" fontId="26" fillId="0" borderId="40" xfId="0" applyNumberFormat="1" applyFont="1" applyFill="1" applyBorder="1" applyAlignment="1">
      <alignment vertical="top" wrapText="1"/>
    </xf>
    <xf numFmtId="3" fontId="26" fillId="0" borderId="40" xfId="0" applyNumberFormat="1" applyFont="1" applyFill="1" applyBorder="1" applyAlignment="1">
      <alignment horizontal="center" vertical="top" wrapText="1"/>
    </xf>
    <xf numFmtId="0" fontId="29" fillId="0" borderId="8" xfId="0" applyFont="1" applyFill="1" applyBorder="1" applyAlignment="1">
      <alignment vertical="top"/>
    </xf>
    <xf numFmtId="0" fontId="29" fillId="4" borderId="8" xfId="7" applyNumberFormat="1" applyFont="1" applyFill="1" applyBorder="1" applyAlignment="1">
      <alignment vertical="top" wrapText="1"/>
    </xf>
    <xf numFmtId="0" fontId="29" fillId="4" borderId="8" xfId="7" applyNumberFormat="1" applyFont="1" applyFill="1" applyBorder="1" applyAlignment="1">
      <alignment horizontal="center" vertical="top" wrapText="1"/>
    </xf>
    <xf numFmtId="43" fontId="17" fillId="2" borderId="8" xfId="2" applyFont="1" applyFill="1" applyBorder="1" applyAlignment="1">
      <alignment horizontal="center" vertical="top" wrapText="1"/>
    </xf>
    <xf numFmtId="43" fontId="17" fillId="4" borderId="8" xfId="2" applyFont="1" applyFill="1" applyBorder="1" applyAlignment="1">
      <alignment horizontal="center" vertical="top"/>
    </xf>
    <xf numFmtId="0" fontId="17" fillId="2" borderId="8" xfId="23" applyFont="1" applyFill="1" applyBorder="1" applyAlignment="1">
      <alignment vertical="top" wrapText="1"/>
    </xf>
    <xf numFmtId="0" fontId="29" fillId="2" borderId="8" xfId="20" applyFont="1" applyFill="1" applyBorder="1" applyAlignment="1">
      <alignment vertical="top" wrapText="1"/>
    </xf>
    <xf numFmtId="189" fontId="17" fillId="0" borderId="8" xfId="0" applyNumberFormat="1" applyFont="1" applyFill="1" applyBorder="1" applyAlignment="1">
      <alignment horizontal="right" vertical="top" wrapText="1"/>
    </xf>
    <xf numFmtId="188" fontId="17" fillId="0" borderId="8" xfId="2" applyNumberFormat="1" applyFont="1" applyFill="1" applyBorder="1" applyAlignment="1">
      <alignment vertical="top" wrapText="1"/>
    </xf>
    <xf numFmtId="188" fontId="17" fillId="0" borderId="8" xfId="2" applyNumberFormat="1" applyFont="1" applyFill="1" applyBorder="1" applyAlignment="1">
      <alignment horizontal="left" vertical="top" wrapText="1"/>
    </xf>
    <xf numFmtId="194" fontId="17" fillId="0" borderId="8" xfId="2" applyNumberFormat="1" applyFont="1" applyFill="1" applyBorder="1" applyAlignment="1">
      <alignment horizontal="left" vertical="top" wrapText="1" shrinkToFit="1"/>
    </xf>
    <xf numFmtId="0" fontId="17" fillId="0" borderId="2" xfId="49" applyFont="1" applyFill="1" applyBorder="1" applyAlignment="1">
      <alignment horizontal="left" vertical="top" wrapText="1"/>
    </xf>
    <xf numFmtId="0" fontId="17" fillId="0" borderId="40" xfId="13" applyNumberFormat="1" applyFont="1" applyFill="1" applyBorder="1" applyAlignment="1">
      <alignment horizontal="center" vertical="top" wrapText="1"/>
    </xf>
    <xf numFmtId="0" fontId="17" fillId="0" borderId="40" xfId="20" applyFont="1" applyFill="1" applyBorder="1" applyAlignment="1">
      <alignment horizontal="left" vertical="top" wrapText="1"/>
    </xf>
    <xf numFmtId="0" fontId="17" fillId="0" borderId="25" xfId="13" applyFont="1" applyFill="1" applyBorder="1" applyAlignment="1">
      <alignment horizontal="left" vertical="top" wrapText="1"/>
    </xf>
    <xf numFmtId="0" fontId="17" fillId="0" borderId="25" xfId="13" applyFont="1" applyFill="1" applyBorder="1" applyAlignment="1">
      <alignment horizontal="center" vertical="top" wrapText="1"/>
    </xf>
    <xf numFmtId="43" fontId="17" fillId="0" borderId="40" xfId="2" applyFont="1" applyFill="1" applyBorder="1" applyAlignment="1">
      <alignment horizontal="right" vertical="top" wrapText="1"/>
    </xf>
    <xf numFmtId="3" fontId="17" fillId="0" borderId="29" xfId="13" applyNumberFormat="1" applyFont="1" applyFill="1" applyBorder="1" applyAlignment="1">
      <alignment horizontal="right" vertical="top" wrapText="1"/>
    </xf>
    <xf numFmtId="0" fontId="29" fillId="0" borderId="40" xfId="0" applyFont="1" applyFill="1" applyBorder="1" applyAlignment="1">
      <alignment vertical="top"/>
    </xf>
    <xf numFmtId="43" fontId="29" fillId="0" borderId="40" xfId="2" applyFont="1" applyFill="1" applyBorder="1" applyAlignment="1">
      <alignment vertical="top"/>
    </xf>
    <xf numFmtId="0" fontId="17" fillId="0" borderId="30" xfId="79" applyFont="1" applyFill="1" applyBorder="1" applyAlignment="1">
      <alignment vertical="top" wrapText="1"/>
    </xf>
    <xf numFmtId="0" fontId="17" fillId="0" borderId="25" xfId="79" applyFont="1" applyFill="1" applyBorder="1" applyAlignment="1">
      <alignment horizontal="center" vertical="top" wrapText="1"/>
    </xf>
    <xf numFmtId="187" fontId="17" fillId="0" borderId="40" xfId="9" applyNumberFormat="1" applyFont="1" applyFill="1" applyBorder="1" applyAlignment="1">
      <alignment vertical="top" wrapText="1"/>
    </xf>
    <xf numFmtId="0" fontId="17" fillId="0" borderId="8" xfId="0" applyNumberFormat="1" applyFont="1" applyFill="1" applyBorder="1" applyAlignment="1">
      <alignment horizontal="center" vertical="top" wrapText="1"/>
    </xf>
    <xf numFmtId="0" fontId="17" fillId="4" borderId="8" xfId="96" applyFont="1" applyFill="1" applyBorder="1" applyAlignment="1">
      <alignment horizontal="left" vertical="top" wrapText="1"/>
    </xf>
    <xf numFmtId="0" fontId="17" fillId="4" borderId="8" xfId="96" quotePrefix="1" applyFont="1" applyFill="1" applyBorder="1" applyAlignment="1">
      <alignment horizontal="left" vertical="top" wrapText="1"/>
    </xf>
    <xf numFmtId="43" fontId="17" fillId="4" borderId="8" xfId="2" applyFont="1" applyFill="1" applyBorder="1" applyAlignment="1">
      <alignment horizontal="left" vertical="top" wrapText="1"/>
    </xf>
    <xf numFmtId="187" fontId="17" fillId="4" borderId="8" xfId="67" applyNumberFormat="1" applyFont="1" applyFill="1" applyBorder="1" applyAlignment="1">
      <alignment horizontal="left" vertical="top" wrapText="1"/>
    </xf>
    <xf numFmtId="0" fontId="17" fillId="4" borderId="8" xfId="23" applyFont="1" applyFill="1" applyBorder="1" applyAlignment="1">
      <alignment horizontal="left" vertical="top" wrapText="1"/>
    </xf>
    <xf numFmtId="3" fontId="26" fillId="0" borderId="8" xfId="0" applyNumberFormat="1" applyFont="1" applyBorder="1" applyAlignment="1">
      <alignment vertical="top"/>
    </xf>
    <xf numFmtId="4" fontId="26" fillId="0" borderId="8" xfId="0" applyNumberFormat="1" applyFont="1" applyBorder="1" applyAlignment="1">
      <alignment horizontal="right" vertical="top"/>
    </xf>
    <xf numFmtId="4" fontId="26" fillId="0" borderId="8" xfId="0" applyNumberFormat="1" applyFont="1" applyBorder="1" applyAlignment="1">
      <alignment vertical="top"/>
    </xf>
    <xf numFmtId="0" fontId="26" fillId="0" borderId="22" xfId="0" applyFont="1" applyFill="1" applyBorder="1" applyAlignment="1">
      <alignment vertical="top" wrapText="1"/>
    </xf>
    <xf numFmtId="0" fontId="26" fillId="0" borderId="8" xfId="0" applyFont="1" applyFill="1" applyBorder="1" applyAlignment="1">
      <alignment horizontal="left" vertical="top" wrapText="1"/>
    </xf>
    <xf numFmtId="187" fontId="29" fillId="2" borderId="8" xfId="9" applyNumberFormat="1" applyFont="1" applyFill="1" applyBorder="1" applyAlignment="1">
      <alignment vertical="top" wrapText="1"/>
    </xf>
    <xf numFmtId="0" fontId="26" fillId="4" borderId="8" xfId="0" applyFont="1" applyFill="1" applyBorder="1" applyAlignment="1">
      <alignment horizontal="left" vertical="top" wrapText="1"/>
    </xf>
    <xf numFmtId="0" fontId="17" fillId="4" borderId="8" xfId="20" applyFont="1" applyFill="1" applyBorder="1" applyAlignment="1">
      <alignment horizontal="left" vertical="top" wrapText="1"/>
    </xf>
    <xf numFmtId="0" fontId="26" fillId="4" borderId="8" xfId="96" applyFont="1" applyFill="1" applyBorder="1" applyAlignment="1">
      <alignment horizontal="left" vertical="top" wrapText="1"/>
    </xf>
    <xf numFmtId="187" fontId="17" fillId="4" borderId="8" xfId="97" applyNumberFormat="1" applyFont="1" applyFill="1" applyBorder="1" applyAlignment="1">
      <alignment horizontal="center" vertical="top"/>
    </xf>
    <xf numFmtId="0" fontId="17" fillId="0" borderId="25" xfId="79" applyFont="1" applyFill="1" applyBorder="1" applyAlignment="1">
      <alignment vertical="top" wrapText="1"/>
    </xf>
    <xf numFmtId="0" fontId="17" fillId="0" borderId="6" xfId="79" applyFont="1" applyFill="1" applyBorder="1" applyAlignment="1">
      <alignment vertical="top" wrapText="1"/>
    </xf>
    <xf numFmtId="187" fontId="17" fillId="4" borderId="8" xfId="26" applyNumberFormat="1" applyFont="1" applyFill="1" applyBorder="1" applyAlignment="1">
      <alignment horizontal="left" vertical="top" wrapText="1"/>
    </xf>
    <xf numFmtId="0" fontId="17" fillId="0" borderId="5" xfId="79" applyFont="1" applyFill="1" applyBorder="1" applyAlignment="1">
      <alignment vertical="top" wrapText="1"/>
    </xf>
    <xf numFmtId="0" fontId="17" fillId="0" borderId="5" xfId="79" applyFont="1" applyFill="1" applyBorder="1" applyAlignment="1">
      <alignment horizontal="center" vertical="top" wrapText="1"/>
    </xf>
    <xf numFmtId="0" fontId="29" fillId="0" borderId="2" xfId="0" applyFont="1" applyFill="1" applyBorder="1" applyAlignment="1">
      <alignment horizontal="center" vertical="top"/>
    </xf>
    <xf numFmtId="0" fontId="17" fillId="0" borderId="8" xfId="2" applyNumberFormat="1" applyFont="1" applyFill="1" applyBorder="1" applyAlignment="1">
      <alignment horizontal="left" vertical="top" wrapText="1"/>
    </xf>
    <xf numFmtId="0" fontId="17" fillId="0" borderId="2" xfId="20" applyFont="1" applyFill="1" applyBorder="1" applyAlignment="1">
      <alignment horizontal="left" vertical="top" wrapText="1"/>
    </xf>
    <xf numFmtId="0" fontId="17" fillId="0" borderId="2" xfId="2" applyNumberFormat="1" applyFont="1" applyFill="1" applyBorder="1" applyAlignment="1">
      <alignment horizontal="center" vertical="top" wrapText="1"/>
    </xf>
    <xf numFmtId="43" fontId="29" fillId="0" borderId="0" xfId="2" applyFont="1" applyFill="1" applyAlignment="1">
      <alignment vertical="top"/>
    </xf>
    <xf numFmtId="43" fontId="26" fillId="0" borderId="2" xfId="2" applyFont="1" applyFill="1" applyBorder="1" applyAlignment="1">
      <alignment horizontal="right" vertical="top" wrapText="1"/>
    </xf>
    <xf numFmtId="3" fontId="26" fillId="0" borderId="2" xfId="0" applyNumberFormat="1" applyFont="1" applyFill="1" applyBorder="1" applyAlignment="1">
      <alignment horizontal="right" vertical="top" wrapText="1"/>
    </xf>
    <xf numFmtId="3" fontId="26" fillId="0" borderId="2" xfId="0" applyNumberFormat="1" applyFont="1" applyFill="1" applyBorder="1" applyAlignment="1">
      <alignment vertical="top" wrapText="1"/>
    </xf>
    <xf numFmtId="3" fontId="26" fillId="0" borderId="2" xfId="0" applyNumberFormat="1" applyFont="1" applyFill="1" applyBorder="1" applyAlignment="1">
      <alignment horizontal="center" vertical="top" wrapText="1"/>
    </xf>
    <xf numFmtId="0" fontId="17" fillId="0" borderId="6" xfId="79" applyFont="1" applyFill="1" applyBorder="1" applyAlignment="1">
      <alignment horizontal="left" vertical="top" wrapText="1"/>
    </xf>
    <xf numFmtId="43" fontId="17" fillId="0" borderId="20" xfId="2" applyFont="1" applyFill="1" applyBorder="1" applyAlignment="1">
      <alignment horizontal="right" vertical="top" wrapText="1"/>
    </xf>
    <xf numFmtId="0" fontId="29" fillId="4" borderId="8" xfId="20" applyFont="1" applyFill="1" applyBorder="1" applyAlignment="1">
      <alignment horizontal="left" vertical="top" wrapText="1"/>
    </xf>
    <xf numFmtId="0" fontId="17" fillId="4" borderId="28" xfId="49" applyFont="1" applyFill="1" applyBorder="1" applyAlignment="1">
      <alignment horizontal="left" vertical="top" wrapText="1"/>
    </xf>
    <xf numFmtId="187" fontId="18" fillId="4" borderId="8" xfId="2" applyNumberFormat="1" applyFont="1" applyFill="1" applyBorder="1" applyAlignment="1">
      <alignment vertical="top"/>
    </xf>
    <xf numFmtId="0" fontId="17" fillId="8" borderId="8" xfId="49" applyFont="1" applyFill="1" applyBorder="1" applyAlignment="1">
      <alignment horizontal="center" vertical="top"/>
    </xf>
    <xf numFmtId="0" fontId="17" fillId="4" borderId="0" xfId="49" applyFont="1" applyFill="1" applyAlignment="1">
      <alignment horizontal="center" vertical="top"/>
    </xf>
    <xf numFmtId="187" fontId="17" fillId="0" borderId="40" xfId="2" applyNumberFormat="1" applyFont="1" applyFill="1" applyBorder="1" applyAlignment="1">
      <alignment horizontal="right" vertical="top" wrapText="1"/>
    </xf>
    <xf numFmtId="43" fontId="17" fillId="0" borderId="30" xfId="2" applyFont="1" applyFill="1" applyBorder="1" applyAlignment="1">
      <alignment horizontal="right" vertical="top" wrapText="1"/>
    </xf>
    <xf numFmtId="0" fontId="17" fillId="0" borderId="40" xfId="13" applyFont="1" applyFill="1" applyBorder="1" applyAlignment="1">
      <alignment horizontal="center" vertical="top" wrapText="1"/>
    </xf>
    <xf numFmtId="0" fontId="26" fillId="8" borderId="40" xfId="0" applyFont="1" applyFill="1" applyBorder="1" applyAlignment="1">
      <alignment horizontal="center" vertical="top"/>
    </xf>
    <xf numFmtId="0" fontId="29" fillId="8" borderId="40" xfId="0" applyFont="1" applyFill="1" applyBorder="1" applyAlignment="1">
      <alignment horizontal="center" vertical="top"/>
    </xf>
    <xf numFmtId="0" fontId="17" fillId="0" borderId="8" xfId="0" applyFont="1" applyFill="1" applyBorder="1" applyAlignment="1">
      <alignment horizontal="left" vertical="top" wrapText="1"/>
    </xf>
    <xf numFmtId="0" fontId="26" fillId="4" borderId="8" xfId="0" applyFont="1" applyFill="1" applyBorder="1" applyAlignment="1">
      <alignment vertical="top" wrapText="1"/>
    </xf>
    <xf numFmtId="0" fontId="17" fillId="0" borderId="8" xfId="0" applyFont="1" applyFill="1" applyBorder="1" applyAlignment="1">
      <alignment horizontal="center" vertical="top"/>
    </xf>
    <xf numFmtId="187" fontId="17" fillId="0" borderId="8" xfId="97" applyNumberFormat="1" applyFont="1" applyFill="1" applyBorder="1" applyAlignment="1">
      <alignment horizontal="center" vertical="top"/>
    </xf>
    <xf numFmtId="1" fontId="17" fillId="0" borderId="8" xfId="97" applyNumberFormat="1" applyFont="1" applyBorder="1" applyAlignment="1">
      <alignment vertical="top" wrapText="1" shrinkToFit="1"/>
    </xf>
    <xf numFmtId="3" fontId="17" fillId="0" borderId="8" xfId="0" applyNumberFormat="1" applyFont="1" applyFill="1" applyBorder="1" applyAlignment="1">
      <alignment horizontal="right" vertical="top" wrapText="1"/>
    </xf>
    <xf numFmtId="187" fontId="17" fillId="0" borderId="8" xfId="59" applyNumberFormat="1" applyFont="1" applyFill="1" applyBorder="1" applyAlignment="1">
      <alignment horizontal="center" vertical="top" wrapText="1"/>
    </xf>
    <xf numFmtId="0" fontId="26" fillId="0" borderId="0" xfId="0" applyFont="1"/>
    <xf numFmtId="49" fontId="26" fillId="0" borderId="12" xfId="0" applyNumberFormat="1" applyFont="1" applyBorder="1" applyAlignment="1">
      <alignment horizontal="center" vertical="top"/>
    </xf>
    <xf numFmtId="0" fontId="17" fillId="4" borderId="12" xfId="49" applyFont="1" applyFill="1" applyBorder="1" applyAlignment="1">
      <alignment horizontal="center" vertical="top" wrapText="1"/>
    </xf>
    <xf numFmtId="3" fontId="17" fillId="0" borderId="8" xfId="0" applyNumberFormat="1" applyFont="1" applyBorder="1" applyAlignment="1">
      <alignment horizontal="right" vertical="top"/>
    </xf>
    <xf numFmtId="0" fontId="17" fillId="0" borderId="8" xfId="0" applyFont="1" applyBorder="1" applyAlignment="1">
      <alignment horizontal="right" vertical="top"/>
    </xf>
    <xf numFmtId="0" fontId="17" fillId="0" borderId="8" xfId="49" applyFont="1" applyBorder="1" applyAlignment="1">
      <alignment vertical="top" wrapText="1"/>
    </xf>
    <xf numFmtId="0" fontId="17" fillId="0" borderId="8" xfId="49" applyFont="1" applyBorder="1" applyAlignment="1">
      <alignment horizontal="center" vertical="top"/>
    </xf>
    <xf numFmtId="187" fontId="17" fillId="0" borderId="8" xfId="90" applyNumberFormat="1" applyFont="1" applyBorder="1" applyAlignment="1">
      <alignment horizontal="center" vertical="top"/>
    </xf>
    <xf numFmtId="49" fontId="17" fillId="0" borderId="8" xfId="0" applyNumberFormat="1" applyFont="1" applyBorder="1" applyAlignment="1">
      <alignment horizontal="left" vertical="top" wrapText="1"/>
    </xf>
    <xf numFmtId="49" fontId="17" fillId="0" borderId="8" xfId="0" applyNumberFormat="1" applyFont="1" applyBorder="1" applyAlignment="1">
      <alignment horizontal="left" vertical="top"/>
    </xf>
    <xf numFmtId="49" fontId="17" fillId="0" borderId="8" xfId="0" applyNumberFormat="1" applyFont="1" applyBorder="1" applyAlignment="1">
      <alignment horizontal="center" vertical="top"/>
    </xf>
    <xf numFmtId="193" fontId="17" fillId="0" borderId="8" xfId="0" applyNumberFormat="1" applyFont="1" applyBorder="1" applyAlignment="1">
      <alignment horizontal="center" vertical="top"/>
    </xf>
    <xf numFmtId="0" fontId="17" fillId="0" borderId="12" xfId="20" applyFont="1" applyFill="1" applyBorder="1" applyAlignment="1">
      <alignment horizontal="center" vertical="top" wrapText="1"/>
    </xf>
    <xf numFmtId="0" fontId="17" fillId="0" borderId="12" xfId="49" applyFont="1" applyFill="1" applyBorder="1" applyAlignment="1">
      <alignment horizontal="center" vertical="top" wrapText="1"/>
    </xf>
    <xf numFmtId="0" fontId="17" fillId="0" borderId="12" xfId="0" applyFont="1" applyBorder="1" applyAlignment="1">
      <alignment vertical="top" wrapText="1"/>
    </xf>
    <xf numFmtId="0" fontId="17" fillId="0" borderId="12" xfId="0" applyFont="1" applyBorder="1" applyAlignment="1">
      <alignment horizontal="left" vertical="top" wrapText="1"/>
    </xf>
    <xf numFmtId="187" fontId="17" fillId="0" borderId="12" xfId="90" applyNumberFormat="1" applyFont="1" applyBorder="1" applyAlignment="1">
      <alignment horizontal="center" vertical="top"/>
    </xf>
    <xf numFmtId="3" fontId="17" fillId="0" borderId="12" xfId="0" applyNumberFormat="1" applyFont="1" applyBorder="1" applyAlignment="1">
      <alignment horizontal="center" vertical="top" wrapText="1"/>
    </xf>
    <xf numFmtId="187" fontId="17" fillId="0" borderId="12" xfId="26" applyNumberFormat="1" applyFont="1" applyBorder="1" applyAlignment="1">
      <alignment horizontal="center" vertical="top"/>
    </xf>
    <xf numFmtId="187" fontId="17" fillId="0" borderId="12" xfId="90" applyNumberFormat="1" applyFont="1" applyBorder="1" applyAlignment="1">
      <alignment horizontal="right" vertical="top" wrapText="1"/>
    </xf>
    <xf numFmtId="49" fontId="26" fillId="0" borderId="12" xfId="0" applyNumberFormat="1" applyFont="1" applyBorder="1" applyAlignment="1">
      <alignment horizontal="left" vertical="top" wrapText="1"/>
    </xf>
    <xf numFmtId="49" fontId="26" fillId="0" borderId="12" xfId="0" applyNumberFormat="1" applyFont="1" applyBorder="1" applyAlignment="1">
      <alignment horizontal="left" vertical="top"/>
    </xf>
    <xf numFmtId="0" fontId="17" fillId="0" borderId="12" xfId="13" applyFont="1" applyBorder="1" applyAlignment="1">
      <alignment horizontal="center" vertical="top" wrapText="1"/>
    </xf>
    <xf numFmtId="0" fontId="17" fillId="0" borderId="12" xfId="49" applyFont="1" applyBorder="1" applyAlignment="1">
      <alignment horizontal="center" vertical="top"/>
    </xf>
    <xf numFmtId="49" fontId="26" fillId="0" borderId="12" xfId="0" applyNumberFormat="1" applyFont="1" applyBorder="1" applyAlignment="1">
      <alignment vertical="top"/>
    </xf>
    <xf numFmtId="0" fontId="17" fillId="2" borderId="8" xfId="90" applyNumberFormat="1" applyFont="1" applyFill="1" applyBorder="1" applyAlignment="1">
      <alignment horizontal="center" vertical="top" wrapText="1"/>
    </xf>
    <xf numFmtId="187" fontId="17" fillId="2" borderId="8" xfId="90" applyNumberFormat="1" applyFont="1" applyFill="1" applyBorder="1" applyAlignment="1">
      <alignment horizontal="right" vertical="top" wrapText="1"/>
    </xf>
    <xf numFmtId="0" fontId="17" fillId="2" borderId="8" xfId="49" applyFont="1" applyFill="1" applyBorder="1" applyAlignment="1">
      <alignment vertical="top" wrapText="1"/>
    </xf>
    <xf numFmtId="0" fontId="17" fillId="2" borderId="8" xfId="49" applyFont="1" applyFill="1" applyBorder="1" applyAlignment="1">
      <alignment vertical="top"/>
    </xf>
    <xf numFmtId="187" fontId="29" fillId="2" borderId="8" xfId="83" applyNumberFormat="1" applyFont="1" applyFill="1" applyBorder="1" applyAlignment="1">
      <alignment horizontal="center" vertical="top" wrapText="1"/>
    </xf>
    <xf numFmtId="0" fontId="17" fillId="0" borderId="12" xfId="20" applyFont="1" applyBorder="1" applyAlignment="1">
      <alignment horizontal="center" vertical="top" wrapText="1"/>
    </xf>
    <xf numFmtId="0" fontId="17" fillId="0" borderId="37" xfId="49" applyFont="1" applyFill="1" applyBorder="1" applyAlignment="1">
      <alignment horizontal="left" vertical="top" wrapText="1"/>
    </xf>
    <xf numFmtId="49" fontId="17" fillId="0" borderId="12" xfId="90" applyNumberFormat="1" applyFont="1" applyFill="1" applyBorder="1" applyAlignment="1">
      <alignment horizontal="center" vertical="top" wrapText="1"/>
    </xf>
    <xf numFmtId="187" fontId="17" fillId="0" borderId="12" xfId="90" applyNumberFormat="1" applyFont="1" applyFill="1" applyBorder="1" applyAlignment="1">
      <alignment horizontal="right" vertical="top" wrapText="1"/>
    </xf>
    <xf numFmtId="187" fontId="17" fillId="0" borderId="12" xfId="95" applyNumberFormat="1" applyFont="1" applyFill="1" applyBorder="1" applyAlignment="1">
      <alignment horizontal="center" vertical="top" wrapText="1"/>
    </xf>
    <xf numFmtId="187" fontId="17" fillId="0" borderId="25" xfId="0" applyNumberFormat="1" applyFont="1" applyFill="1" applyBorder="1" applyAlignment="1">
      <alignment horizontal="center" vertical="top" wrapText="1"/>
    </xf>
    <xf numFmtId="187" fontId="17" fillId="0" borderId="12" xfId="49" applyNumberFormat="1" applyFont="1" applyFill="1" applyBorder="1" applyAlignment="1">
      <alignment horizontal="center" vertical="top" wrapText="1"/>
    </xf>
    <xf numFmtId="0" fontId="17" fillId="0" borderId="29" xfId="0" applyFont="1" applyFill="1" applyBorder="1" applyAlignment="1">
      <alignment horizontal="left" vertical="top" wrapText="1"/>
    </xf>
    <xf numFmtId="0" fontId="17" fillId="0" borderId="12" xfId="0" applyFont="1" applyFill="1" applyBorder="1" applyAlignment="1">
      <alignment horizontal="left" vertical="top" wrapText="1"/>
    </xf>
    <xf numFmtId="0" fontId="17" fillId="0" borderId="12" xfId="0" applyFont="1" applyFill="1" applyBorder="1" applyAlignment="1">
      <alignment horizontal="center" vertical="top" wrapText="1"/>
    </xf>
    <xf numFmtId="187" fontId="17" fillId="0" borderId="12" xfId="9" applyNumberFormat="1" applyFont="1" applyFill="1" applyBorder="1" applyAlignment="1">
      <alignment vertical="top" wrapText="1"/>
    </xf>
    <xf numFmtId="1" fontId="17" fillId="0" borderId="12" xfId="90" applyNumberFormat="1" applyFont="1" applyBorder="1" applyAlignment="1">
      <alignment vertical="top" wrapText="1" shrinkToFit="1"/>
    </xf>
    <xf numFmtId="0" fontId="17" fillId="0" borderId="12" xfId="49" applyFont="1" applyFill="1" applyBorder="1" applyAlignment="1">
      <alignment horizontal="center" vertical="top"/>
    </xf>
    <xf numFmtId="1" fontId="17" fillId="0" borderId="8" xfId="95" applyNumberFormat="1" applyFont="1" applyFill="1" applyBorder="1" applyAlignment="1">
      <alignment horizontal="left" vertical="top" wrapText="1"/>
    </xf>
    <xf numFmtId="0" fontId="26" fillId="8" borderId="37" xfId="0" applyFont="1" applyFill="1" applyBorder="1" applyAlignment="1">
      <alignment horizontal="center" vertical="top"/>
    </xf>
    <xf numFmtId="0" fontId="26" fillId="8" borderId="40" xfId="0" applyFont="1" applyFill="1" applyBorder="1" applyAlignment="1">
      <alignment horizontal="left" vertical="top" wrapText="1"/>
    </xf>
    <xf numFmtId="41" fontId="26" fillId="8" borderId="40" xfId="0" applyNumberFormat="1" applyFont="1" applyFill="1" applyBorder="1" applyAlignment="1">
      <alignment horizontal="center" vertical="top"/>
    </xf>
    <xf numFmtId="187" fontId="26" fillId="8" borderId="40" xfId="2" applyNumberFormat="1" applyFont="1" applyFill="1" applyBorder="1" applyAlignment="1">
      <alignment horizontal="center" vertical="top"/>
    </xf>
    <xf numFmtId="43" fontId="26" fillId="8" borderId="8" xfId="2" applyFont="1" applyFill="1" applyBorder="1" applyAlignment="1">
      <alignment horizontal="center" vertical="top"/>
    </xf>
    <xf numFmtId="0" fontId="26" fillId="8" borderId="40" xfId="0" applyFont="1" applyFill="1" applyBorder="1" applyAlignment="1">
      <alignment vertical="top"/>
    </xf>
    <xf numFmtId="0" fontId="17" fillId="8" borderId="8" xfId="49" applyFont="1" applyFill="1" applyBorder="1" applyAlignment="1">
      <alignment horizontal="center" vertical="top" wrapText="1"/>
    </xf>
    <xf numFmtId="0" fontId="17" fillId="8" borderId="5" xfId="13" applyFont="1" applyFill="1" applyBorder="1" applyAlignment="1">
      <alignment horizontal="left" vertical="top" wrapText="1"/>
    </xf>
    <xf numFmtId="0" fontId="17" fillId="8" borderId="5" xfId="13" applyFont="1" applyFill="1" applyBorder="1" applyAlignment="1">
      <alignment horizontal="center" vertical="top" wrapText="1"/>
    </xf>
    <xf numFmtId="187" fontId="17" fillId="8" borderId="8" xfId="6" applyNumberFormat="1" applyFont="1" applyFill="1" applyBorder="1" applyAlignment="1">
      <alignment horizontal="center" vertical="top" wrapText="1"/>
    </xf>
    <xf numFmtId="43" fontId="29" fillId="8" borderId="0" xfId="2" applyFont="1" applyFill="1" applyAlignment="1">
      <alignment vertical="top"/>
    </xf>
    <xf numFmtId="0" fontId="17" fillId="8" borderId="3" xfId="79" applyFont="1" applyFill="1" applyBorder="1" applyAlignment="1">
      <alignment vertical="top" wrapText="1"/>
    </xf>
    <xf numFmtId="0" fontId="17" fillId="8" borderId="3" xfId="79" applyFont="1" applyFill="1" applyBorder="1" applyAlignment="1">
      <alignment horizontal="center" vertical="top" wrapText="1"/>
    </xf>
    <xf numFmtId="187" fontId="17" fillId="8" borderId="8" xfId="9" applyNumberFormat="1" applyFont="1" applyFill="1" applyBorder="1" applyAlignment="1">
      <alignment horizontal="center" vertical="top" wrapText="1"/>
    </xf>
    <xf numFmtId="187" fontId="17" fillId="8" borderId="8" xfId="9" applyNumberFormat="1" applyFont="1" applyFill="1" applyBorder="1" applyAlignment="1">
      <alignment vertical="top" wrapText="1"/>
    </xf>
    <xf numFmtId="0" fontId="17" fillId="8" borderId="8" xfId="13" applyNumberFormat="1" applyFont="1" applyFill="1" applyBorder="1" applyAlignment="1">
      <alignment horizontal="left" vertical="top" wrapText="1"/>
    </xf>
    <xf numFmtId="0" fontId="17" fillId="8" borderId="8" xfId="49" applyFont="1" applyFill="1" applyBorder="1" applyAlignment="1">
      <alignment horizontal="left" vertical="top" wrapText="1"/>
    </xf>
    <xf numFmtId="0" fontId="17" fillId="8" borderId="8" xfId="2" applyNumberFormat="1" applyFont="1" applyFill="1" applyBorder="1" applyAlignment="1">
      <alignment horizontal="left" vertical="top" wrapText="1"/>
    </xf>
    <xf numFmtId="187" fontId="17" fillId="8" borderId="8" xfId="2" applyNumberFormat="1" applyFont="1" applyFill="1" applyBorder="1" applyAlignment="1">
      <alignment vertical="top" wrapText="1"/>
    </xf>
    <xf numFmtId="3" fontId="26" fillId="8" borderId="8" xfId="0" applyNumberFormat="1" applyFont="1" applyFill="1" applyBorder="1" applyAlignment="1">
      <alignment horizontal="right" vertical="top" wrapText="1"/>
    </xf>
    <xf numFmtId="43" fontId="29" fillId="8" borderId="8" xfId="2" applyFont="1" applyFill="1" applyBorder="1" applyAlignment="1">
      <alignment vertical="top"/>
    </xf>
    <xf numFmtId="3" fontId="26" fillId="8" borderId="8" xfId="0" applyNumberFormat="1" applyFont="1" applyFill="1" applyBorder="1" applyAlignment="1">
      <alignment vertical="top" wrapText="1"/>
    </xf>
    <xf numFmtId="3" fontId="26" fillId="8" borderId="8" xfId="0" applyNumberFormat="1" applyFont="1" applyFill="1" applyBorder="1" applyAlignment="1">
      <alignment horizontal="center" vertical="top" wrapText="1"/>
    </xf>
    <xf numFmtId="0" fontId="26" fillId="8" borderId="8" xfId="0" applyFont="1" applyFill="1" applyBorder="1" applyAlignment="1">
      <alignment vertical="top" wrapText="1"/>
    </xf>
    <xf numFmtId="43" fontId="17" fillId="8" borderId="8" xfId="2" applyFont="1" applyFill="1" applyBorder="1" applyAlignment="1">
      <alignment horizontal="left" vertical="top" wrapText="1"/>
    </xf>
    <xf numFmtId="0" fontId="29" fillId="8" borderId="8" xfId="0" applyFont="1" applyFill="1" applyBorder="1" applyAlignment="1">
      <alignment vertical="top"/>
    </xf>
    <xf numFmtId="49" fontId="17" fillId="8" borderId="8" xfId="90" applyNumberFormat="1" applyFont="1" applyFill="1" applyBorder="1" applyAlignment="1">
      <alignment horizontal="center" vertical="top" wrapText="1"/>
    </xf>
    <xf numFmtId="187" fontId="17" fillId="8" borderId="8" xfId="90" applyNumberFormat="1" applyFont="1" applyFill="1" applyBorder="1" applyAlignment="1">
      <alignment horizontal="right" vertical="top" wrapText="1"/>
    </xf>
    <xf numFmtId="3" fontId="17" fillId="8" borderId="31" xfId="13" applyNumberFormat="1" applyFont="1" applyFill="1" applyBorder="1" applyAlignment="1">
      <alignment horizontal="center" vertical="top" wrapText="1"/>
    </xf>
    <xf numFmtId="43" fontId="17" fillId="8" borderId="8" xfId="2" applyFont="1" applyFill="1" applyBorder="1" applyAlignment="1">
      <alignment horizontal="right" vertical="top" wrapText="1"/>
    </xf>
    <xf numFmtId="0" fontId="17" fillId="8" borderId="32" xfId="79" applyFont="1" applyFill="1" applyBorder="1" applyAlignment="1">
      <alignment vertical="top" wrapText="1"/>
    </xf>
    <xf numFmtId="0" fontId="17" fillId="8" borderId="32" xfId="79" applyFont="1" applyFill="1" applyBorder="1" applyAlignment="1">
      <alignment horizontal="center" vertical="top" wrapText="1"/>
    </xf>
    <xf numFmtId="0" fontId="17" fillId="8" borderId="8" xfId="13" applyFont="1" applyFill="1" applyBorder="1" applyAlignment="1">
      <alignment horizontal="center" vertical="top" wrapText="1"/>
    </xf>
    <xf numFmtId="0" fontId="17" fillId="8" borderId="8" xfId="0" applyFont="1" applyFill="1" applyBorder="1" applyAlignment="1">
      <alignment vertical="top" wrapText="1"/>
    </xf>
    <xf numFmtId="0" fontId="17" fillId="8" borderId="8" xfId="0" applyFont="1" applyFill="1" applyBorder="1" applyAlignment="1">
      <alignment horizontal="center" vertical="top" wrapText="1"/>
    </xf>
    <xf numFmtId="187" fontId="17" fillId="8" borderId="8" xfId="6" applyNumberFormat="1" applyFont="1" applyFill="1" applyBorder="1" applyAlignment="1">
      <alignment horizontal="right" vertical="top" wrapText="1"/>
    </xf>
    <xf numFmtId="3" fontId="17" fillId="8" borderId="8" xfId="0" applyNumberFormat="1" applyFont="1" applyFill="1" applyBorder="1" applyAlignment="1">
      <alignment horizontal="right" vertical="top" wrapText="1"/>
    </xf>
    <xf numFmtId="0" fontId="18" fillId="10" borderId="8" xfId="49" applyFont="1" applyFill="1" applyBorder="1" applyAlignment="1">
      <alignment horizontal="center" vertical="top" wrapText="1"/>
    </xf>
    <xf numFmtId="0" fontId="17" fillId="10" borderId="8" xfId="49" applyFont="1" applyFill="1" applyBorder="1" applyAlignment="1">
      <alignment horizontal="center" vertical="top" wrapText="1"/>
    </xf>
    <xf numFmtId="0" fontId="17" fillId="8" borderId="22" xfId="0" applyFont="1" applyFill="1" applyBorder="1" applyAlignment="1">
      <alignment vertical="top" wrapText="1"/>
    </xf>
    <xf numFmtId="0" fontId="17" fillId="8" borderId="8" xfId="0" applyFont="1" applyFill="1" applyBorder="1" applyAlignment="1">
      <alignment horizontal="left" vertical="top" wrapText="1"/>
    </xf>
    <xf numFmtId="187" fontId="17" fillId="8" borderId="8" xfId="75" applyNumberFormat="1" applyFont="1" applyFill="1" applyBorder="1" applyAlignment="1">
      <alignment horizontal="center" vertical="top" wrapText="1"/>
    </xf>
    <xf numFmtId="0" fontId="17" fillId="8" borderId="22" xfId="76" applyFont="1" applyFill="1" applyBorder="1" applyAlignment="1">
      <alignment vertical="top" wrapText="1"/>
    </xf>
    <xf numFmtId="0" fontId="17" fillId="8" borderId="8" xfId="76" applyFont="1" applyFill="1" applyBorder="1" applyAlignment="1">
      <alignment horizontal="left" vertical="top" wrapText="1"/>
    </xf>
    <xf numFmtId="0" fontId="17" fillId="8" borderId="2" xfId="49" applyFont="1" applyFill="1" applyBorder="1" applyAlignment="1">
      <alignment horizontal="left" vertical="top" wrapText="1"/>
    </xf>
    <xf numFmtId="0" fontId="17" fillId="8" borderId="8" xfId="20" applyFont="1" applyFill="1" applyBorder="1" applyAlignment="1">
      <alignment horizontal="left" vertical="top" wrapText="1"/>
    </xf>
    <xf numFmtId="43" fontId="17" fillId="8" borderId="22" xfId="2" applyFont="1" applyFill="1" applyBorder="1" applyAlignment="1">
      <alignment horizontal="right" vertical="top" wrapText="1"/>
    </xf>
    <xf numFmtId="0" fontId="17" fillId="8" borderId="20" xfId="79" applyFont="1" applyFill="1" applyBorder="1" applyAlignment="1">
      <alignment vertical="top" wrapText="1"/>
    </xf>
    <xf numFmtId="0" fontId="17" fillId="8" borderId="8" xfId="13" applyFont="1" applyFill="1" applyBorder="1" applyAlignment="1">
      <alignment horizontal="left" vertical="top" wrapText="1"/>
    </xf>
    <xf numFmtId="187" fontId="17" fillId="8" borderId="8" xfId="26" applyNumberFormat="1" applyFont="1" applyFill="1" applyBorder="1" applyAlignment="1">
      <alignment horizontal="center" vertical="top"/>
    </xf>
    <xf numFmtId="0" fontId="17" fillId="8" borderId="8" xfId="79" applyFont="1" applyFill="1" applyBorder="1" applyAlignment="1">
      <alignment vertical="top" wrapText="1"/>
    </xf>
    <xf numFmtId="0" fontId="17" fillId="8" borderId="8" xfId="79" applyFont="1" applyFill="1" applyBorder="1" applyAlignment="1">
      <alignment horizontal="center" vertical="top" wrapText="1"/>
    </xf>
    <xf numFmtId="0" fontId="17" fillId="8" borderId="8" xfId="49" applyFont="1" applyFill="1" applyBorder="1" applyAlignment="1">
      <alignment horizontal="left" vertical="top"/>
    </xf>
    <xf numFmtId="0" fontId="17" fillId="8" borderId="8" xfId="20" applyFont="1" applyFill="1" applyBorder="1" applyAlignment="1">
      <alignment horizontal="center" vertical="top" wrapText="1"/>
    </xf>
    <xf numFmtId="0" fontId="17" fillId="8" borderId="8" xfId="96" applyFont="1" applyFill="1" applyBorder="1" applyAlignment="1">
      <alignment horizontal="left" vertical="top" wrapText="1"/>
    </xf>
    <xf numFmtId="0" fontId="17" fillId="8" borderId="8" xfId="96" quotePrefix="1" applyFont="1" applyFill="1" applyBorder="1" applyAlignment="1">
      <alignment horizontal="left" vertical="top" wrapText="1"/>
    </xf>
    <xf numFmtId="0" fontId="17" fillId="8" borderId="8" xfId="23" applyFont="1" applyFill="1" applyBorder="1" applyAlignment="1">
      <alignment horizontal="left" vertical="top" wrapText="1"/>
    </xf>
    <xf numFmtId="0" fontId="26" fillId="8" borderId="8" xfId="0" applyFont="1" applyFill="1" applyBorder="1" applyAlignment="1">
      <alignment horizontal="left" vertical="top" wrapText="1"/>
    </xf>
    <xf numFmtId="0" fontId="17" fillId="8" borderId="40" xfId="13" applyFont="1" applyFill="1" applyBorder="1" applyAlignment="1">
      <alignment horizontal="center" vertical="top" wrapText="1"/>
    </xf>
    <xf numFmtId="0" fontId="26" fillId="8" borderId="8" xfId="96" applyFont="1" applyFill="1" applyBorder="1" applyAlignment="1">
      <alignment horizontal="left" vertical="top" wrapText="1"/>
    </xf>
    <xf numFmtId="187" fontId="17" fillId="8" borderId="8" xfId="90" applyNumberFormat="1" applyFont="1" applyFill="1" applyBorder="1" applyAlignment="1">
      <alignment vertical="top" wrapText="1"/>
    </xf>
    <xf numFmtId="3" fontId="17" fillId="8" borderId="3" xfId="13" applyNumberFormat="1" applyFont="1" applyFill="1" applyBorder="1" applyAlignment="1">
      <alignment horizontal="right" vertical="top" wrapText="1"/>
    </xf>
    <xf numFmtId="3" fontId="17" fillId="8" borderId="3" xfId="13" applyNumberFormat="1" applyFont="1" applyFill="1" applyBorder="1" applyAlignment="1">
      <alignment horizontal="center" vertical="top" wrapText="1"/>
    </xf>
    <xf numFmtId="43" fontId="17" fillId="8" borderId="3" xfId="2" applyFont="1" applyFill="1" applyBorder="1" applyAlignment="1">
      <alignment horizontal="right" vertical="top" wrapText="1"/>
    </xf>
    <xf numFmtId="187" fontId="17" fillId="8" borderId="8" xfId="2" applyNumberFormat="1" applyFont="1" applyFill="1" applyBorder="1" applyAlignment="1">
      <alignment horizontal="center" vertical="top" wrapText="1"/>
    </xf>
    <xf numFmtId="43" fontId="17" fillId="8" borderId="8" xfId="2" applyFont="1" applyFill="1" applyBorder="1" applyAlignment="1">
      <alignment horizontal="center" vertical="top"/>
    </xf>
    <xf numFmtId="187" fontId="17" fillId="8" borderId="8" xfId="49" applyNumberFormat="1" applyFont="1" applyFill="1" applyBorder="1" applyAlignment="1">
      <alignment horizontal="center" vertical="top" wrapText="1"/>
    </xf>
    <xf numFmtId="3" fontId="17" fillId="8" borderId="20" xfId="0" applyNumberFormat="1" applyFont="1" applyFill="1" applyBorder="1" applyAlignment="1">
      <alignment horizontal="right" vertical="top" wrapText="1"/>
    </xf>
    <xf numFmtId="188" fontId="17" fillId="8" borderId="8" xfId="2" applyNumberFormat="1" applyFont="1" applyFill="1" applyBorder="1" applyAlignment="1">
      <alignment horizontal="left" vertical="top" wrapText="1"/>
    </xf>
    <xf numFmtId="194" fontId="17" fillId="8" borderId="8" xfId="2" applyNumberFormat="1" applyFont="1" applyFill="1" applyBorder="1" applyAlignment="1">
      <alignment horizontal="left" vertical="top" wrapText="1" shrinkToFit="1"/>
    </xf>
    <xf numFmtId="43" fontId="17" fillId="8" borderId="8" xfId="2" applyFont="1" applyFill="1" applyBorder="1" applyAlignment="1">
      <alignment horizontal="center" vertical="top" wrapText="1"/>
    </xf>
    <xf numFmtId="0" fontId="17" fillId="8" borderId="22" xfId="0" applyFont="1" applyFill="1" applyBorder="1" applyAlignment="1">
      <alignment horizontal="left" vertical="top" wrapText="1"/>
    </xf>
    <xf numFmtId="0" fontId="17" fillId="8" borderId="6" xfId="79" applyFont="1" applyFill="1" applyBorder="1" applyAlignment="1">
      <alignment vertical="top" wrapText="1"/>
    </xf>
    <xf numFmtId="0" fontId="17" fillId="8" borderId="6" xfId="79" applyFont="1" applyFill="1" applyBorder="1" applyAlignment="1">
      <alignment horizontal="center" vertical="top" wrapText="1"/>
    </xf>
    <xf numFmtId="49" fontId="17" fillId="8" borderId="8" xfId="2" applyNumberFormat="1" applyFont="1" applyFill="1" applyBorder="1" applyAlignment="1">
      <alignment horizontal="right" vertical="top" wrapText="1"/>
    </xf>
    <xf numFmtId="3" fontId="17" fillId="8" borderId="3" xfId="0" applyNumberFormat="1" applyFont="1" applyFill="1" applyBorder="1" applyAlignment="1">
      <alignment horizontal="right" vertical="top" wrapText="1"/>
    </xf>
    <xf numFmtId="3" fontId="17" fillId="8" borderId="3" xfId="0" applyNumberFormat="1" applyFont="1" applyFill="1" applyBorder="1" applyAlignment="1">
      <alignment horizontal="center" vertical="top" wrapText="1"/>
    </xf>
    <xf numFmtId="0" fontId="17" fillId="8" borderId="3" xfId="79" applyFont="1" applyFill="1" applyBorder="1" applyAlignment="1">
      <alignment horizontal="left" vertical="top" wrapText="1"/>
    </xf>
    <xf numFmtId="0" fontId="17" fillId="8" borderId="40" xfId="49" applyFont="1" applyFill="1" applyBorder="1" applyAlignment="1">
      <alignment horizontal="center" vertical="top" wrapText="1"/>
    </xf>
    <xf numFmtId="187" fontId="17" fillId="8" borderId="8" xfId="67" applyNumberFormat="1" applyFont="1" applyFill="1" applyBorder="1" applyAlignment="1">
      <alignment horizontal="left" vertical="top" wrapText="1"/>
    </xf>
    <xf numFmtId="187" fontId="17" fillId="8" borderId="8" xfId="26" applyNumberFormat="1" applyFont="1" applyFill="1" applyBorder="1" applyAlignment="1">
      <alignment horizontal="left" vertical="top" wrapText="1"/>
    </xf>
    <xf numFmtId="1" fontId="17" fillId="8" borderId="8" xfId="0" applyNumberFormat="1" applyFont="1" applyFill="1" applyBorder="1" applyAlignment="1">
      <alignment horizontal="left" vertical="top" wrapText="1" shrinkToFit="1"/>
    </xf>
    <xf numFmtId="0" fontId="17" fillId="8" borderId="8" xfId="0" applyNumberFormat="1" applyFont="1" applyFill="1" applyBorder="1" applyAlignment="1">
      <alignment horizontal="center" vertical="top" wrapText="1"/>
    </xf>
    <xf numFmtId="189" fontId="17" fillId="8" borderId="8" xfId="0" applyNumberFormat="1" applyFont="1" applyFill="1" applyBorder="1" applyAlignment="1">
      <alignment horizontal="right" vertical="top" wrapText="1"/>
    </xf>
    <xf numFmtId="189" fontId="17" fillId="8" borderId="23" xfId="0" applyNumberFormat="1" applyFont="1" applyFill="1" applyBorder="1" applyAlignment="1">
      <alignment horizontal="right" vertical="top" wrapText="1"/>
    </xf>
    <xf numFmtId="0" fontId="17" fillId="8" borderId="40" xfId="20" applyFont="1" applyFill="1" applyBorder="1" applyAlignment="1">
      <alignment horizontal="center" vertical="top" wrapText="1"/>
    </xf>
    <xf numFmtId="0" fontId="17" fillId="8" borderId="40" xfId="49" applyFont="1" applyFill="1" applyBorder="1" applyAlignment="1">
      <alignment horizontal="left" vertical="top" wrapText="1"/>
    </xf>
    <xf numFmtId="187" fontId="17" fillId="8" borderId="40" xfId="2" applyNumberFormat="1" applyFont="1" applyFill="1" applyBorder="1" applyAlignment="1">
      <alignment vertical="top" wrapText="1"/>
    </xf>
    <xf numFmtId="3" fontId="17" fillId="8" borderId="25" xfId="0" applyNumberFormat="1" applyFont="1" applyFill="1" applyBorder="1" applyAlignment="1">
      <alignment horizontal="right" vertical="top" wrapText="1"/>
    </xf>
    <xf numFmtId="3" fontId="17" fillId="8" borderId="25" xfId="0" applyNumberFormat="1" applyFont="1" applyFill="1" applyBorder="1" applyAlignment="1">
      <alignment horizontal="center" vertical="top" wrapText="1"/>
    </xf>
    <xf numFmtId="3" fontId="17" fillId="8" borderId="40" xfId="0" applyNumberFormat="1" applyFont="1" applyFill="1" applyBorder="1" applyAlignment="1">
      <alignment horizontal="right" vertical="top" wrapText="1"/>
    </xf>
    <xf numFmtId="3" fontId="17" fillId="8" borderId="30" xfId="0" applyNumberFormat="1" applyFont="1" applyFill="1" applyBorder="1" applyAlignment="1">
      <alignment horizontal="right" vertical="top" wrapText="1"/>
    </xf>
    <xf numFmtId="0" fontId="17" fillId="8" borderId="25" xfId="79" applyFont="1" applyFill="1" applyBorder="1" applyAlignment="1">
      <alignment horizontal="left" vertical="top" wrapText="1"/>
    </xf>
    <xf numFmtId="0" fontId="17" fillId="8" borderId="25" xfId="79" applyFont="1" applyFill="1" applyBorder="1" applyAlignment="1">
      <alignment horizontal="center" vertical="top" wrapText="1"/>
    </xf>
    <xf numFmtId="187" fontId="17" fillId="8" borderId="40" xfId="9" applyNumberFormat="1" applyFont="1" applyFill="1" applyBorder="1" applyAlignment="1">
      <alignment vertical="top" wrapText="1"/>
    </xf>
    <xf numFmtId="0" fontId="17" fillId="8" borderId="40" xfId="20" applyFont="1" applyFill="1" applyBorder="1" applyAlignment="1">
      <alignment horizontal="left" vertical="top" wrapText="1"/>
    </xf>
    <xf numFmtId="0" fontId="17" fillId="8" borderId="40" xfId="2" applyNumberFormat="1" applyFont="1" applyFill="1" applyBorder="1" applyAlignment="1">
      <alignment horizontal="center" vertical="top" wrapText="1"/>
    </xf>
    <xf numFmtId="0" fontId="17" fillId="8" borderId="30" xfId="79" applyFont="1" applyFill="1" applyBorder="1" applyAlignment="1">
      <alignment vertical="top" wrapText="1"/>
    </xf>
    <xf numFmtId="3" fontId="26" fillId="8" borderId="40" xfId="0" applyNumberFormat="1" applyFont="1" applyFill="1" applyBorder="1" applyAlignment="1">
      <alignment horizontal="center" vertical="top" wrapText="1"/>
    </xf>
    <xf numFmtId="0" fontId="17" fillId="8" borderId="8" xfId="76" applyFont="1" applyFill="1" applyBorder="1" applyAlignment="1">
      <alignment vertical="top"/>
    </xf>
    <xf numFmtId="187" fontId="17" fillId="8" borderId="21" xfId="75" applyNumberFormat="1" applyFont="1" applyFill="1" applyBorder="1" applyAlignment="1">
      <alignment horizontal="center" vertical="top"/>
    </xf>
    <xf numFmtId="3" fontId="17" fillId="8" borderId="6" xfId="0" applyNumberFormat="1" applyFont="1" applyFill="1" applyBorder="1" applyAlignment="1">
      <alignment horizontal="center" vertical="top" wrapText="1"/>
    </xf>
    <xf numFmtId="187" fontId="17" fillId="8" borderId="2" xfId="75" applyNumberFormat="1" applyFont="1" applyFill="1" applyBorder="1" applyAlignment="1">
      <alignment horizontal="center" vertical="top"/>
    </xf>
    <xf numFmtId="3" fontId="17" fillId="8" borderId="34" xfId="76" applyNumberFormat="1" applyFont="1" applyFill="1" applyBorder="1" applyAlignment="1">
      <alignment horizontal="right" vertical="top" wrapText="1"/>
    </xf>
    <xf numFmtId="0" fontId="17" fillId="9" borderId="8" xfId="49" applyFont="1" applyFill="1" applyBorder="1" applyAlignment="1">
      <alignment horizontal="center" vertical="top"/>
    </xf>
    <xf numFmtId="0" fontId="17" fillId="9" borderId="8" xfId="13" applyNumberFormat="1" applyFont="1" applyFill="1" applyBorder="1" applyAlignment="1">
      <alignment horizontal="center" vertical="top" wrapText="1"/>
    </xf>
    <xf numFmtId="0" fontId="17" fillId="9" borderId="8" xfId="49" applyFont="1" applyFill="1" applyBorder="1" applyAlignment="1">
      <alignment horizontal="center" vertical="top" wrapText="1"/>
    </xf>
    <xf numFmtId="0" fontId="26" fillId="8" borderId="8" xfId="0" applyFont="1" applyFill="1" applyBorder="1" applyAlignment="1">
      <alignment horizontal="center" vertical="top" wrapText="1"/>
    </xf>
    <xf numFmtId="0" fontId="26" fillId="8" borderId="8" xfId="0" applyFont="1" applyFill="1" applyBorder="1" applyAlignment="1">
      <alignment vertical="top"/>
    </xf>
    <xf numFmtId="0" fontId="26" fillId="8" borderId="8" xfId="0" applyFont="1" applyFill="1" applyBorder="1" applyAlignment="1">
      <alignment horizontal="center" vertical="top"/>
    </xf>
    <xf numFmtId="0" fontId="17" fillId="10" borderId="8" xfId="0" applyFont="1" applyFill="1" applyBorder="1" applyAlignment="1">
      <alignment horizontal="left" vertical="top" wrapText="1"/>
    </xf>
    <xf numFmtId="0" fontId="26" fillId="10" borderId="8" xfId="0" applyFont="1" applyFill="1" applyBorder="1" applyAlignment="1">
      <alignment vertical="top" wrapText="1"/>
    </xf>
    <xf numFmtId="189" fontId="17" fillId="0" borderId="16" xfId="0" applyNumberFormat="1" applyFont="1" applyBorder="1" applyAlignment="1">
      <alignment horizontal="right" vertical="top" wrapText="1"/>
    </xf>
    <xf numFmtId="43" fontId="27" fillId="4" borderId="16" xfId="90" applyFont="1" applyFill="1" applyBorder="1" applyAlignment="1">
      <alignment horizontal="right" vertical="top" wrapText="1"/>
    </xf>
    <xf numFmtId="0" fontId="17" fillId="2" borderId="12" xfId="49" applyFont="1" applyFill="1" applyBorder="1" applyAlignment="1">
      <alignment horizontal="center" vertical="top"/>
    </xf>
    <xf numFmtId="0" fontId="17" fillId="2" borderId="12" xfId="49" applyFont="1" applyFill="1" applyBorder="1" applyAlignment="1">
      <alignment horizontal="left" vertical="top"/>
    </xf>
    <xf numFmtId="0" fontId="17" fillId="2" borderId="12" xfId="49" applyFont="1" applyFill="1" applyBorder="1" applyAlignment="1">
      <alignment horizontal="left" vertical="top" wrapText="1"/>
    </xf>
    <xf numFmtId="0" fontId="17" fillId="0" borderId="12" xfId="49" applyFont="1" applyFill="1" applyBorder="1" applyAlignment="1">
      <alignment horizontal="center" vertical="center" wrapText="1"/>
    </xf>
    <xf numFmtId="0" fontId="17" fillId="0" borderId="16" xfId="90" applyNumberFormat="1" applyFont="1" applyFill="1" applyBorder="1" applyAlignment="1">
      <alignment vertical="top" wrapText="1"/>
    </xf>
    <xf numFmtId="187" fontId="17" fillId="0" borderId="16" xfId="90" applyNumberFormat="1" applyFont="1" applyFill="1" applyBorder="1" applyAlignment="1">
      <alignment vertical="top"/>
    </xf>
    <xf numFmtId="0" fontId="17" fillId="0" borderId="16" xfId="90" applyNumberFormat="1" applyFont="1" applyFill="1" applyBorder="1" applyAlignment="1">
      <alignment horizontal="center" vertical="top" wrapText="1"/>
    </xf>
    <xf numFmtId="187" fontId="17" fillId="0" borderId="16" xfId="90" applyNumberFormat="1" applyFont="1" applyFill="1" applyBorder="1" applyAlignment="1">
      <alignment horizontal="center" vertical="top" wrapText="1"/>
    </xf>
    <xf numFmtId="187" fontId="17" fillId="0" borderId="16" xfId="90" applyNumberFormat="1" applyFont="1" applyFill="1" applyBorder="1" applyAlignment="1">
      <alignment horizontal="left" vertical="top"/>
    </xf>
    <xf numFmtId="0" fontId="17" fillId="0" borderId="16" xfId="90" applyNumberFormat="1" applyFont="1" applyBorder="1" applyAlignment="1">
      <alignment horizontal="right" vertical="top" wrapText="1"/>
    </xf>
    <xf numFmtId="187" fontId="17" fillId="0" borderId="16" xfId="90" applyNumberFormat="1" applyFont="1" applyBorder="1" applyAlignment="1">
      <alignment horizontal="right" vertical="top" wrapText="1"/>
    </xf>
    <xf numFmtId="0" fontId="17" fillId="0" borderId="16" xfId="94" applyFont="1" applyFill="1" applyBorder="1" applyAlignment="1">
      <alignment horizontal="left" vertical="top" wrapText="1"/>
    </xf>
    <xf numFmtId="187" fontId="17" fillId="0" borderId="16" xfId="90" applyNumberFormat="1" applyFont="1" applyFill="1" applyBorder="1" applyAlignment="1">
      <alignment horizontal="center" vertical="top"/>
    </xf>
    <xf numFmtId="3" fontId="17" fillId="0" borderId="38" xfId="0" applyNumberFormat="1" applyFont="1" applyFill="1" applyBorder="1" applyAlignment="1">
      <alignment horizontal="center" vertical="top" wrapText="1"/>
    </xf>
    <xf numFmtId="187" fontId="26" fillId="0" borderId="16" xfId="90" applyNumberFormat="1" applyFont="1" applyFill="1" applyBorder="1" applyAlignment="1">
      <alignment horizontal="left" vertical="top" wrapText="1"/>
    </xf>
    <xf numFmtId="0" fontId="26" fillId="4" borderId="16" xfId="0" applyFont="1" applyFill="1" applyBorder="1" applyAlignment="1">
      <alignment horizontal="left" vertical="top" wrapText="1"/>
    </xf>
    <xf numFmtId="0" fontId="17" fillId="0" borderId="16" xfId="95" applyNumberFormat="1" applyFont="1" applyFill="1" applyBorder="1" applyAlignment="1">
      <alignment horizontal="center" vertical="top" wrapText="1"/>
    </xf>
    <xf numFmtId="193" fontId="17" fillId="0" borderId="12" xfId="0" applyNumberFormat="1" applyFont="1" applyBorder="1" applyAlignment="1">
      <alignment horizontal="center" vertical="top"/>
    </xf>
    <xf numFmtId="0" fontId="17" fillId="0" borderId="12" xfId="49" applyFont="1" applyBorder="1" applyAlignment="1">
      <alignment horizontal="center" vertical="top" wrapText="1"/>
    </xf>
    <xf numFmtId="0" fontId="17" fillId="0" borderId="12" xfId="0" applyFont="1" applyBorder="1" applyAlignment="1">
      <alignment horizontal="center" vertical="top" wrapText="1"/>
    </xf>
    <xf numFmtId="0" fontId="17" fillId="0" borderId="12" xfId="49" applyFont="1" applyBorder="1" applyAlignment="1">
      <alignment horizontal="left" vertical="top" wrapText="1"/>
    </xf>
    <xf numFmtId="187" fontId="17" fillId="0" borderId="8" xfId="90" applyNumberFormat="1" applyFont="1" applyBorder="1" applyAlignment="1">
      <alignment horizontal="right" vertical="top" wrapText="1" shrinkToFit="1"/>
    </xf>
    <xf numFmtId="187" fontId="17" fillId="0" borderId="8" xfId="95" applyNumberFormat="1" applyFont="1" applyFill="1" applyBorder="1" applyAlignment="1">
      <alignment horizontal="right" vertical="top" wrapText="1"/>
    </xf>
    <xf numFmtId="0" fontId="18" fillId="2" borderId="0" xfId="49" applyFont="1" applyFill="1" applyAlignment="1">
      <alignment horizontal="center" vertical="top"/>
    </xf>
    <xf numFmtId="0" fontId="18" fillId="2" borderId="0" xfId="49" applyFont="1" applyFill="1" applyAlignment="1">
      <alignment horizontal="left" vertical="top"/>
    </xf>
    <xf numFmtId="0" fontId="18" fillId="3" borderId="9" xfId="49" applyFont="1" applyFill="1" applyBorder="1" applyAlignment="1">
      <alignment horizontal="center" vertical="top"/>
    </xf>
    <xf numFmtId="0" fontId="18" fillId="3" borderId="10" xfId="49" applyFont="1" applyFill="1" applyBorder="1" applyAlignment="1">
      <alignment horizontal="center" vertical="top"/>
    </xf>
    <xf numFmtId="0" fontId="18" fillId="3" borderId="11" xfId="49" applyFont="1" applyFill="1" applyBorder="1" applyAlignment="1">
      <alignment horizontal="center" vertical="top"/>
    </xf>
    <xf numFmtId="187" fontId="18" fillId="2" borderId="0" xfId="2" applyNumberFormat="1" applyFont="1" applyFill="1" applyAlignment="1">
      <alignment horizontal="center" vertical="top"/>
    </xf>
    <xf numFmtId="187" fontId="18" fillId="2" borderId="0" xfId="2" applyNumberFormat="1" applyFont="1" applyFill="1" applyAlignment="1">
      <alignment horizontal="left" vertical="top"/>
    </xf>
    <xf numFmtId="187" fontId="18" fillId="3" borderId="9" xfId="2" applyNumberFormat="1" applyFont="1" applyFill="1" applyBorder="1" applyAlignment="1">
      <alignment vertical="top"/>
    </xf>
    <xf numFmtId="187" fontId="18" fillId="3" borderId="10" xfId="2" applyNumberFormat="1" applyFont="1" applyFill="1" applyBorder="1" applyAlignment="1">
      <alignment vertical="top"/>
    </xf>
    <xf numFmtId="187" fontId="18" fillId="3" borderId="11" xfId="2" applyNumberFormat="1" applyFont="1" applyFill="1" applyBorder="1" applyAlignment="1">
      <alignment vertical="top"/>
    </xf>
    <xf numFmtId="187" fontId="21" fillId="7" borderId="27" xfId="2" applyNumberFormat="1" applyFont="1" applyFill="1" applyBorder="1" applyAlignment="1">
      <alignment horizontal="center" vertical="top" wrapText="1"/>
    </xf>
    <xf numFmtId="187" fontId="21" fillId="7" borderId="23" xfId="2" applyNumberFormat="1" applyFont="1" applyFill="1" applyBorder="1" applyAlignment="1">
      <alignment horizontal="center" vertical="top" wrapText="1"/>
    </xf>
    <xf numFmtId="0" fontId="32" fillId="7" borderId="12" xfId="0" applyFont="1" applyFill="1" applyBorder="1" applyAlignment="1">
      <alignment horizontal="center" vertical="center"/>
    </xf>
    <xf numFmtId="0" fontId="32" fillId="7" borderId="26" xfId="0" applyFont="1" applyFill="1" applyBorder="1" applyAlignment="1">
      <alignment horizontal="center" vertical="center"/>
    </xf>
    <xf numFmtId="0" fontId="32" fillId="7" borderId="2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/>
    </xf>
    <xf numFmtId="0" fontId="32" fillId="7" borderId="48" xfId="0" applyFont="1" applyFill="1" applyBorder="1" applyAlignment="1">
      <alignment horizontal="center"/>
    </xf>
    <xf numFmtId="0" fontId="32" fillId="7" borderId="23" xfId="0" applyFont="1" applyFill="1" applyBorder="1" applyAlignment="1">
      <alignment horizontal="center"/>
    </xf>
    <xf numFmtId="0" fontId="32" fillId="0" borderId="0" xfId="0" applyFont="1" applyAlignment="1">
      <alignment horizontal="center" vertical="top"/>
    </xf>
    <xf numFmtId="0" fontId="29" fillId="8" borderId="43" xfId="0" applyFont="1" applyFill="1" applyBorder="1" applyAlignment="1">
      <alignment horizontal="center" vertical="top"/>
    </xf>
    <xf numFmtId="0" fontId="29" fillId="8" borderId="2" xfId="0" applyFont="1" applyFill="1" applyBorder="1" applyAlignment="1">
      <alignment horizontal="center" vertical="top"/>
    </xf>
    <xf numFmtId="0" fontId="29" fillId="8" borderId="46" xfId="0" applyFont="1" applyFill="1" applyBorder="1" applyAlignment="1">
      <alignment horizontal="center" vertical="top"/>
    </xf>
    <xf numFmtId="0" fontId="29" fillId="12" borderId="46" xfId="0" applyFont="1" applyFill="1" applyBorder="1" applyAlignment="1">
      <alignment horizontal="center" vertical="top"/>
    </xf>
    <xf numFmtId="0" fontId="29" fillId="12" borderId="2" xfId="0" applyFont="1" applyFill="1" applyBorder="1" applyAlignment="1">
      <alignment horizontal="center" vertical="top"/>
    </xf>
    <xf numFmtId="0" fontId="29" fillId="12" borderId="26" xfId="0" applyFont="1" applyFill="1" applyBorder="1" applyAlignment="1">
      <alignment horizontal="center" vertical="top"/>
    </xf>
    <xf numFmtId="0" fontId="32" fillId="0" borderId="46" xfId="0" applyFont="1" applyBorder="1" applyAlignment="1">
      <alignment horizontal="center" vertical="top"/>
    </xf>
    <xf numFmtId="0" fontId="32" fillId="0" borderId="2" xfId="0" applyFont="1" applyBorder="1" applyAlignment="1">
      <alignment horizontal="center" vertical="top"/>
    </xf>
    <xf numFmtId="0" fontId="32" fillId="0" borderId="8" xfId="0" applyFont="1" applyBorder="1" applyAlignment="1">
      <alignment horizontal="center" vertical="top"/>
    </xf>
    <xf numFmtId="0" fontId="32" fillId="0" borderId="26" xfId="0" applyFont="1" applyBorder="1" applyAlignment="1">
      <alignment horizontal="center" vertical="top"/>
    </xf>
    <xf numFmtId="0" fontId="32" fillId="0" borderId="43" xfId="0" applyFont="1" applyBorder="1" applyAlignment="1">
      <alignment horizontal="center" vertical="top"/>
    </xf>
    <xf numFmtId="187" fontId="26" fillId="0" borderId="3" xfId="95" applyNumberFormat="1" applyFont="1" applyBorder="1" applyAlignment="1">
      <alignment horizontal="right" vertical="top" wrapText="1"/>
    </xf>
  </cellXfs>
  <cellStyles count="98">
    <cellStyle name=" 1" xfId="1"/>
    <cellStyle name="Comma" xfId="2" builtinId="3"/>
    <cellStyle name="Comma 10" xfId="78"/>
    <cellStyle name="Comma 11" xfId="90"/>
    <cellStyle name="Comma 2" xfId="3"/>
    <cellStyle name="Comma 2 2" xfId="4"/>
    <cellStyle name="Comma 2 2 3" xfId="58"/>
    <cellStyle name="Comma 2 3" xfId="60"/>
    <cellStyle name="Comma 2 4" xfId="65"/>
    <cellStyle name="Comma 2 4 2" xfId="93"/>
    <cellStyle name="Comma 2 5" xfId="75"/>
    <cellStyle name="Comma 2 6" xfId="97"/>
    <cellStyle name="Comma 3" xfId="5"/>
    <cellStyle name="Comma 3 2" xfId="6"/>
    <cellStyle name="Comma 4" xfId="67"/>
    <cellStyle name="Comma 4 3 2" xfId="54"/>
    <cellStyle name="Comma 5" xfId="7"/>
    <cellStyle name="Comma 6" xfId="8"/>
    <cellStyle name="Comma 7" xfId="69"/>
    <cellStyle name="Comma 8" xfId="77"/>
    <cellStyle name="Comma 9" xfId="9"/>
    <cellStyle name="Comma 9 2" xfId="10"/>
    <cellStyle name="Comma 9 3" xfId="11"/>
    <cellStyle name="Comma 9 4" xfId="83"/>
    <cellStyle name="Currency 3" xfId="61"/>
    <cellStyle name="Hyperlink" xfId="91" builtinId="8"/>
    <cellStyle name="Normal" xfId="0" builtinId="0"/>
    <cellStyle name="Normal 12" xfId="12"/>
    <cellStyle name="Normal 2" xfId="13"/>
    <cellStyle name="Normal 2 2" xfId="14"/>
    <cellStyle name="Normal 2 4" xfId="87"/>
    <cellStyle name="Normal 3" xfId="15"/>
    <cellStyle name="Normal 3 2" xfId="16"/>
    <cellStyle name="Normal 3 3" xfId="62"/>
    <cellStyle name="Normal 3 4" xfId="66"/>
    <cellStyle name="Normal 3 5" xfId="76"/>
    <cellStyle name="Normal 3 6" xfId="96"/>
    <cellStyle name="Normal 4" xfId="17"/>
    <cellStyle name="Normal 4 2" xfId="18"/>
    <cellStyle name="Normal 5" xfId="74"/>
    <cellStyle name="Normal 5 2" xfId="81"/>
    <cellStyle name="Normal 6" xfId="19"/>
    <cellStyle name="Normal 7" xfId="56"/>
    <cellStyle name="Normal 8" xfId="95"/>
    <cellStyle name="Normal 8_พวงรายการพี่หญิงปรับแก้(ใหม่)" xfId="20"/>
    <cellStyle name="Normal 9" xfId="21"/>
    <cellStyle name="Normal_mask" xfId="89"/>
    <cellStyle name="Style 1" xfId="22"/>
    <cellStyle name="Style 1 3" xfId="23"/>
    <cellStyle name="เครื่องหมายจุลภาค 10" xfId="24"/>
    <cellStyle name="เครื่องหมายจุลภาค 19" xfId="70"/>
    <cellStyle name="เครื่องหมายจุลภาค 2" xfId="25"/>
    <cellStyle name="เครื่องหมายจุลภาค 2 2" xfId="26"/>
    <cellStyle name="เครื่องหมายจุลภาค 2 3" xfId="68"/>
    <cellStyle name="เครื่องหมายจุลภาค 2 4" xfId="71"/>
    <cellStyle name="เครื่องหมายจุลภาค 3" xfId="59"/>
    <cellStyle name="เครื่องหมายจุลภาค 3 3" xfId="55"/>
    <cellStyle name="เครื่องหมายจุลภาค 3 3 2" xfId="72"/>
    <cellStyle name="เครื่องหมายจุลภาค 4" xfId="27"/>
    <cellStyle name="เครื่องหมายจุลภาค 7" xfId="28"/>
    <cellStyle name="เครื่องหมายจุลภาค 7 2" xfId="63"/>
    <cellStyle name="จุลภาค 2" xfId="88"/>
    <cellStyle name="ปกติ 2" xfId="29"/>
    <cellStyle name="ปกติ 2 10" xfId="30"/>
    <cellStyle name="ปกติ 2 11" xfId="86"/>
    <cellStyle name="ปกติ 2 13" xfId="31"/>
    <cellStyle name="ปกติ 2 14" xfId="32"/>
    <cellStyle name="ปกติ 2 15" xfId="33"/>
    <cellStyle name="ปกติ 2 16" xfId="34"/>
    <cellStyle name="ปกติ 2 17" xfId="35"/>
    <cellStyle name="ปกติ 2 18" xfId="36"/>
    <cellStyle name="ปกติ 2 19" xfId="37"/>
    <cellStyle name="ปกติ 2 2" xfId="38"/>
    <cellStyle name="ปกติ 2 20" xfId="39"/>
    <cellStyle name="ปกติ 2 21" xfId="40"/>
    <cellStyle name="ปกติ 2 22" xfId="41"/>
    <cellStyle name="ปกติ 2 3" xfId="42"/>
    <cellStyle name="ปกติ 2 4" xfId="43"/>
    <cellStyle name="ปกติ 2 5" xfId="44"/>
    <cellStyle name="ปกติ 2 6" xfId="45"/>
    <cellStyle name="ปกติ 2 7" xfId="46"/>
    <cellStyle name="ปกติ 2 8" xfId="47"/>
    <cellStyle name="ปกติ 2 9" xfId="48"/>
    <cellStyle name="ปกติ 3" xfId="49"/>
    <cellStyle name="ปกติ 3 2" xfId="80"/>
    <cellStyle name="ปกติ 4" xfId="79"/>
    <cellStyle name="ปกติ 4 2" xfId="50"/>
    <cellStyle name="ปกติ 4 3" xfId="92"/>
    <cellStyle name="ปกติ 4 4" xfId="94"/>
    <cellStyle name="ปกติ 4_1.u0E25u0E07u0E17u0E38u0E19  59 u0E40u0E02u0E15 10_u0E02u0E2Du0E1Eu0E34u0E40u0E28u0E29  111257" xfId="51"/>
    <cellStyle name="ปกติ 5" xfId="82"/>
    <cellStyle name="ปกติ 7" xfId="52"/>
    <cellStyle name="ปกติ 7 2" xfId="64"/>
    <cellStyle name="ปกติ 8" xfId="85"/>
    <cellStyle name="ปกติ 9" xfId="73"/>
    <cellStyle name="ปกติ_รายการครุภัณฑ์_๓ธค๕๗ (ข้อมูลนำเข้า)" xfId="84"/>
    <cellStyle name="ลักษณะ 1" xfId="53"/>
    <cellStyle name="ลักษณะ 1 3" xfId="57"/>
  </cellStyles>
  <dxfs count="0"/>
  <tableStyles count="0" defaultTableStyle="TableStyleMedium9" defaultPivotStyle="PivotStyleLight16"/>
  <colors>
    <mruColors>
      <color rgb="FF99FF33"/>
      <color rgb="FF6224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F@" TargetMode="External"/><Relationship Id="rId1" Type="http://schemas.openxmlformats.org/officeDocument/2006/relationships/hyperlink" Target="mailto:F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S300"/>
  <sheetViews>
    <sheetView topLeftCell="A4" zoomScale="50" zoomScaleNormal="50" workbookViewId="0">
      <selection activeCell="B6" sqref="B6"/>
    </sheetView>
  </sheetViews>
  <sheetFormatPr defaultColWidth="8.88671875" defaultRowHeight="21"/>
  <cols>
    <col min="1" max="1" width="4.109375" style="4" bestFit="1" customWidth="1"/>
    <col min="2" max="2" width="7.88671875" style="4" bestFit="1" customWidth="1"/>
    <col min="3" max="3" width="43.88671875" style="4" customWidth="1"/>
    <col min="4" max="4" width="25.5546875" style="4" customWidth="1"/>
    <col min="5" max="5" width="16.109375" style="4" bestFit="1" customWidth="1"/>
    <col min="6" max="6" width="8" style="4" customWidth="1"/>
    <col min="7" max="7" width="17.21875" style="4" customWidth="1"/>
    <col min="8" max="8" width="17.109375" style="4" customWidth="1"/>
    <col min="9" max="9" width="17.5546875" style="4" customWidth="1"/>
    <col min="10" max="10" width="19.5546875" style="4" customWidth="1"/>
    <col min="11" max="11" width="20.88671875" style="72" customWidth="1"/>
    <col min="12" max="12" width="13.44140625" style="72" customWidth="1"/>
    <col min="13" max="13" width="14.88671875" style="72" customWidth="1"/>
    <col min="14" max="14" width="18.88671875" style="72" customWidth="1"/>
    <col min="15" max="15" width="6.5546875" style="72" customWidth="1"/>
    <col min="16" max="16" width="23.109375" style="4" customWidth="1"/>
    <col min="17" max="17" width="74" style="4" customWidth="1"/>
    <col min="18" max="18" width="15.21875" style="4" customWidth="1"/>
    <col min="19" max="16384" width="8.88671875" style="4"/>
  </cols>
  <sheetData>
    <row r="1" spans="1:18">
      <c r="A1" s="1345" t="s">
        <v>177</v>
      </c>
      <c r="B1" s="1345"/>
      <c r="C1" s="1345"/>
      <c r="D1" s="1345"/>
      <c r="E1" s="1345"/>
      <c r="F1" s="1345"/>
      <c r="G1" s="1345"/>
      <c r="H1" s="1345"/>
      <c r="I1" s="1345"/>
      <c r="J1" s="1345"/>
      <c r="K1" s="1345"/>
      <c r="L1" s="1345"/>
      <c r="M1" s="1345"/>
      <c r="N1" s="1345"/>
      <c r="O1" s="1345"/>
      <c r="P1" s="1345"/>
      <c r="Q1" s="1345"/>
      <c r="R1" s="1345"/>
    </row>
    <row r="2" spans="1:18" ht="21.6" thickBot="1">
      <c r="A2" s="1346" t="s">
        <v>173</v>
      </c>
      <c r="B2" s="1346"/>
      <c r="C2" s="1346"/>
      <c r="D2" s="1346"/>
      <c r="E2" s="1346"/>
      <c r="F2" s="1346"/>
      <c r="G2" s="1346"/>
      <c r="H2" s="1346"/>
      <c r="I2" s="1346"/>
      <c r="J2" s="1346"/>
      <c r="K2" s="1346"/>
      <c r="L2" s="1346"/>
      <c r="M2" s="1346"/>
      <c r="N2" s="1346"/>
      <c r="O2" s="1346"/>
      <c r="P2" s="1346"/>
      <c r="Q2" s="1346"/>
      <c r="R2" s="1029"/>
    </row>
    <row r="3" spans="1:18">
      <c r="A3" s="1"/>
      <c r="B3" s="1028"/>
      <c r="C3" s="1"/>
      <c r="D3" s="21"/>
      <c r="E3" s="21"/>
      <c r="F3" s="1"/>
      <c r="G3" s="1347" t="s">
        <v>10</v>
      </c>
      <c r="H3" s="1348"/>
      <c r="I3" s="1349"/>
      <c r="J3" s="283"/>
      <c r="K3" s="1028"/>
      <c r="L3" s="1028"/>
      <c r="M3" s="1028"/>
      <c r="N3" s="1028"/>
      <c r="O3" s="1028"/>
      <c r="P3" s="1"/>
      <c r="Q3" s="1"/>
      <c r="R3" s="1"/>
    </row>
    <row r="4" spans="1:18" ht="126">
      <c r="A4" s="23" t="s">
        <v>8</v>
      </c>
      <c r="B4" s="23" t="s">
        <v>5</v>
      </c>
      <c r="C4" s="23" t="s">
        <v>11</v>
      </c>
      <c r="D4" s="24" t="s">
        <v>12</v>
      </c>
      <c r="E4" s="24" t="s">
        <v>6</v>
      </c>
      <c r="F4" s="25" t="s">
        <v>3</v>
      </c>
      <c r="G4" s="26" t="s">
        <v>16</v>
      </c>
      <c r="H4" s="26" t="s">
        <v>17</v>
      </c>
      <c r="I4" s="26" t="s">
        <v>178</v>
      </c>
      <c r="J4" s="25" t="s">
        <v>13</v>
      </c>
      <c r="K4" s="23" t="s">
        <v>0</v>
      </c>
      <c r="L4" s="23" t="s">
        <v>2</v>
      </c>
      <c r="M4" s="23" t="s">
        <v>9</v>
      </c>
      <c r="N4" s="23" t="s">
        <v>1</v>
      </c>
      <c r="O4" s="23" t="s">
        <v>4</v>
      </c>
      <c r="P4" s="23" t="s">
        <v>15</v>
      </c>
      <c r="Q4" s="23" t="s">
        <v>7</v>
      </c>
      <c r="R4" s="27" t="s">
        <v>14</v>
      </c>
    </row>
    <row r="5" spans="1:18">
      <c r="A5" s="67"/>
      <c r="B5" s="67"/>
      <c r="C5" s="67" t="s">
        <v>174</v>
      </c>
      <c r="D5" s="68"/>
      <c r="E5" s="68"/>
      <c r="F5" s="290"/>
      <c r="G5" s="291">
        <f>SUM(G6:G105)</f>
        <v>530497660</v>
      </c>
      <c r="H5" s="291">
        <f>SUM(H6:H105)</f>
        <v>445111320</v>
      </c>
      <c r="I5" s="291">
        <f>SUM(I6:I105)</f>
        <v>405561720</v>
      </c>
      <c r="J5" s="291">
        <f>SUM(J6:J105)</f>
        <v>1381170700</v>
      </c>
      <c r="K5" s="67"/>
      <c r="L5" s="67"/>
      <c r="M5" s="67"/>
      <c r="N5" s="67"/>
      <c r="O5" s="67"/>
      <c r="P5" s="67"/>
      <c r="Q5" s="67"/>
      <c r="R5" s="69"/>
    </row>
    <row r="6" spans="1:18" s="786" customFormat="1" ht="143.25" customHeight="1">
      <c r="A6" s="581">
        <v>11</v>
      </c>
      <c r="B6" s="66">
        <v>2</v>
      </c>
      <c r="C6" s="788" t="s">
        <v>257</v>
      </c>
      <c r="D6" s="84" t="s">
        <v>258</v>
      </c>
      <c r="E6" s="789">
        <v>400000000</v>
      </c>
      <c r="F6" s="87">
        <v>1</v>
      </c>
      <c r="G6" s="87">
        <v>80000000</v>
      </c>
      <c r="H6" s="87">
        <v>160000000</v>
      </c>
      <c r="I6" s="789">
        <v>160000000</v>
      </c>
      <c r="J6" s="87">
        <v>400000000</v>
      </c>
      <c r="K6" s="597" t="s">
        <v>38</v>
      </c>
      <c r="L6" s="597" t="s">
        <v>18</v>
      </c>
      <c r="M6" s="597" t="s">
        <v>37</v>
      </c>
      <c r="N6" s="597" t="s">
        <v>33</v>
      </c>
      <c r="O6" s="86" t="s">
        <v>39</v>
      </c>
      <c r="P6" s="790" t="s">
        <v>30</v>
      </c>
      <c r="Q6" s="77" t="s">
        <v>259</v>
      </c>
      <c r="R6" s="66">
        <v>3</v>
      </c>
    </row>
    <row r="7" spans="1:18" s="786" customFormat="1" ht="105.75" customHeight="1">
      <c r="A7" s="581">
        <v>11</v>
      </c>
      <c r="B7" s="66">
        <v>3</v>
      </c>
      <c r="C7" s="77" t="s">
        <v>260</v>
      </c>
      <c r="D7" s="598" t="s">
        <v>34</v>
      </c>
      <c r="E7" s="308">
        <v>30000000</v>
      </c>
      <c r="F7" s="295">
        <v>1</v>
      </c>
      <c r="G7" s="308">
        <f>E7</f>
        <v>30000000</v>
      </c>
      <c r="H7" s="295" t="s">
        <v>40</v>
      </c>
      <c r="I7" s="295" t="s">
        <v>40</v>
      </c>
      <c r="J7" s="671">
        <f>G7</f>
        <v>30000000</v>
      </c>
      <c r="K7" s="791" t="s">
        <v>38</v>
      </c>
      <c r="L7" s="791" t="s">
        <v>18</v>
      </c>
      <c r="M7" s="791" t="s">
        <v>37</v>
      </c>
      <c r="N7" s="791" t="s">
        <v>33</v>
      </c>
      <c r="O7" s="792" t="s">
        <v>39</v>
      </c>
      <c r="P7" s="790"/>
      <c r="Q7" s="77" t="s">
        <v>261</v>
      </c>
      <c r="R7" s="793">
        <v>2</v>
      </c>
    </row>
    <row r="8" spans="1:18" s="37" customFormat="1" ht="72.75" customHeight="1">
      <c r="A8" s="156">
        <v>11</v>
      </c>
      <c r="B8" s="156">
        <v>1</v>
      </c>
      <c r="C8" s="100" t="s">
        <v>22</v>
      </c>
      <c r="D8" s="88">
        <v>9555</v>
      </c>
      <c r="E8" s="613">
        <v>9664700</v>
      </c>
      <c r="F8" s="131" t="s">
        <v>181</v>
      </c>
      <c r="G8" s="613">
        <v>9664700</v>
      </c>
      <c r="H8" s="686"/>
      <c r="I8" s="613"/>
      <c r="J8" s="613">
        <v>9664700</v>
      </c>
      <c r="K8" s="538" t="s">
        <v>182</v>
      </c>
      <c r="L8" s="538" t="s">
        <v>61</v>
      </c>
      <c r="M8" s="538" t="s">
        <v>82</v>
      </c>
      <c r="N8" s="538" t="s">
        <v>32</v>
      </c>
      <c r="O8" s="539" t="s">
        <v>172</v>
      </c>
      <c r="P8" s="120" t="s">
        <v>183</v>
      </c>
      <c r="Q8" s="100" t="s">
        <v>184</v>
      </c>
    </row>
    <row r="9" spans="1:18" s="2" customFormat="1" ht="165" customHeight="1">
      <c r="A9" s="84" t="s">
        <v>52</v>
      </c>
      <c r="B9" s="61">
        <v>2</v>
      </c>
      <c r="C9" s="616" t="s">
        <v>281</v>
      </c>
      <c r="D9" s="800" t="s">
        <v>44</v>
      </c>
      <c r="E9" s="801">
        <v>2566000</v>
      </c>
      <c r="F9" s="619" t="s">
        <v>282</v>
      </c>
      <c r="G9" s="801">
        <f>E9*3</f>
        <v>7698000</v>
      </c>
      <c r="H9" s="802"/>
      <c r="I9" s="802"/>
      <c r="J9" s="118">
        <f>G9</f>
        <v>7698000</v>
      </c>
      <c r="K9" s="617" t="s">
        <v>48</v>
      </c>
      <c r="L9" s="617" t="s">
        <v>18</v>
      </c>
      <c r="M9" s="617" t="s">
        <v>50</v>
      </c>
      <c r="N9" s="617" t="s">
        <v>32</v>
      </c>
      <c r="O9" s="617" t="s">
        <v>19</v>
      </c>
      <c r="P9" s="617" t="s">
        <v>283</v>
      </c>
      <c r="Q9" s="616" t="s">
        <v>284</v>
      </c>
      <c r="R9" s="605"/>
    </row>
    <row r="10" spans="1:18" s="2" customFormat="1" ht="63">
      <c r="A10" s="95">
        <v>11</v>
      </c>
      <c r="B10" s="85">
        <v>3</v>
      </c>
      <c r="C10" s="73" t="s">
        <v>185</v>
      </c>
      <c r="D10" s="88">
        <v>8709</v>
      </c>
      <c r="E10" s="613">
        <v>6350500</v>
      </c>
      <c r="F10" s="131" t="s">
        <v>181</v>
      </c>
      <c r="G10" s="613">
        <v>6350500</v>
      </c>
      <c r="H10" s="614"/>
      <c r="I10" s="613"/>
      <c r="J10" s="613">
        <v>6350500</v>
      </c>
      <c r="K10" s="538" t="s">
        <v>182</v>
      </c>
      <c r="L10" s="538" t="s">
        <v>61</v>
      </c>
      <c r="M10" s="538" t="s">
        <v>82</v>
      </c>
      <c r="N10" s="538" t="s">
        <v>32</v>
      </c>
      <c r="O10" s="539" t="s">
        <v>172</v>
      </c>
      <c r="P10" s="120" t="s">
        <v>186</v>
      </c>
      <c r="Q10" s="100" t="s">
        <v>187</v>
      </c>
    </row>
    <row r="11" spans="1:18" s="2" customFormat="1" ht="95.25" customHeight="1">
      <c r="A11" s="543">
        <v>11</v>
      </c>
      <c r="B11" s="61">
        <v>4</v>
      </c>
      <c r="C11" s="616" t="s">
        <v>285</v>
      </c>
      <c r="D11" s="800">
        <v>10947</v>
      </c>
      <c r="E11" s="801">
        <v>45052400</v>
      </c>
      <c r="F11" s="619" t="s">
        <v>286</v>
      </c>
      <c r="G11" s="801">
        <v>45052400</v>
      </c>
      <c r="H11" s="802"/>
      <c r="I11" s="802"/>
      <c r="J11" s="801">
        <f>E11</f>
        <v>45052400</v>
      </c>
      <c r="K11" s="617" t="s">
        <v>48</v>
      </c>
      <c r="L11" s="617" t="s">
        <v>18</v>
      </c>
      <c r="M11" s="617" t="s">
        <v>50</v>
      </c>
      <c r="N11" s="617" t="s">
        <v>32</v>
      </c>
      <c r="O11" s="617" t="s">
        <v>19</v>
      </c>
      <c r="P11" s="617" t="s">
        <v>283</v>
      </c>
      <c r="Q11" s="77" t="s">
        <v>287</v>
      </c>
    </row>
    <row r="12" spans="1:18" s="37" customFormat="1" ht="72" customHeight="1">
      <c r="A12" s="675">
        <v>11</v>
      </c>
      <c r="B12" s="675">
        <v>1</v>
      </c>
      <c r="C12" s="782" t="s">
        <v>458</v>
      </c>
      <c r="D12" s="443">
        <v>10124</v>
      </c>
      <c r="E12" s="794">
        <v>35000000</v>
      </c>
      <c r="F12" s="795">
        <v>1</v>
      </c>
      <c r="G12" s="796">
        <v>35000000</v>
      </c>
      <c r="H12" s="189"/>
      <c r="I12" s="189"/>
      <c r="J12" s="664">
        <v>35000000</v>
      </c>
      <c r="K12" s="782" t="s">
        <v>459</v>
      </c>
      <c r="L12" s="779" t="s">
        <v>18</v>
      </c>
      <c r="M12" s="780" t="s">
        <v>460</v>
      </c>
      <c r="N12" s="720" t="s">
        <v>449</v>
      </c>
      <c r="O12" s="779" t="s">
        <v>19</v>
      </c>
      <c r="P12" s="675"/>
      <c r="Q12" s="715" t="s">
        <v>461</v>
      </c>
      <c r="R12" s="546"/>
    </row>
    <row r="13" spans="1:18" s="2" customFormat="1" ht="70.5" customHeight="1">
      <c r="A13" s="675">
        <v>11</v>
      </c>
      <c r="B13" s="675">
        <v>2</v>
      </c>
      <c r="C13" s="797" t="s">
        <v>462</v>
      </c>
      <c r="D13" s="443" t="s">
        <v>463</v>
      </c>
      <c r="E13" s="794">
        <v>2479200</v>
      </c>
      <c r="F13" s="795">
        <v>1</v>
      </c>
      <c r="G13" s="798">
        <v>2479200</v>
      </c>
      <c r="H13" s="799"/>
      <c r="I13" s="799"/>
      <c r="J13" s="798">
        <v>2479200</v>
      </c>
      <c r="K13" s="782" t="s">
        <v>459</v>
      </c>
      <c r="L13" s="779" t="s">
        <v>18</v>
      </c>
      <c r="M13" s="780" t="s">
        <v>460</v>
      </c>
      <c r="N13" s="720" t="s">
        <v>449</v>
      </c>
      <c r="O13" s="779" t="s">
        <v>19</v>
      </c>
      <c r="P13" s="675"/>
      <c r="Q13" s="715" t="s">
        <v>464</v>
      </c>
      <c r="R13" s="549"/>
    </row>
    <row r="14" spans="1:18" s="605" customFormat="1" ht="46.5" customHeight="1">
      <c r="A14" s="40">
        <v>11</v>
      </c>
      <c r="B14" s="733">
        <v>1</v>
      </c>
      <c r="C14" s="1019" t="s">
        <v>1146</v>
      </c>
      <c r="D14" s="781">
        <v>10289</v>
      </c>
      <c r="E14" s="1020">
        <v>39232200</v>
      </c>
      <c r="F14" s="784">
        <v>1</v>
      </c>
      <c r="G14" s="1020">
        <v>39232200</v>
      </c>
      <c r="H14" s="742"/>
      <c r="I14" s="742"/>
      <c r="J14" s="744">
        <f t="shared" ref="J14" si="0">SUM(G14:I14)</f>
        <v>39232200</v>
      </c>
      <c r="K14" s="804" t="s">
        <v>682</v>
      </c>
      <c r="L14" s="805" t="s">
        <v>683</v>
      </c>
      <c r="M14" s="805" t="s">
        <v>18</v>
      </c>
      <c r="N14" s="805" t="s">
        <v>450</v>
      </c>
      <c r="O14" s="806" t="s">
        <v>19</v>
      </c>
      <c r="P14" s="806" t="s">
        <v>684</v>
      </c>
      <c r="Q14" s="807"/>
      <c r="R14" s="551"/>
    </row>
    <row r="15" spans="1:18" ht="91.5" customHeight="1">
      <c r="A15" s="432">
        <v>11</v>
      </c>
      <c r="B15" s="464">
        <v>1</v>
      </c>
      <c r="C15" s="1046" t="s">
        <v>267</v>
      </c>
      <c r="D15" s="452" t="s">
        <v>268</v>
      </c>
      <c r="E15" s="1047">
        <v>420000000</v>
      </c>
      <c r="F15" s="464">
        <v>1</v>
      </c>
      <c r="G15" s="736">
        <f>E15*20/100</f>
        <v>84000000</v>
      </c>
      <c r="H15" s="736">
        <f>E15*40/100</f>
        <v>168000000</v>
      </c>
      <c r="I15" s="736">
        <f>E15*40/100</f>
        <v>168000000</v>
      </c>
      <c r="J15" s="1048">
        <f>SUM(G15:I15)</f>
        <v>420000000</v>
      </c>
      <c r="K15" s="1049" t="s">
        <v>909</v>
      </c>
      <c r="L15" s="1050" t="s">
        <v>18</v>
      </c>
      <c r="M15" s="1050" t="s">
        <v>269</v>
      </c>
      <c r="N15" s="1050" t="s">
        <v>270</v>
      </c>
      <c r="O15" s="452" t="s">
        <v>39</v>
      </c>
      <c r="P15" s="1051" t="s">
        <v>271</v>
      </c>
      <c r="Q15" s="1052" t="s">
        <v>272</v>
      </c>
      <c r="R15" s="464">
        <v>3</v>
      </c>
    </row>
    <row r="16" spans="1:18" ht="39" customHeight="1">
      <c r="A16" s="432">
        <v>11</v>
      </c>
      <c r="B16" s="464">
        <v>2</v>
      </c>
      <c r="C16" s="438" t="s">
        <v>910</v>
      </c>
      <c r="D16" s="1053">
        <v>10947</v>
      </c>
      <c r="E16" s="1054">
        <v>56587600</v>
      </c>
      <c r="F16" s="464"/>
      <c r="G16" s="1054">
        <v>56587600</v>
      </c>
      <c r="H16" s="464"/>
      <c r="I16" s="464"/>
      <c r="J16" s="1054">
        <v>56587600</v>
      </c>
      <c r="K16" s="1049" t="s">
        <v>911</v>
      </c>
      <c r="L16" s="1050" t="s">
        <v>912</v>
      </c>
      <c r="M16" s="1050" t="s">
        <v>913</v>
      </c>
      <c r="N16" s="1050" t="s">
        <v>270</v>
      </c>
      <c r="O16" s="452" t="s">
        <v>172</v>
      </c>
      <c r="P16" s="706" t="s">
        <v>283</v>
      </c>
      <c r="Q16" s="438" t="s">
        <v>914</v>
      </c>
      <c r="R16" s="1055">
        <v>2</v>
      </c>
    </row>
    <row r="17" spans="1:18" ht="69" customHeight="1">
      <c r="A17" s="432">
        <v>11</v>
      </c>
      <c r="B17" s="464">
        <v>3</v>
      </c>
      <c r="C17" s="1056" t="s">
        <v>280</v>
      </c>
      <c r="D17" s="1057" t="s">
        <v>273</v>
      </c>
      <c r="E17" s="1058">
        <v>65916000</v>
      </c>
      <c r="F17" s="1059">
        <v>1</v>
      </c>
      <c r="G17" s="736">
        <f>E17*40/100</f>
        <v>26366400</v>
      </c>
      <c r="H17" s="1060">
        <f>E17-G17</f>
        <v>39549600</v>
      </c>
      <c r="I17" s="736">
        <v>0</v>
      </c>
      <c r="J17" s="1048">
        <f>SUM(G17:I17)</f>
        <v>65916000</v>
      </c>
      <c r="K17" s="1049" t="s">
        <v>909</v>
      </c>
      <c r="L17" s="1050" t="s">
        <v>18</v>
      </c>
      <c r="M17" s="1050" t="s">
        <v>269</v>
      </c>
      <c r="N17" s="1050" t="s">
        <v>270</v>
      </c>
      <c r="O17" s="452" t="s">
        <v>39</v>
      </c>
      <c r="P17" s="706" t="s">
        <v>274</v>
      </c>
      <c r="Q17" s="1061" t="s">
        <v>275</v>
      </c>
      <c r="R17" s="1055">
        <v>2</v>
      </c>
    </row>
    <row r="18" spans="1:18" ht="81.75" customHeight="1">
      <c r="A18" s="432">
        <v>11</v>
      </c>
      <c r="B18" s="464">
        <v>4</v>
      </c>
      <c r="C18" s="1062" t="s">
        <v>915</v>
      </c>
      <c r="D18" s="1063"/>
      <c r="E18" s="1054">
        <v>25000000</v>
      </c>
      <c r="F18" s="1064"/>
      <c r="G18" s="1054">
        <v>25000000</v>
      </c>
      <c r="H18" s="1065"/>
      <c r="I18" s="1065"/>
      <c r="J18" s="1054">
        <v>25000000</v>
      </c>
      <c r="K18" s="1049" t="s">
        <v>911</v>
      </c>
      <c r="L18" s="1050" t="s">
        <v>912</v>
      </c>
      <c r="M18" s="1050" t="s">
        <v>913</v>
      </c>
      <c r="N18" s="1050" t="s">
        <v>270</v>
      </c>
      <c r="O18" s="452" t="s">
        <v>172</v>
      </c>
      <c r="P18" s="706"/>
      <c r="Q18" s="1066" t="s">
        <v>916</v>
      </c>
      <c r="R18" s="464">
        <v>2</v>
      </c>
    </row>
    <row r="19" spans="1:18" s="2" customFormat="1" ht="42">
      <c r="A19" s="295">
        <v>11</v>
      </c>
      <c r="B19" s="66">
        <v>1</v>
      </c>
      <c r="C19" s="296" t="s">
        <v>1037</v>
      </c>
      <c r="D19" s="354">
        <v>10943</v>
      </c>
      <c r="E19" s="964">
        <v>193904300</v>
      </c>
      <c r="F19" s="356">
        <v>1</v>
      </c>
      <c r="G19" s="964">
        <f>E19*0.2</f>
        <v>38780860</v>
      </c>
      <c r="H19" s="355">
        <f>E19*0.4</f>
        <v>77561720</v>
      </c>
      <c r="I19" s="409">
        <f>E19*0.4</f>
        <v>77561720</v>
      </c>
      <c r="J19" s="964">
        <v>193904300</v>
      </c>
      <c r="K19" s="323" t="s">
        <v>1038</v>
      </c>
      <c r="L19" s="301" t="s">
        <v>1039</v>
      </c>
      <c r="M19" s="301" t="s">
        <v>1040</v>
      </c>
      <c r="N19" s="301" t="s">
        <v>452</v>
      </c>
      <c r="O19" s="301" t="s">
        <v>19</v>
      </c>
      <c r="P19" s="295" t="s">
        <v>1041</v>
      </c>
      <c r="Q19" s="296" t="s">
        <v>1042</v>
      </c>
      <c r="R19" s="295">
        <v>3</v>
      </c>
    </row>
    <row r="20" spans="1:18" s="2" customFormat="1" ht="47.25" customHeight="1">
      <c r="A20" s="311">
        <v>11</v>
      </c>
      <c r="B20" s="61">
        <v>7</v>
      </c>
      <c r="C20" s="965" t="s">
        <v>1043</v>
      </c>
      <c r="D20" s="313">
        <v>10482</v>
      </c>
      <c r="E20" s="966">
        <v>44285800</v>
      </c>
      <c r="F20" s="315">
        <v>1</v>
      </c>
      <c r="G20" s="967">
        <v>44285800</v>
      </c>
      <c r="H20" s="722"/>
      <c r="I20" s="722"/>
      <c r="J20" s="968">
        <v>44285800</v>
      </c>
      <c r="K20" s="323" t="s">
        <v>1038</v>
      </c>
      <c r="L20" s="301" t="s">
        <v>1039</v>
      </c>
      <c r="M20" s="301" t="s">
        <v>1040</v>
      </c>
      <c r="N20" s="301" t="s">
        <v>452</v>
      </c>
      <c r="O20" s="301" t="s">
        <v>19</v>
      </c>
      <c r="P20" s="316" t="s">
        <v>283</v>
      </c>
      <c r="Q20" s="296" t="s">
        <v>1044</v>
      </c>
      <c r="R20" s="61">
        <v>2</v>
      </c>
    </row>
    <row r="21" spans="1:18" s="2" customFormat="1" ht="48.75" customHeight="1">
      <c r="A21" s="95">
        <v>11</v>
      </c>
      <c r="B21" s="85"/>
      <c r="C21" s="77"/>
      <c r="D21" s="552"/>
      <c r="E21" s="553"/>
      <c r="F21" s="554"/>
      <c r="G21" s="553"/>
      <c r="H21" s="66"/>
      <c r="I21" s="66"/>
      <c r="J21" s="555"/>
      <c r="K21" s="556"/>
      <c r="L21" s="557"/>
      <c r="M21" s="557"/>
      <c r="N21" s="558"/>
      <c r="O21" s="559"/>
      <c r="P21" s="560"/>
      <c r="Q21" s="77"/>
    </row>
    <row r="22" spans="1:18" s="2" customFormat="1" ht="47.25" customHeight="1">
      <c r="A22" s="95">
        <v>11</v>
      </c>
      <c r="B22" s="84"/>
      <c r="C22" s="607"/>
      <c r="D22" s="185"/>
      <c r="E22" s="561"/>
      <c r="F22" s="606"/>
      <c r="G22" s="610"/>
      <c r="H22" s="136"/>
      <c r="I22" s="136"/>
      <c r="J22" s="322"/>
      <c r="K22" s="119"/>
      <c r="L22" s="22"/>
      <c r="M22" s="119"/>
      <c r="N22" s="22"/>
      <c r="O22" s="22"/>
      <c r="P22" s="119"/>
      <c r="Q22" s="119"/>
    </row>
    <row r="23" spans="1:18" s="2" customFormat="1" ht="48.75" customHeight="1">
      <c r="A23" s="95">
        <v>11</v>
      </c>
      <c r="B23" s="85"/>
      <c r="C23" s="82"/>
      <c r="D23" s="185"/>
      <c r="E23" s="561"/>
      <c r="F23" s="606"/>
      <c r="G23" s="610"/>
      <c r="H23" s="136"/>
      <c r="I23" s="136"/>
      <c r="J23" s="322"/>
      <c r="K23" s="119"/>
      <c r="L23" s="22"/>
      <c r="M23" s="119"/>
      <c r="N23" s="22"/>
      <c r="O23" s="22"/>
      <c r="P23" s="119"/>
      <c r="Q23" s="119"/>
    </row>
    <row r="24" spans="1:18" s="2" customFormat="1">
      <c r="A24" s="95">
        <v>11</v>
      </c>
      <c r="B24" s="84"/>
      <c r="C24" s="82"/>
      <c r="D24" s="185"/>
      <c r="E24" s="561"/>
      <c r="F24" s="606"/>
      <c r="G24" s="610"/>
      <c r="H24" s="136"/>
      <c r="I24" s="136"/>
      <c r="J24" s="322"/>
      <c r="K24" s="119"/>
      <c r="L24" s="22"/>
      <c r="M24" s="119"/>
      <c r="N24" s="22"/>
      <c r="O24" s="22"/>
      <c r="P24" s="119"/>
      <c r="Q24" s="119"/>
    </row>
    <row r="25" spans="1:18" s="2" customFormat="1">
      <c r="A25" s="95">
        <v>11</v>
      </c>
      <c r="B25" s="85"/>
      <c r="C25" s="82"/>
      <c r="D25" s="185"/>
      <c r="E25" s="561"/>
      <c r="F25" s="606"/>
      <c r="G25" s="610"/>
      <c r="H25" s="136"/>
      <c r="I25" s="136"/>
      <c r="J25" s="322"/>
      <c r="K25" s="119"/>
      <c r="L25" s="22"/>
      <c r="M25" s="119"/>
      <c r="N25" s="22"/>
      <c r="O25" s="22"/>
      <c r="P25" s="119"/>
      <c r="Q25" s="119"/>
    </row>
    <row r="26" spans="1:18" s="2" customFormat="1">
      <c r="A26" s="95">
        <v>11</v>
      </c>
      <c r="B26" s="84"/>
      <c r="C26" s="562"/>
      <c r="D26" s="563"/>
      <c r="E26" s="564"/>
      <c r="F26" s="565"/>
      <c r="G26" s="564"/>
      <c r="H26" s="609"/>
      <c r="I26" s="609"/>
      <c r="J26" s="17"/>
      <c r="K26" s="62"/>
      <c r="L26" s="62"/>
      <c r="M26" s="62"/>
      <c r="N26" s="566"/>
      <c r="O26" s="62"/>
      <c r="P26" s="566"/>
      <c r="Q26" s="73"/>
    </row>
    <row r="27" spans="1:18" s="2" customFormat="1">
      <c r="A27" s="95">
        <v>11</v>
      </c>
      <c r="B27" s="85"/>
      <c r="C27" s="73"/>
      <c r="D27" s="185"/>
      <c r="E27" s="567"/>
      <c r="F27" s="608"/>
      <c r="G27" s="567"/>
      <c r="H27" s="609"/>
      <c r="I27" s="609"/>
      <c r="J27" s="568"/>
      <c r="K27" s="62"/>
      <c r="L27" s="62"/>
      <c r="M27" s="62"/>
      <c r="N27" s="62"/>
      <c r="O27" s="62"/>
      <c r="P27" s="62"/>
      <c r="Q27" s="73"/>
    </row>
    <row r="28" spans="1:18" s="2" customFormat="1">
      <c r="A28" s="95">
        <v>11</v>
      </c>
      <c r="B28" s="85"/>
      <c r="C28" s="73"/>
      <c r="D28" s="569"/>
      <c r="E28" s="570"/>
      <c r="F28" s="356"/>
      <c r="G28" s="570"/>
      <c r="H28" s="143"/>
      <c r="I28" s="570"/>
      <c r="J28" s="570"/>
      <c r="K28" s="62"/>
      <c r="L28" s="62"/>
      <c r="M28" s="85"/>
      <c r="N28" s="85"/>
      <c r="O28" s="85"/>
      <c r="P28" s="571"/>
      <c r="Q28" s="73"/>
    </row>
    <row r="29" spans="1:18" s="2" customFormat="1">
      <c r="A29" s="95">
        <v>11</v>
      </c>
      <c r="B29" s="85"/>
      <c r="C29" s="94"/>
      <c r="D29" s="572"/>
      <c r="E29" s="573"/>
      <c r="F29" s="574"/>
      <c r="G29" s="575"/>
      <c r="H29" s="575"/>
      <c r="I29" s="575"/>
      <c r="J29" s="573"/>
      <c r="K29" s="94"/>
      <c r="L29" s="73"/>
      <c r="M29" s="61"/>
      <c r="N29" s="61"/>
      <c r="O29" s="611"/>
      <c r="P29" s="137"/>
      <c r="Q29" s="137"/>
    </row>
    <row r="30" spans="1:18" s="2" customFormat="1">
      <c r="A30" s="95">
        <v>11</v>
      </c>
      <c r="B30" s="85"/>
      <c r="C30" s="73"/>
      <c r="D30" s="185"/>
      <c r="E30" s="333"/>
      <c r="F30" s="99"/>
      <c r="G30" s="126"/>
      <c r="H30" s="127"/>
      <c r="I30" s="127"/>
      <c r="J30" s="126"/>
      <c r="K30" s="89"/>
      <c r="L30" s="89"/>
      <c r="M30" s="89"/>
      <c r="N30" s="89"/>
      <c r="O30" s="64"/>
      <c r="P30" s="120"/>
      <c r="Q30" s="110"/>
    </row>
    <row r="31" spans="1:18" s="2" customFormat="1">
      <c r="A31" s="95">
        <v>11</v>
      </c>
      <c r="B31" s="85"/>
      <c r="C31" s="73"/>
      <c r="D31" s="185"/>
      <c r="E31" s="333"/>
      <c r="F31" s="99"/>
      <c r="G31" s="127"/>
      <c r="H31" s="127"/>
      <c r="I31" s="127"/>
      <c r="J31" s="127"/>
      <c r="K31" s="89"/>
      <c r="L31" s="89"/>
      <c r="M31" s="89"/>
      <c r="N31" s="89"/>
      <c r="O31" s="64"/>
      <c r="P31" s="120"/>
      <c r="Q31" s="73"/>
    </row>
    <row r="32" spans="1:18" s="2" customFormat="1">
      <c r="A32" s="95">
        <v>11</v>
      </c>
      <c r="B32" s="85"/>
      <c r="C32" s="96"/>
      <c r="D32" s="86"/>
      <c r="E32" s="576"/>
      <c r="F32" s="87"/>
      <c r="G32" s="576"/>
      <c r="H32" s="83"/>
      <c r="I32" s="83"/>
      <c r="J32" s="576"/>
      <c r="K32" s="82"/>
      <c r="L32" s="89"/>
      <c r="M32" s="131"/>
      <c r="N32" s="61"/>
      <c r="O32" s="64"/>
      <c r="P32" s="120"/>
      <c r="Q32" s="77"/>
    </row>
    <row r="33" spans="1:17" s="2" customFormat="1">
      <c r="A33" s="95">
        <v>11</v>
      </c>
      <c r="B33" s="85"/>
      <c r="C33" s="139"/>
      <c r="D33" s="140"/>
      <c r="E33" s="142"/>
      <c r="F33" s="141"/>
      <c r="G33" s="142"/>
      <c r="H33" s="143"/>
      <c r="I33" s="112"/>
      <c r="J33" s="142"/>
      <c r="K33" s="94"/>
      <c r="L33" s="73"/>
      <c r="M33" s="94"/>
      <c r="N33" s="61"/>
      <c r="O33" s="120"/>
      <c r="P33" s="120"/>
      <c r="Q33" s="144"/>
    </row>
    <row r="34" spans="1:17" s="2" customFormat="1">
      <c r="A34" s="95">
        <v>11</v>
      </c>
      <c r="B34" s="85"/>
      <c r="C34" s="306"/>
      <c r="D34" s="299"/>
      <c r="E34" s="417"/>
      <c r="F34" s="577"/>
      <c r="G34" s="417"/>
      <c r="H34" s="126"/>
      <c r="I34" s="417"/>
      <c r="J34" s="112"/>
      <c r="K34" s="115"/>
      <c r="L34" s="107"/>
      <c r="M34" s="107"/>
      <c r="N34" s="107"/>
      <c r="O34" s="136"/>
      <c r="P34" s="578"/>
      <c r="Q34" s="107"/>
    </row>
    <row r="35" spans="1:17" s="2" customFormat="1">
      <c r="A35" s="95">
        <v>11</v>
      </c>
      <c r="B35" s="85"/>
      <c r="C35" s="344"/>
      <c r="D35" s="130"/>
      <c r="E35" s="112"/>
      <c r="F35" s="118"/>
      <c r="G35" s="112"/>
      <c r="H35" s="579"/>
      <c r="I35" s="112"/>
      <c r="J35" s="112"/>
      <c r="K35" s="77"/>
      <c r="L35" s="77"/>
      <c r="M35" s="77"/>
      <c r="N35" s="108"/>
      <c r="O35" s="120"/>
      <c r="P35" s="120"/>
      <c r="Q35" s="73"/>
    </row>
    <row r="36" spans="1:17" s="2" customFormat="1">
      <c r="A36" s="95">
        <v>11</v>
      </c>
      <c r="B36" s="85"/>
      <c r="C36" s="580"/>
      <c r="D36" s="239"/>
      <c r="E36" s="112"/>
      <c r="F36" s="574"/>
      <c r="G36" s="112"/>
      <c r="H36" s="570"/>
      <c r="I36" s="112"/>
      <c r="J36" s="142"/>
      <c r="K36" s="115"/>
      <c r="L36" s="107"/>
      <c r="M36" s="107"/>
      <c r="N36" s="107"/>
      <c r="O36" s="120"/>
      <c r="P36" s="120"/>
      <c r="Q36" s="115"/>
    </row>
    <row r="37" spans="1:17" s="2" customFormat="1">
      <c r="A37" s="95">
        <v>11</v>
      </c>
      <c r="B37" s="85"/>
      <c r="C37" s="94"/>
      <c r="D37" s="185"/>
      <c r="E37" s="126"/>
      <c r="F37" s="574"/>
      <c r="G37" s="126"/>
      <c r="H37" s="126"/>
      <c r="I37" s="126"/>
      <c r="J37" s="126"/>
      <c r="K37" s="115"/>
      <c r="L37" s="107"/>
      <c r="M37" s="107"/>
      <c r="N37" s="107"/>
      <c r="O37" s="581"/>
      <c r="P37" s="109"/>
      <c r="Q37" s="137"/>
    </row>
    <row r="38" spans="1:17" s="2" customFormat="1">
      <c r="A38" s="95">
        <v>11</v>
      </c>
      <c r="B38" s="85"/>
      <c r="C38" s="77"/>
      <c r="D38" s="81"/>
      <c r="E38" s="576"/>
      <c r="F38" s="66"/>
      <c r="G38" s="576"/>
      <c r="H38" s="582"/>
      <c r="I38" s="582"/>
      <c r="J38" s="576"/>
      <c r="K38" s="82"/>
      <c r="L38" s="89"/>
      <c r="M38" s="545"/>
      <c r="N38" s="61"/>
      <c r="O38" s="120"/>
      <c r="P38" s="120"/>
      <c r="Q38" s="77"/>
    </row>
    <row r="39" spans="1:17" s="2" customFormat="1">
      <c r="A39" s="95">
        <v>11</v>
      </c>
      <c r="B39" s="85"/>
      <c r="C39" s="94"/>
      <c r="D39" s="185"/>
      <c r="E39" s="126"/>
      <c r="F39" s="574"/>
      <c r="G39" s="126"/>
      <c r="H39" s="126"/>
      <c r="I39" s="126"/>
      <c r="J39" s="126"/>
      <c r="K39" s="115"/>
      <c r="L39" s="107"/>
      <c r="M39" s="107"/>
      <c r="N39" s="107"/>
      <c r="O39" s="581"/>
      <c r="P39" s="109"/>
      <c r="Q39" s="137"/>
    </row>
    <row r="40" spans="1:17" s="2" customFormat="1">
      <c r="A40" s="95">
        <v>11</v>
      </c>
      <c r="B40" s="85"/>
      <c r="C40" s="82"/>
      <c r="D40" s="82"/>
      <c r="E40" s="576"/>
      <c r="F40" s="87"/>
      <c r="G40" s="576"/>
      <c r="H40" s="83"/>
      <c r="I40" s="83"/>
      <c r="J40" s="576"/>
      <c r="K40" s="82"/>
      <c r="L40" s="89"/>
      <c r="M40" s="131"/>
      <c r="N40" s="61"/>
      <c r="O40" s="61"/>
      <c r="P40" s="120"/>
      <c r="Q40" s="77"/>
    </row>
    <row r="41" spans="1:17" s="2" customFormat="1">
      <c r="A41" s="95">
        <v>11</v>
      </c>
      <c r="B41" s="85"/>
      <c r="C41" s="107"/>
      <c r="D41" s="64"/>
      <c r="E41" s="112"/>
      <c r="F41" s="136"/>
      <c r="G41" s="126"/>
      <c r="H41" s="126"/>
      <c r="I41" s="126"/>
      <c r="J41" s="333"/>
      <c r="K41" s="77"/>
      <c r="L41" s="61"/>
      <c r="M41" s="77"/>
      <c r="N41" s="61"/>
      <c r="O41" s="61"/>
      <c r="P41" s="61"/>
      <c r="Q41" s="77"/>
    </row>
    <row r="42" spans="1:17" s="2" customFormat="1">
      <c r="A42" s="95">
        <v>11</v>
      </c>
      <c r="B42" s="85"/>
      <c r="C42" s="107"/>
      <c r="D42" s="74"/>
      <c r="E42" s="112"/>
      <c r="F42" s="136"/>
      <c r="G42" s="126"/>
      <c r="H42" s="126"/>
      <c r="I42" s="126"/>
      <c r="J42" s="333"/>
      <c r="K42" s="77"/>
      <c r="L42" s="61"/>
      <c r="M42" s="77"/>
      <c r="N42" s="61"/>
      <c r="O42" s="61"/>
      <c r="P42" s="61"/>
      <c r="Q42" s="77"/>
    </row>
    <row r="43" spans="1:17" s="2" customFormat="1">
      <c r="A43" s="95">
        <v>11</v>
      </c>
      <c r="B43" s="85"/>
      <c r="C43" s="306"/>
      <c r="D43" s="307"/>
      <c r="E43" s="417"/>
      <c r="F43" s="356"/>
      <c r="G43" s="417"/>
      <c r="H43" s="126"/>
      <c r="I43" s="417"/>
      <c r="J43" s="112"/>
      <c r="K43" s="115"/>
      <c r="L43" s="107"/>
      <c r="M43" s="107"/>
      <c r="N43" s="107"/>
      <c r="O43" s="136"/>
      <c r="P43" s="571"/>
      <c r="Q43" s="107"/>
    </row>
    <row r="44" spans="1:17" s="2" customFormat="1">
      <c r="A44" s="95">
        <v>11</v>
      </c>
      <c r="B44" s="85"/>
      <c r="C44" s="73"/>
      <c r="D44" s="412"/>
      <c r="E44" s="333"/>
      <c r="F44" s="105"/>
      <c r="G44" s="333"/>
      <c r="H44" s="127"/>
      <c r="I44" s="127"/>
      <c r="J44" s="333"/>
      <c r="K44" s="128"/>
      <c r="L44" s="89"/>
      <c r="M44" s="612"/>
      <c r="N44" s="124"/>
      <c r="O44" s="64"/>
      <c r="P44" s="109"/>
      <c r="Q44" s="73"/>
    </row>
    <row r="45" spans="1:17" s="2" customFormat="1">
      <c r="A45" s="95">
        <v>11</v>
      </c>
      <c r="B45" s="85"/>
      <c r="C45" s="401"/>
      <c r="D45" s="583"/>
      <c r="E45" s="584"/>
      <c r="F45" s="113"/>
      <c r="G45" s="584"/>
      <c r="H45" s="143"/>
      <c r="I45" s="143"/>
      <c r="J45" s="584"/>
      <c r="K45" s="94"/>
      <c r="L45" s="61"/>
      <c r="M45" s="94"/>
      <c r="N45" s="61"/>
      <c r="O45" s="85"/>
      <c r="P45" s="109"/>
      <c r="Q45" s="296"/>
    </row>
    <row r="46" spans="1:17" s="2" customFormat="1">
      <c r="A46" s="95">
        <v>11</v>
      </c>
      <c r="B46" s="85"/>
      <c r="C46" s="585"/>
      <c r="D46" s="550"/>
      <c r="E46" s="576"/>
      <c r="F46" s="118"/>
      <c r="G46" s="576"/>
      <c r="H46" s="127"/>
      <c r="I46" s="576"/>
      <c r="J46" s="576"/>
      <c r="K46" s="95"/>
      <c r="L46" s="77"/>
      <c r="M46" s="95"/>
      <c r="N46" s="108"/>
      <c r="O46" s="64"/>
      <c r="P46" s="120"/>
      <c r="Q46" s="73"/>
    </row>
    <row r="47" spans="1:17" s="2" customFormat="1">
      <c r="A47" s="95">
        <v>11</v>
      </c>
      <c r="B47" s="85"/>
      <c r="C47" s="115"/>
      <c r="D47" s="412"/>
      <c r="E47" s="112"/>
      <c r="F47" s="118"/>
      <c r="G47" s="112"/>
      <c r="H47" s="127"/>
      <c r="I47" s="112"/>
      <c r="J47" s="112"/>
      <c r="K47" s="77"/>
      <c r="L47" s="77"/>
      <c r="M47" s="77"/>
      <c r="N47" s="108"/>
      <c r="O47" s="64"/>
      <c r="P47" s="120"/>
      <c r="Q47" s="73"/>
    </row>
    <row r="48" spans="1:17" s="2" customFormat="1">
      <c r="A48" s="95">
        <v>11</v>
      </c>
      <c r="B48" s="85"/>
      <c r="C48" s="122"/>
      <c r="D48" s="126"/>
      <c r="E48" s="586"/>
      <c r="F48" s="105"/>
      <c r="G48" s="586"/>
      <c r="H48" s="127"/>
      <c r="I48" s="127"/>
      <c r="J48" s="586"/>
      <c r="K48" s="122"/>
      <c r="L48" s="124"/>
      <c r="M48" s="122"/>
      <c r="N48" s="124"/>
      <c r="O48" s="64"/>
      <c r="P48" s="109"/>
      <c r="Q48" s="122"/>
    </row>
    <row r="49" spans="1:17" s="2" customFormat="1">
      <c r="A49" s="95">
        <v>11</v>
      </c>
      <c r="B49" s="85"/>
      <c r="C49" s="122"/>
      <c r="D49" s="151"/>
      <c r="E49" s="586"/>
      <c r="F49" s="105"/>
      <c r="G49" s="586"/>
      <c r="H49" s="112"/>
      <c r="I49" s="112"/>
      <c r="J49" s="586"/>
      <c r="K49" s="122"/>
      <c r="L49" s="124"/>
      <c r="M49" s="122"/>
      <c r="N49" s="124"/>
      <c r="O49" s="134"/>
      <c r="P49" s="109"/>
      <c r="Q49" s="122"/>
    </row>
    <row r="50" spans="1:17" s="2" customFormat="1">
      <c r="A50" s="95">
        <v>11</v>
      </c>
      <c r="B50" s="85"/>
      <c r="C50" s="115"/>
      <c r="D50" s="550"/>
      <c r="E50" s="112"/>
      <c r="F50" s="118"/>
      <c r="G50" s="112"/>
      <c r="H50" s="127"/>
      <c r="I50" s="127"/>
      <c r="J50" s="112"/>
      <c r="K50" s="77"/>
      <c r="L50" s="77"/>
      <c r="M50" s="77"/>
      <c r="N50" s="108"/>
      <c r="O50" s="120"/>
      <c r="P50" s="120"/>
      <c r="Q50" s="73"/>
    </row>
    <row r="51" spans="1:17" s="2" customFormat="1">
      <c r="A51" s="95">
        <v>11</v>
      </c>
      <c r="B51" s="85"/>
      <c r="C51" s="587"/>
      <c r="D51" s="126"/>
      <c r="E51" s="588"/>
      <c r="F51" s="105"/>
      <c r="G51" s="588"/>
      <c r="H51" s="127"/>
      <c r="I51" s="127"/>
      <c r="J51" s="588"/>
      <c r="K51" s="147"/>
      <c r="L51" s="89"/>
      <c r="M51" s="147"/>
      <c r="N51" s="124"/>
      <c r="O51" s="148"/>
      <c r="P51" s="109"/>
      <c r="Q51" s="110"/>
    </row>
    <row r="52" spans="1:17" s="2" customFormat="1">
      <c r="A52" s="95">
        <v>11</v>
      </c>
      <c r="B52" s="85"/>
      <c r="C52" s="77"/>
      <c r="D52" s="552"/>
      <c r="E52" s="576"/>
      <c r="F52" s="66"/>
      <c r="G52" s="576"/>
      <c r="H52" s="582"/>
      <c r="I52" s="582"/>
      <c r="J52" s="576"/>
      <c r="K52" s="82"/>
      <c r="L52" s="89"/>
      <c r="M52" s="89"/>
      <c r="N52" s="61"/>
      <c r="O52" s="61"/>
      <c r="P52" s="120"/>
      <c r="Q52" s="77"/>
    </row>
    <row r="53" spans="1:17" s="2" customFormat="1">
      <c r="A53" s="95">
        <v>11</v>
      </c>
      <c r="B53" s="85"/>
      <c r="C53" s="115"/>
      <c r="D53" s="107"/>
      <c r="E53" s="570"/>
      <c r="F53" s="356"/>
      <c r="G53" s="570"/>
      <c r="H53" s="589"/>
      <c r="I53" s="570"/>
      <c r="J53" s="112"/>
      <c r="K53" s="136"/>
      <c r="L53" s="107"/>
      <c r="M53" s="107"/>
      <c r="N53" s="107"/>
      <c r="O53" s="136"/>
      <c r="P53" s="571"/>
      <c r="Q53" s="107"/>
    </row>
    <row r="54" spans="1:17" s="2" customFormat="1">
      <c r="A54" s="95">
        <v>11</v>
      </c>
      <c r="B54" s="85"/>
      <c r="C54" s="94"/>
      <c r="D54" s="534"/>
      <c r="E54" s="417"/>
      <c r="F54" s="111"/>
      <c r="G54" s="417"/>
      <c r="H54" s="143"/>
      <c r="I54" s="143"/>
      <c r="J54" s="417"/>
      <c r="K54" s="94"/>
      <c r="L54" s="73"/>
      <c r="M54" s="94"/>
      <c r="N54" s="61"/>
      <c r="O54" s="85"/>
      <c r="P54" s="120"/>
      <c r="Q54" s="114"/>
    </row>
    <row r="55" spans="1:17" s="2" customFormat="1">
      <c r="A55" s="95">
        <v>11</v>
      </c>
      <c r="B55" s="85"/>
      <c r="C55" s="115"/>
      <c r="D55" s="548"/>
      <c r="E55" s="126"/>
      <c r="F55" s="356"/>
      <c r="G55" s="570"/>
      <c r="H55" s="570"/>
      <c r="I55" s="570"/>
      <c r="J55" s="112"/>
      <c r="K55" s="115"/>
      <c r="L55" s="115"/>
      <c r="M55" s="107"/>
      <c r="N55" s="107"/>
      <c r="O55" s="136"/>
      <c r="P55" s="571"/>
      <c r="Q55" s="107"/>
    </row>
    <row r="56" spans="1:17" s="2" customFormat="1">
      <c r="A56" s="95">
        <v>11</v>
      </c>
      <c r="B56" s="85"/>
      <c r="C56" s="115"/>
      <c r="D56" s="171"/>
      <c r="E56" s="126"/>
      <c r="F56" s="356"/>
      <c r="G56" s="126"/>
      <c r="H56" s="126"/>
      <c r="I56" s="126"/>
      <c r="J56" s="112"/>
      <c r="K56" s="115"/>
      <c r="L56" s="115"/>
      <c r="M56" s="107"/>
      <c r="N56" s="107"/>
      <c r="O56" s="136"/>
      <c r="P56" s="571"/>
      <c r="Q56" s="107"/>
    </row>
    <row r="57" spans="1:17" s="2" customFormat="1">
      <c r="A57" s="95">
        <v>11</v>
      </c>
      <c r="B57" s="85"/>
      <c r="C57" s="107"/>
      <c r="D57" s="107"/>
      <c r="E57" s="112"/>
      <c r="F57" s="136"/>
      <c r="G57" s="126"/>
      <c r="H57" s="126"/>
      <c r="I57" s="126"/>
      <c r="J57" s="333"/>
      <c r="K57" s="77"/>
      <c r="L57" s="73"/>
      <c r="M57" s="77"/>
      <c r="N57" s="61"/>
      <c r="O57" s="61"/>
      <c r="P57" s="61"/>
      <c r="Q57" s="77"/>
    </row>
    <row r="58" spans="1:17" s="2" customFormat="1">
      <c r="A58" s="95">
        <v>11</v>
      </c>
      <c r="B58" s="85"/>
      <c r="C58" s="587"/>
      <c r="D58" s="590"/>
      <c r="E58" s="591"/>
      <c r="F58" s="592"/>
      <c r="G58" s="591"/>
      <c r="H58" s="591"/>
      <c r="I58" s="591"/>
      <c r="J58" s="573"/>
      <c r="K58" s="94"/>
      <c r="L58" s="94"/>
      <c r="M58" s="61"/>
      <c r="N58" s="61"/>
      <c r="O58" s="611"/>
      <c r="P58" s="125"/>
      <c r="Q58" s="144"/>
    </row>
    <row r="59" spans="1:17" s="2" customFormat="1">
      <c r="A59" s="95">
        <v>11</v>
      </c>
      <c r="B59" s="85"/>
      <c r="C59" s="77"/>
      <c r="D59" s="552"/>
      <c r="E59" s="576"/>
      <c r="F59" s="66"/>
      <c r="G59" s="576"/>
      <c r="H59" s="582"/>
      <c r="I59" s="582"/>
      <c r="J59" s="576"/>
      <c r="K59" s="82"/>
      <c r="L59" s="100"/>
      <c r="M59" s="107"/>
      <c r="N59" s="61"/>
      <c r="O59" s="120"/>
      <c r="P59" s="120"/>
      <c r="Q59" s="77"/>
    </row>
    <row r="60" spans="1:17" s="2" customFormat="1">
      <c r="A60" s="95">
        <v>11</v>
      </c>
      <c r="B60" s="85"/>
      <c r="C60" s="107"/>
      <c r="D60" s="74"/>
      <c r="E60" s="112"/>
      <c r="F60" s="136"/>
      <c r="G60" s="126"/>
      <c r="H60" s="126"/>
      <c r="I60" s="126"/>
      <c r="J60" s="333"/>
      <c r="K60" s="77"/>
      <c r="L60" s="94"/>
      <c r="M60" s="77"/>
      <c r="N60" s="61"/>
      <c r="O60" s="61"/>
      <c r="P60" s="61"/>
      <c r="Q60" s="77"/>
    </row>
    <row r="61" spans="1:17" s="2" customFormat="1">
      <c r="A61" s="95">
        <v>11</v>
      </c>
      <c r="B61" s="85"/>
      <c r="C61" s="107"/>
      <c r="D61" s="74"/>
      <c r="E61" s="112"/>
      <c r="F61" s="593"/>
      <c r="G61" s="576"/>
      <c r="H61" s="576"/>
      <c r="I61" s="576"/>
      <c r="J61" s="333"/>
      <c r="K61" s="77"/>
      <c r="L61" s="94"/>
      <c r="M61" s="77"/>
      <c r="N61" s="61"/>
      <c r="O61" s="61"/>
      <c r="P61" s="61"/>
      <c r="Q61" s="77"/>
    </row>
    <row r="62" spans="1:17" s="2" customFormat="1">
      <c r="A62" s="95">
        <v>11</v>
      </c>
      <c r="B62" s="85"/>
      <c r="C62" s="122"/>
      <c r="D62" s="151"/>
      <c r="E62" s="586"/>
      <c r="F62" s="105"/>
      <c r="G62" s="586"/>
      <c r="H62" s="112"/>
      <c r="I62" s="112"/>
      <c r="J62" s="586"/>
      <c r="K62" s="122"/>
      <c r="L62" s="144"/>
      <c r="M62" s="122"/>
      <c r="N62" s="124"/>
      <c r="O62" s="134"/>
      <c r="P62" s="109"/>
      <c r="Q62" s="122"/>
    </row>
    <row r="63" spans="1:17" s="2" customFormat="1">
      <c r="A63" s="95">
        <v>11</v>
      </c>
      <c r="B63" s="85"/>
      <c r="C63" s="122"/>
      <c r="D63" s="126"/>
      <c r="E63" s="586"/>
      <c r="F63" s="105"/>
      <c r="G63" s="586"/>
      <c r="H63" s="127"/>
      <c r="I63" s="127"/>
      <c r="J63" s="586"/>
      <c r="K63" s="122"/>
      <c r="L63" s="144"/>
      <c r="M63" s="122"/>
      <c r="N63" s="124"/>
      <c r="O63" s="64"/>
      <c r="P63" s="109"/>
      <c r="Q63" s="122"/>
    </row>
    <row r="64" spans="1:17" s="2" customFormat="1">
      <c r="A64" s="95">
        <v>11</v>
      </c>
      <c r="B64" s="85"/>
      <c r="C64" s="94"/>
      <c r="D64" s="534"/>
      <c r="E64" s="417"/>
      <c r="F64" s="111"/>
      <c r="G64" s="417"/>
      <c r="H64" s="143"/>
      <c r="I64" s="143"/>
      <c r="J64" s="417"/>
      <c r="K64" s="94"/>
      <c r="L64" s="94"/>
      <c r="M64" s="94"/>
      <c r="N64" s="61"/>
      <c r="O64" s="85"/>
      <c r="P64" s="120"/>
      <c r="Q64" s="114"/>
    </row>
    <row r="65" spans="1:17" s="2" customFormat="1">
      <c r="A65" s="95">
        <v>11</v>
      </c>
      <c r="B65" s="85"/>
      <c r="C65" s="585"/>
      <c r="D65" s="412"/>
      <c r="E65" s="112"/>
      <c r="F65" s="118"/>
      <c r="G65" s="112"/>
      <c r="H65" s="127"/>
      <c r="I65" s="127"/>
      <c r="J65" s="112"/>
      <c r="K65" s="77"/>
      <c r="L65" s="94"/>
      <c r="M65" s="77"/>
      <c r="N65" s="108"/>
      <c r="O65" s="64"/>
      <c r="P65" s="120"/>
      <c r="Q65" s="73"/>
    </row>
    <row r="66" spans="1:17" s="2" customFormat="1">
      <c r="A66" s="95">
        <v>11</v>
      </c>
      <c r="B66" s="85"/>
      <c r="C66" s="585"/>
      <c r="D66" s="106"/>
      <c r="E66" s="112"/>
      <c r="F66" s="118"/>
      <c r="G66" s="112"/>
      <c r="H66" s="127"/>
      <c r="I66" s="127"/>
      <c r="J66" s="112"/>
      <c r="K66" s="77"/>
      <c r="L66" s="94"/>
      <c r="M66" s="77"/>
      <c r="N66" s="108"/>
      <c r="O66" s="64"/>
      <c r="P66" s="120"/>
      <c r="Q66" s="73"/>
    </row>
    <row r="67" spans="1:17" s="2" customFormat="1">
      <c r="A67" s="95">
        <v>11</v>
      </c>
      <c r="B67" s="85"/>
      <c r="C67" s="94"/>
      <c r="D67" s="534"/>
      <c r="E67" s="417"/>
      <c r="F67" s="111"/>
      <c r="G67" s="417"/>
      <c r="H67" s="143"/>
      <c r="I67" s="143"/>
      <c r="J67" s="417"/>
      <c r="K67" s="94"/>
      <c r="L67" s="94"/>
      <c r="M67" s="94"/>
      <c r="N67" s="61"/>
      <c r="O67" s="85"/>
      <c r="P67" s="120"/>
      <c r="Q67" s="114"/>
    </row>
    <row r="68" spans="1:17" s="2" customFormat="1">
      <c r="A68" s="95">
        <v>11</v>
      </c>
      <c r="B68" s="85"/>
      <c r="C68" s="430"/>
      <c r="D68" s="412"/>
      <c r="E68" s="333"/>
      <c r="F68" s="105"/>
      <c r="G68" s="333"/>
      <c r="H68" s="126"/>
      <c r="I68" s="135"/>
      <c r="J68" s="333"/>
      <c r="K68" s="128"/>
      <c r="L68" s="89"/>
      <c r="M68" s="612"/>
      <c r="N68" s="124"/>
      <c r="O68" s="61"/>
      <c r="P68" s="109"/>
      <c r="Q68" s="73"/>
    </row>
    <row r="69" spans="1:17" s="2" customFormat="1">
      <c r="A69" s="95">
        <v>11</v>
      </c>
      <c r="B69" s="85"/>
      <c r="C69" s="344"/>
      <c r="D69" s="130"/>
      <c r="E69" s="112"/>
      <c r="F69" s="118"/>
      <c r="G69" s="112"/>
      <c r="H69" s="579"/>
      <c r="I69" s="112"/>
      <c r="J69" s="112"/>
      <c r="K69" s="77"/>
      <c r="L69" s="77"/>
      <c r="M69" s="77"/>
      <c r="N69" s="108"/>
      <c r="O69" s="120"/>
      <c r="P69" s="120"/>
      <c r="Q69" s="73"/>
    </row>
    <row r="70" spans="1:17" s="2" customFormat="1">
      <c r="A70" s="95">
        <v>11</v>
      </c>
      <c r="B70" s="85"/>
      <c r="C70" s="344"/>
      <c r="D70" s="138"/>
      <c r="E70" s="112"/>
      <c r="F70" s="118"/>
      <c r="G70" s="112"/>
      <c r="H70" s="570"/>
      <c r="I70" s="112"/>
      <c r="J70" s="112"/>
      <c r="K70" s="77"/>
      <c r="L70" s="77"/>
      <c r="M70" s="77"/>
      <c r="N70" s="108"/>
      <c r="O70" s="120"/>
      <c r="P70" s="120"/>
      <c r="Q70" s="73"/>
    </row>
    <row r="71" spans="1:17" s="2" customFormat="1">
      <c r="A71" s="95">
        <v>11</v>
      </c>
      <c r="B71" s="85"/>
      <c r="C71" s="94"/>
      <c r="D71" s="534"/>
      <c r="E71" s="417"/>
      <c r="F71" s="111"/>
      <c r="G71" s="417"/>
      <c r="H71" s="143"/>
      <c r="I71" s="143"/>
      <c r="J71" s="417"/>
      <c r="K71" s="94"/>
      <c r="L71" s="61"/>
      <c r="M71" s="94"/>
      <c r="N71" s="61"/>
      <c r="O71" s="85"/>
      <c r="P71" s="120"/>
      <c r="Q71" s="114"/>
    </row>
    <row r="72" spans="1:17" s="2" customFormat="1">
      <c r="A72" s="95">
        <v>11</v>
      </c>
      <c r="B72" s="85"/>
      <c r="C72" s="94"/>
      <c r="D72" s="534"/>
      <c r="E72" s="417"/>
      <c r="F72" s="111"/>
      <c r="G72" s="417"/>
      <c r="H72" s="143"/>
      <c r="I72" s="143"/>
      <c r="J72" s="417"/>
      <c r="K72" s="94"/>
      <c r="L72" s="61"/>
      <c r="M72" s="94"/>
      <c r="N72" s="61"/>
      <c r="O72" s="85"/>
      <c r="P72" s="120"/>
      <c r="Q72" s="114"/>
    </row>
    <row r="73" spans="1:17" s="2" customFormat="1">
      <c r="A73" s="95">
        <v>11</v>
      </c>
      <c r="B73" s="85"/>
      <c r="C73" s="585"/>
      <c r="D73" s="146"/>
      <c r="E73" s="112"/>
      <c r="F73" s="118"/>
      <c r="G73" s="112"/>
      <c r="H73" s="579"/>
      <c r="I73" s="112"/>
      <c r="J73" s="112"/>
      <c r="K73" s="594"/>
      <c r="L73" s="77"/>
      <c r="M73" s="145"/>
      <c r="N73" s="108"/>
      <c r="O73" s="120"/>
      <c r="P73" s="120"/>
      <c r="Q73" s="73"/>
    </row>
    <row r="74" spans="1:17" s="2" customFormat="1">
      <c r="A74" s="95">
        <v>11</v>
      </c>
      <c r="B74" s="85"/>
      <c r="C74" s="585"/>
      <c r="D74" s="138"/>
      <c r="E74" s="112"/>
      <c r="F74" s="118"/>
      <c r="G74" s="112"/>
      <c r="H74" s="579"/>
      <c r="I74" s="112"/>
      <c r="J74" s="112"/>
      <c r="K74" s="594"/>
      <c r="L74" s="77"/>
      <c r="M74" s="145"/>
      <c r="N74" s="108"/>
      <c r="O74" s="120"/>
      <c r="P74" s="120"/>
      <c r="Q74" s="73"/>
    </row>
    <row r="75" spans="1:17" s="2" customFormat="1">
      <c r="A75" s="95">
        <v>11</v>
      </c>
      <c r="B75" s="85"/>
      <c r="C75" s="585"/>
      <c r="D75" s="106"/>
      <c r="E75" s="112"/>
      <c r="F75" s="118"/>
      <c r="G75" s="112"/>
      <c r="H75" s="127"/>
      <c r="I75" s="112"/>
      <c r="J75" s="112"/>
      <c r="K75" s="77"/>
      <c r="L75" s="77"/>
      <c r="M75" s="77"/>
      <c r="N75" s="108"/>
      <c r="O75" s="64"/>
      <c r="P75" s="120"/>
      <c r="Q75" s="73"/>
    </row>
    <row r="76" spans="1:17" s="2" customFormat="1">
      <c r="A76" s="95">
        <v>11</v>
      </c>
      <c r="B76" s="85"/>
      <c r="C76" s="122"/>
      <c r="D76" s="126"/>
      <c r="E76" s="586"/>
      <c r="F76" s="105"/>
      <c r="G76" s="586"/>
      <c r="H76" s="127"/>
      <c r="I76" s="127"/>
      <c r="J76" s="586"/>
      <c r="K76" s="122"/>
      <c r="L76" s="124"/>
      <c r="M76" s="122"/>
      <c r="N76" s="124"/>
      <c r="O76" s="64"/>
      <c r="P76" s="109"/>
      <c r="Q76" s="122"/>
    </row>
    <row r="77" spans="1:17" s="2" customFormat="1">
      <c r="A77" s="95">
        <v>11</v>
      </c>
      <c r="B77" s="85"/>
      <c r="C77" s="585"/>
      <c r="D77" s="130"/>
      <c r="E77" s="112"/>
      <c r="F77" s="118"/>
      <c r="G77" s="112"/>
      <c r="H77" s="579"/>
      <c r="I77" s="112"/>
      <c r="J77" s="112"/>
      <c r="K77" s="131"/>
      <c r="L77" s="77"/>
      <c r="M77" s="145"/>
      <c r="N77" s="108"/>
      <c r="O77" s="120"/>
      <c r="P77" s="120"/>
      <c r="Q77" s="73"/>
    </row>
    <row r="78" spans="1:17" s="2" customFormat="1">
      <c r="A78" s="95">
        <v>11</v>
      </c>
      <c r="B78" s="85"/>
      <c r="C78" s="585"/>
      <c r="D78" s="130"/>
      <c r="E78" s="112"/>
      <c r="F78" s="118"/>
      <c r="G78" s="112"/>
      <c r="H78" s="579"/>
      <c r="I78" s="112"/>
      <c r="J78" s="112"/>
      <c r="K78" s="131"/>
      <c r="L78" s="77"/>
      <c r="M78" s="145"/>
      <c r="N78" s="108"/>
      <c r="O78" s="120"/>
      <c r="P78" s="120"/>
      <c r="Q78" s="73"/>
    </row>
    <row r="79" spans="1:17" s="2" customFormat="1">
      <c r="A79" s="95">
        <v>11</v>
      </c>
      <c r="B79" s="85"/>
      <c r="C79" s="115"/>
      <c r="D79" s="412"/>
      <c r="E79" s="112"/>
      <c r="F79" s="118"/>
      <c r="G79" s="112"/>
      <c r="H79" s="127"/>
      <c r="I79" s="112"/>
      <c r="J79" s="112"/>
      <c r="K79" s="77"/>
      <c r="L79" s="77"/>
      <c r="M79" s="77"/>
      <c r="N79" s="108"/>
      <c r="O79" s="64"/>
      <c r="P79" s="120"/>
      <c r="Q79" s="73"/>
    </row>
    <row r="80" spans="1:17" s="2" customFormat="1">
      <c r="A80" s="95">
        <v>11</v>
      </c>
      <c r="B80" s="85"/>
      <c r="C80" s="115"/>
      <c r="D80" s="550"/>
      <c r="E80" s="112"/>
      <c r="F80" s="118"/>
      <c r="G80" s="112"/>
      <c r="H80" s="127"/>
      <c r="I80" s="112"/>
      <c r="J80" s="112"/>
      <c r="K80" s="77"/>
      <c r="L80" s="77"/>
      <c r="M80" s="77"/>
      <c r="N80" s="108"/>
      <c r="O80" s="120"/>
      <c r="P80" s="120"/>
      <c r="Q80" s="73"/>
    </row>
    <row r="81" spans="1:18" s="2" customFormat="1">
      <c r="A81" s="95">
        <v>11</v>
      </c>
      <c r="B81" s="85"/>
      <c r="C81" s="115"/>
      <c r="D81" s="550"/>
      <c r="E81" s="576"/>
      <c r="F81" s="118"/>
      <c r="G81" s="576"/>
      <c r="H81" s="127"/>
      <c r="I81" s="127"/>
      <c r="J81" s="576"/>
      <c r="K81" s="95"/>
      <c r="L81" s="77"/>
      <c r="M81" s="95"/>
      <c r="N81" s="108"/>
      <c r="O81" s="64"/>
      <c r="P81" s="120"/>
      <c r="Q81" s="73"/>
    </row>
    <row r="82" spans="1:18" s="2" customFormat="1">
      <c r="A82" s="95">
        <v>11</v>
      </c>
      <c r="B82" s="85"/>
      <c r="C82" s="115"/>
      <c r="D82" s="412"/>
      <c r="E82" s="112"/>
      <c r="F82" s="118"/>
      <c r="G82" s="112"/>
      <c r="H82" s="127"/>
      <c r="I82" s="127"/>
      <c r="J82" s="112"/>
      <c r="K82" s="77"/>
      <c r="L82" s="77"/>
      <c r="M82" s="77"/>
      <c r="N82" s="108"/>
      <c r="O82" s="64"/>
      <c r="P82" s="120"/>
      <c r="Q82" s="73"/>
    </row>
    <row r="83" spans="1:18" s="2" customFormat="1">
      <c r="A83" s="95">
        <v>11</v>
      </c>
      <c r="B83" s="85"/>
      <c r="C83" s="587"/>
      <c r="D83" s="126"/>
      <c r="E83" s="588"/>
      <c r="F83" s="105"/>
      <c r="G83" s="588"/>
      <c r="H83" s="127"/>
      <c r="I83" s="127"/>
      <c r="J83" s="588"/>
      <c r="K83" s="147"/>
      <c r="L83" s="89"/>
      <c r="M83" s="147"/>
      <c r="N83" s="124"/>
      <c r="O83" s="148"/>
      <c r="P83" s="109"/>
      <c r="Q83" s="110"/>
    </row>
    <row r="84" spans="1:18" s="2" customFormat="1">
      <c r="A84" s="95">
        <v>11</v>
      </c>
      <c r="B84" s="85"/>
      <c r="C84" s="73"/>
      <c r="D84" s="149"/>
      <c r="E84" s="595"/>
      <c r="F84" s="105"/>
      <c r="G84" s="595"/>
      <c r="H84" s="150"/>
      <c r="I84" s="150"/>
      <c r="J84" s="595"/>
      <c r="K84" s="128"/>
      <c r="L84" s="89"/>
      <c r="M84" s="612"/>
      <c r="N84" s="124"/>
      <c r="O84" s="120"/>
      <c r="P84" s="109"/>
      <c r="Q84" s="110"/>
    </row>
    <row r="85" spans="1:18" s="2" customFormat="1">
      <c r="A85" s="95">
        <v>11</v>
      </c>
      <c r="B85" s="85"/>
      <c r="C85" s="73"/>
      <c r="D85" s="412"/>
      <c r="E85" s="333"/>
      <c r="F85" s="105"/>
      <c r="G85" s="333"/>
      <c r="H85" s="150"/>
      <c r="I85" s="150"/>
      <c r="J85" s="333"/>
      <c r="K85" s="128"/>
      <c r="L85" s="89"/>
      <c r="M85" s="612"/>
      <c r="N85" s="124"/>
      <c r="O85" s="611"/>
      <c r="P85" s="109"/>
      <c r="Q85" s="73"/>
    </row>
    <row r="86" spans="1:18" s="2" customFormat="1">
      <c r="A86" s="95">
        <v>11</v>
      </c>
      <c r="B86" s="85"/>
      <c r="C86" s="401"/>
      <c r="D86" s="583"/>
      <c r="E86" s="584"/>
      <c r="F86" s="113"/>
      <c r="G86" s="584"/>
      <c r="H86" s="143"/>
      <c r="I86" s="143"/>
      <c r="J86" s="584"/>
      <c r="K86" s="94"/>
      <c r="L86" s="61"/>
      <c r="M86" s="94"/>
      <c r="N86" s="61"/>
      <c r="O86" s="85"/>
      <c r="P86" s="109"/>
      <c r="Q86" s="296"/>
    </row>
    <row r="87" spans="1:18" s="2" customFormat="1">
      <c r="A87" s="95">
        <v>11</v>
      </c>
      <c r="B87" s="85"/>
      <c r="C87" s="122"/>
      <c r="D87" s="596"/>
      <c r="E87" s="586"/>
      <c r="F87" s="105"/>
      <c r="G87" s="586"/>
      <c r="H87" s="127"/>
      <c r="I87" s="127"/>
      <c r="J87" s="586"/>
      <c r="K87" s="122"/>
      <c r="L87" s="124"/>
      <c r="M87" s="122"/>
      <c r="N87" s="124"/>
      <c r="O87" s="64"/>
      <c r="P87" s="109"/>
      <c r="Q87" s="122"/>
    </row>
    <row r="88" spans="1:18" s="304" customFormat="1">
      <c r="A88" s="95">
        <v>11</v>
      </c>
      <c r="B88" s="85"/>
      <c r="C88" s="344"/>
      <c r="D88" s="138"/>
      <c r="E88" s="112"/>
      <c r="F88" s="118"/>
      <c r="G88" s="112"/>
      <c r="H88" s="570"/>
      <c r="I88" s="112"/>
      <c r="J88" s="112"/>
      <c r="K88" s="77"/>
      <c r="L88" s="77"/>
      <c r="M88" s="77"/>
      <c r="N88" s="108"/>
      <c r="O88" s="120"/>
      <c r="P88" s="120"/>
      <c r="Q88" s="73"/>
      <c r="R88" s="464"/>
    </row>
    <row r="89" spans="1:18" s="304" customFormat="1">
      <c r="A89" s="95">
        <v>11</v>
      </c>
      <c r="B89" s="85"/>
      <c r="C89" s="585"/>
      <c r="D89" s="412"/>
      <c r="E89" s="112"/>
      <c r="F89" s="118"/>
      <c r="G89" s="112"/>
      <c r="H89" s="127"/>
      <c r="I89" s="112"/>
      <c r="J89" s="112"/>
      <c r="K89" s="77"/>
      <c r="L89" s="77"/>
      <c r="M89" s="77"/>
      <c r="N89" s="108"/>
      <c r="O89" s="64"/>
      <c r="P89" s="120"/>
      <c r="Q89" s="73"/>
      <c r="R89" s="328"/>
    </row>
    <row r="90" spans="1:18" s="304" customFormat="1">
      <c r="A90" s="95">
        <v>11</v>
      </c>
      <c r="B90" s="433"/>
      <c r="C90" s="524"/>
      <c r="D90" s="525"/>
      <c r="E90" s="526"/>
      <c r="F90" s="527"/>
      <c r="G90" s="528"/>
      <c r="H90" s="528"/>
      <c r="I90" s="528"/>
      <c r="J90" s="529"/>
      <c r="K90" s="530"/>
      <c r="L90" s="530"/>
      <c r="M90" s="530"/>
      <c r="N90" s="530"/>
      <c r="O90" s="531"/>
      <c r="P90" s="532"/>
      <c r="Q90" s="533"/>
      <c r="R90" s="328"/>
    </row>
    <row r="91" spans="1:18" s="501" customFormat="1">
      <c r="A91" s="95">
        <v>11</v>
      </c>
      <c r="B91" s="437"/>
      <c r="C91" s="481"/>
      <c r="D91" s="482"/>
      <c r="E91" s="483"/>
      <c r="F91" s="484"/>
      <c r="G91" s="483"/>
      <c r="H91" s="483"/>
      <c r="I91" s="437"/>
      <c r="J91" s="483"/>
      <c r="K91" s="485"/>
      <c r="L91" s="486"/>
      <c r="M91" s="437"/>
      <c r="N91" s="487"/>
      <c r="O91" s="487"/>
      <c r="P91" s="488"/>
      <c r="Q91" s="481"/>
      <c r="R91" s="321"/>
    </row>
    <row r="92" spans="1:18" s="304" customFormat="1">
      <c r="A92" s="95">
        <v>11</v>
      </c>
      <c r="B92" s="437"/>
      <c r="C92" s="481"/>
      <c r="D92" s="482"/>
      <c r="E92" s="483"/>
      <c r="F92" s="489"/>
      <c r="G92" s="483"/>
      <c r="H92" s="483"/>
      <c r="I92" s="490"/>
      <c r="J92" s="483"/>
      <c r="K92" s="485"/>
      <c r="L92" s="486"/>
      <c r="M92" s="491"/>
      <c r="N92" s="487"/>
      <c r="O92" s="487"/>
      <c r="P92" s="488"/>
      <c r="Q92" s="481"/>
      <c r="R92" s="295"/>
    </row>
    <row r="93" spans="1:18" s="376" customFormat="1">
      <c r="A93" s="95">
        <v>11</v>
      </c>
      <c r="B93" s="454"/>
      <c r="C93" s="493"/>
      <c r="D93" s="494"/>
      <c r="E93" s="495"/>
      <c r="F93" s="454"/>
      <c r="G93" s="496"/>
      <c r="H93" s="497"/>
      <c r="I93" s="497"/>
      <c r="J93" s="498"/>
      <c r="K93" s="434"/>
      <c r="L93" s="434"/>
      <c r="M93" s="434"/>
      <c r="N93" s="435"/>
      <c r="O93" s="436"/>
      <c r="P93" s="499"/>
      <c r="Q93" s="500"/>
      <c r="R93" s="522"/>
    </row>
    <row r="94" spans="1:18" s="376" customFormat="1">
      <c r="A94" s="95">
        <v>11</v>
      </c>
      <c r="B94" s="464"/>
      <c r="C94" s="502"/>
      <c r="D94" s="503"/>
      <c r="E94" s="504"/>
      <c r="F94" s="447"/>
      <c r="G94" s="505"/>
      <c r="H94" s="506"/>
      <c r="I94" s="507"/>
      <c r="J94" s="508"/>
      <c r="K94" s="509"/>
      <c r="L94" s="509"/>
      <c r="M94" s="509"/>
      <c r="N94" s="509"/>
      <c r="O94" s="509"/>
      <c r="P94" s="510"/>
      <c r="Q94" s="511"/>
      <c r="R94" s="321"/>
    </row>
    <row r="95" spans="1:18" s="304" customFormat="1">
      <c r="A95" s="95">
        <v>11</v>
      </c>
      <c r="B95" s="464"/>
      <c r="C95" s="512"/>
      <c r="D95" s="513"/>
      <c r="E95" s="514"/>
      <c r="F95" s="515"/>
      <c r="G95" s="514"/>
      <c r="H95" s="516"/>
      <c r="I95" s="515"/>
      <c r="J95" s="517"/>
      <c r="K95" s="518"/>
      <c r="L95" s="519"/>
      <c r="M95" s="519"/>
      <c r="N95" s="519"/>
      <c r="O95" s="519"/>
      <c r="P95" s="520"/>
      <c r="Q95" s="521"/>
      <c r="R95" s="295"/>
    </row>
    <row r="96" spans="1:18" s="304" customFormat="1">
      <c r="A96" s="95">
        <v>11</v>
      </c>
      <c r="B96" s="433"/>
      <c r="C96" s="296"/>
      <c r="D96" s="350"/>
      <c r="E96" s="333"/>
      <c r="F96" s="299"/>
      <c r="G96" s="309"/>
      <c r="H96" s="309"/>
      <c r="I96" s="333"/>
      <c r="J96" s="310"/>
      <c r="K96" s="434"/>
      <c r="L96" s="434"/>
      <c r="M96" s="434"/>
      <c r="N96" s="435"/>
      <c r="O96" s="436"/>
      <c r="P96" s="320"/>
      <c r="Q96" s="296"/>
      <c r="R96" s="302"/>
    </row>
    <row r="97" spans="1:18" s="304" customFormat="1">
      <c r="A97" s="95">
        <v>11</v>
      </c>
      <c r="B97" s="437"/>
      <c r="C97" s="438"/>
      <c r="D97" s="439"/>
      <c r="E97" s="440"/>
      <c r="F97" s="441"/>
      <c r="G97" s="333"/>
      <c r="H97" s="322"/>
      <c r="I97" s="322"/>
      <c r="J97" s="333"/>
      <c r="K97" s="442"/>
      <c r="L97" s="443"/>
      <c r="M97" s="443"/>
      <c r="N97" s="444"/>
      <c r="O97" s="443"/>
      <c r="P97" s="445"/>
      <c r="Q97" s="438"/>
      <c r="R97" s="462"/>
    </row>
    <row r="98" spans="1:18" s="304" customFormat="1">
      <c r="A98" s="95">
        <v>11</v>
      </c>
      <c r="B98" s="437"/>
      <c r="C98" s="438"/>
      <c r="D98" s="439"/>
      <c r="E98" s="446"/>
      <c r="F98" s="447"/>
      <c r="G98" s="448"/>
      <c r="H98" s="449"/>
      <c r="I98" s="449"/>
      <c r="J98" s="450"/>
      <c r="K98" s="451"/>
      <c r="L98" s="451"/>
      <c r="M98" s="451"/>
      <c r="N98" s="444"/>
      <c r="O98" s="452"/>
      <c r="P98" s="453"/>
      <c r="Q98" s="438"/>
      <c r="R98" s="474"/>
    </row>
    <row r="99" spans="1:18" s="330" customFormat="1">
      <c r="A99" s="95">
        <v>11</v>
      </c>
      <c r="B99" s="454"/>
      <c r="C99" s="455"/>
      <c r="D99" s="456"/>
      <c r="E99" s="457"/>
      <c r="F99" s="458"/>
      <c r="G99" s="459"/>
      <c r="H99" s="460"/>
      <c r="I99" s="460"/>
      <c r="J99" s="459"/>
      <c r="K99" s="443"/>
      <c r="L99" s="443"/>
      <c r="M99" s="443"/>
      <c r="N99" s="443"/>
      <c r="O99" s="443"/>
      <c r="P99" s="461"/>
      <c r="Q99" s="455"/>
      <c r="R99" s="479"/>
    </row>
    <row r="100" spans="1:18" s="304" customFormat="1">
      <c r="A100" s="95">
        <v>11</v>
      </c>
      <c r="B100" s="464"/>
      <c r="C100" s="465"/>
      <c r="D100" s="466"/>
      <c r="E100" s="467"/>
      <c r="F100" s="468"/>
      <c r="G100" s="469"/>
      <c r="H100" s="469"/>
      <c r="I100" s="467"/>
      <c r="J100" s="470"/>
      <c r="K100" s="471"/>
      <c r="L100" s="471"/>
      <c r="M100" s="471"/>
      <c r="N100" s="471"/>
      <c r="O100" s="472"/>
      <c r="P100" s="463"/>
      <c r="Q100" s="473"/>
      <c r="R100" s="303"/>
    </row>
    <row r="101" spans="1:18" s="304" customFormat="1">
      <c r="A101" s="95">
        <v>11</v>
      </c>
      <c r="B101" s="464"/>
      <c r="C101" s="455"/>
      <c r="D101" s="456"/>
      <c r="E101" s="457"/>
      <c r="F101" s="458"/>
      <c r="G101" s="459"/>
      <c r="H101" s="460"/>
      <c r="I101" s="460"/>
      <c r="J101" s="459"/>
      <c r="K101" s="475"/>
      <c r="L101" s="476"/>
      <c r="M101" s="476"/>
      <c r="N101" s="476"/>
      <c r="O101" s="477"/>
      <c r="P101" s="461"/>
      <c r="Q101" s="478"/>
      <c r="R101" s="295"/>
    </row>
    <row r="102" spans="1:18" s="304" customFormat="1">
      <c r="A102" s="95">
        <v>11</v>
      </c>
      <c r="B102" s="295"/>
      <c r="C102" s="296"/>
      <c r="D102" s="297"/>
      <c r="E102" s="298"/>
      <c r="F102" s="299"/>
      <c r="G102" s="298"/>
      <c r="H102" s="295"/>
      <c r="I102" s="295"/>
      <c r="J102" s="298"/>
      <c r="K102" s="300"/>
      <c r="L102" s="301"/>
      <c r="M102" s="301"/>
      <c r="N102" s="301"/>
      <c r="O102" s="302"/>
      <c r="P102" s="301"/>
      <c r="Q102" s="296"/>
      <c r="R102" s="295"/>
    </row>
    <row r="103" spans="1:18" s="304" customFormat="1">
      <c r="A103" s="95">
        <v>11</v>
      </c>
      <c r="B103" s="295"/>
      <c r="C103" s="306"/>
      <c r="D103" s="307"/>
      <c r="E103" s="308"/>
      <c r="F103" s="295"/>
      <c r="G103" s="309"/>
      <c r="H103" s="309"/>
      <c r="I103" s="309"/>
      <c r="J103" s="310"/>
      <c r="K103" s="307"/>
      <c r="L103" s="302"/>
      <c r="M103" s="302"/>
      <c r="N103" s="295"/>
      <c r="O103" s="295"/>
      <c r="P103" s="302"/>
      <c r="Q103" s="296"/>
      <c r="R103" s="321"/>
    </row>
    <row r="104" spans="1:18" s="304" customFormat="1">
      <c r="A104" s="95">
        <v>11</v>
      </c>
      <c r="B104" s="295"/>
      <c r="C104" s="312"/>
      <c r="D104" s="313"/>
      <c r="E104" s="314"/>
      <c r="F104" s="315"/>
      <c r="G104" s="314"/>
      <c r="H104" s="295"/>
      <c r="I104" s="295"/>
      <c r="J104" s="314"/>
      <c r="K104" s="296"/>
      <c r="L104" s="295"/>
      <c r="M104" s="295"/>
      <c r="N104" s="295"/>
      <c r="O104" s="295"/>
      <c r="P104" s="316"/>
      <c r="Q104" s="296"/>
      <c r="R104" s="295"/>
    </row>
    <row r="105" spans="1:18" s="330" customFormat="1">
      <c r="A105" s="95">
        <v>11</v>
      </c>
      <c r="B105" s="295"/>
      <c r="C105" s="296"/>
      <c r="D105" s="305"/>
      <c r="E105" s="317"/>
      <c r="F105" s="295"/>
      <c r="G105" s="317"/>
      <c r="H105" s="295"/>
      <c r="I105" s="295"/>
      <c r="J105" s="318"/>
      <c r="K105" s="319"/>
      <c r="L105" s="319"/>
      <c r="M105" s="319"/>
      <c r="N105" s="320"/>
      <c r="O105" s="320"/>
      <c r="P105" s="316"/>
      <c r="Q105" s="316"/>
      <c r="R105" s="329"/>
    </row>
    <row r="106" spans="1:18" s="304" customFormat="1">
      <c r="A106" s="95">
        <v>11</v>
      </c>
      <c r="B106" s="295"/>
      <c r="C106" s="296"/>
      <c r="D106" s="297"/>
      <c r="E106" s="322"/>
      <c r="F106" s="315"/>
      <c r="G106" s="322"/>
      <c r="H106" s="322"/>
      <c r="I106" s="322"/>
      <c r="J106" s="322"/>
      <c r="K106" s="323"/>
      <c r="L106" s="301"/>
      <c r="M106" s="301"/>
      <c r="N106" s="302"/>
      <c r="O106" s="301"/>
      <c r="P106" s="324"/>
      <c r="Q106" s="296"/>
      <c r="R106" s="295"/>
    </row>
    <row r="107" spans="1:18" s="304" customFormat="1">
      <c r="A107" s="95">
        <v>11</v>
      </c>
      <c r="B107" s="295"/>
      <c r="C107" s="296"/>
      <c r="D107" s="326"/>
      <c r="E107" s="317"/>
      <c r="F107" s="327"/>
      <c r="G107" s="317"/>
      <c r="H107" s="327"/>
      <c r="I107" s="327"/>
      <c r="J107" s="317"/>
      <c r="K107" s="328"/>
      <c r="L107" s="321"/>
      <c r="M107" s="321"/>
      <c r="N107" s="321"/>
      <c r="O107" s="321"/>
      <c r="P107" s="328"/>
      <c r="Q107" s="296"/>
      <c r="R107" s="295"/>
    </row>
    <row r="108" spans="1:18" s="304" customFormat="1">
      <c r="A108" s="95">
        <v>11</v>
      </c>
      <c r="B108" s="295"/>
      <c r="C108" s="296"/>
      <c r="D108" s="331"/>
      <c r="E108" s="332"/>
      <c r="F108" s="299"/>
      <c r="G108" s="333"/>
      <c r="H108" s="333"/>
      <c r="I108" s="334"/>
      <c r="J108" s="333"/>
      <c r="K108" s="335"/>
      <c r="L108" s="336"/>
      <c r="M108" s="336"/>
      <c r="N108" s="336"/>
      <c r="O108" s="302"/>
      <c r="P108" s="337"/>
      <c r="Q108" s="296"/>
      <c r="R108" s="295"/>
    </row>
    <row r="109" spans="1:18" s="304" customFormat="1">
      <c r="A109" s="95">
        <v>11</v>
      </c>
      <c r="B109" s="295"/>
      <c r="C109" s="338"/>
      <c r="D109" s="313"/>
      <c r="E109" s="339"/>
      <c r="F109" s="299"/>
      <c r="G109" s="339"/>
      <c r="H109" s="333"/>
      <c r="I109" s="334"/>
      <c r="J109" s="339"/>
      <c r="K109" s="296"/>
      <c r="L109" s="295"/>
      <c r="M109" s="295"/>
      <c r="N109" s="295"/>
      <c r="O109" s="295"/>
      <c r="P109" s="295"/>
      <c r="Q109" s="340"/>
      <c r="R109" s="295"/>
    </row>
    <row r="110" spans="1:18" s="304" customFormat="1">
      <c r="A110" s="95">
        <v>11</v>
      </c>
      <c r="B110" s="295"/>
      <c r="C110" s="306"/>
      <c r="D110" s="307"/>
      <c r="E110" s="308"/>
      <c r="F110" s="295"/>
      <c r="G110" s="309"/>
      <c r="H110" s="309"/>
      <c r="I110" s="309"/>
      <c r="J110" s="310"/>
      <c r="K110" s="307"/>
      <c r="L110" s="302"/>
      <c r="M110" s="302"/>
      <c r="N110" s="295"/>
      <c r="O110" s="295"/>
      <c r="P110" s="302"/>
      <c r="Q110" s="296"/>
      <c r="R110" s="321"/>
    </row>
    <row r="111" spans="1:18" s="304" customFormat="1">
      <c r="A111" s="95">
        <v>11</v>
      </c>
      <c r="B111" s="295"/>
      <c r="C111" s="306"/>
      <c r="D111" s="313"/>
      <c r="E111" s="334"/>
      <c r="F111" s="295"/>
      <c r="G111" s="334"/>
      <c r="H111" s="295"/>
      <c r="I111" s="295"/>
      <c r="J111" s="334"/>
      <c r="K111" s="323"/>
      <c r="L111" s="301"/>
      <c r="M111" s="301"/>
      <c r="N111" s="301"/>
      <c r="O111" s="301"/>
      <c r="P111" s="316"/>
      <c r="Q111" s="296"/>
      <c r="R111" s="295"/>
    </row>
    <row r="112" spans="1:18" s="304" customFormat="1">
      <c r="A112" s="95">
        <v>11</v>
      </c>
      <c r="B112" s="295"/>
      <c r="C112" s="296"/>
      <c r="D112" s="341"/>
      <c r="E112" s="342"/>
      <c r="F112" s="341"/>
      <c r="G112" s="342"/>
      <c r="H112" s="333"/>
      <c r="I112" s="334"/>
      <c r="J112" s="318"/>
      <c r="K112" s="343"/>
      <c r="L112" s="341"/>
      <c r="M112" s="341"/>
      <c r="N112" s="341"/>
      <c r="O112" s="341"/>
      <c r="P112" s="341"/>
      <c r="Q112" s="296"/>
      <c r="R112" s="328"/>
    </row>
    <row r="113" spans="1:18" s="304" customFormat="1">
      <c r="A113" s="95">
        <v>11</v>
      </c>
      <c r="B113" s="295"/>
      <c r="C113" s="296"/>
      <c r="D113" s="297"/>
      <c r="E113" s="322"/>
      <c r="F113" s="315"/>
      <c r="G113" s="322"/>
      <c r="H113" s="322"/>
      <c r="I113" s="322"/>
      <c r="J113" s="322"/>
      <c r="K113" s="323"/>
      <c r="L113" s="301"/>
      <c r="M113" s="301"/>
      <c r="N113" s="302"/>
      <c r="O113" s="301"/>
      <c r="P113" s="324"/>
      <c r="Q113" s="296"/>
      <c r="R113" s="307"/>
    </row>
    <row r="114" spans="1:18" s="304" customFormat="1">
      <c r="A114" s="95">
        <v>11</v>
      </c>
      <c r="B114" s="295"/>
      <c r="C114" s="344"/>
      <c r="D114" s="345"/>
      <c r="E114" s="346"/>
      <c r="F114" s="347"/>
      <c r="G114" s="347"/>
      <c r="H114" s="347"/>
      <c r="I114" s="347"/>
      <c r="J114" s="322"/>
      <c r="K114" s="296"/>
      <c r="L114" s="295"/>
      <c r="M114" s="295"/>
      <c r="N114" s="295"/>
      <c r="O114" s="295"/>
      <c r="P114" s="295"/>
      <c r="Q114" s="296"/>
      <c r="R114" s="295"/>
    </row>
    <row r="115" spans="1:18" s="304" customFormat="1">
      <c r="A115" s="95">
        <v>11</v>
      </c>
      <c r="B115" s="295"/>
      <c r="C115" s="349"/>
      <c r="D115" s="350"/>
      <c r="E115" s="308"/>
      <c r="F115" s="296"/>
      <c r="G115" s="351"/>
      <c r="H115" s="296"/>
      <c r="I115" s="296"/>
      <c r="J115" s="352"/>
      <c r="K115" s="307"/>
      <c r="L115" s="302"/>
      <c r="M115" s="302"/>
      <c r="N115" s="302"/>
      <c r="O115" s="302"/>
      <c r="P115" s="353"/>
      <c r="Q115" s="296"/>
      <c r="R115" s="321"/>
    </row>
    <row r="116" spans="1:18" s="304" customFormat="1">
      <c r="A116" s="95">
        <v>11</v>
      </c>
      <c r="B116" s="295"/>
      <c r="C116" s="296"/>
      <c r="D116" s="354"/>
      <c r="E116" s="355"/>
      <c r="F116" s="356"/>
      <c r="G116" s="355"/>
      <c r="H116" s="355"/>
      <c r="I116" s="357"/>
      <c r="J116" s="355"/>
      <c r="K116" s="296"/>
      <c r="L116" s="295"/>
      <c r="M116" s="295"/>
      <c r="N116" s="295"/>
      <c r="O116" s="295"/>
      <c r="P116" s="316"/>
      <c r="Q116" s="296"/>
      <c r="R116" s="295"/>
    </row>
    <row r="117" spans="1:18" s="304" customFormat="1">
      <c r="A117" s="95">
        <v>11</v>
      </c>
      <c r="B117" s="295"/>
      <c r="C117" s="296"/>
      <c r="D117" s="331"/>
      <c r="E117" s="326"/>
      <c r="F117" s="315"/>
      <c r="G117" s="326"/>
      <c r="H117" s="295"/>
      <c r="I117" s="295"/>
      <c r="J117" s="318"/>
      <c r="K117" s="319"/>
      <c r="L117" s="319"/>
      <c r="M117" s="319"/>
      <c r="N117" s="320"/>
      <c r="O117" s="320"/>
      <c r="P117" s="320"/>
      <c r="Q117" s="320"/>
      <c r="R117" s="328"/>
    </row>
    <row r="118" spans="1:18" s="304" customFormat="1">
      <c r="A118" s="95">
        <v>11</v>
      </c>
      <c r="B118" s="295"/>
      <c r="C118" s="296"/>
      <c r="D118" s="297"/>
      <c r="E118" s="332"/>
      <c r="F118" s="295"/>
      <c r="G118" s="358"/>
      <c r="H118" s="295"/>
      <c r="I118" s="295"/>
      <c r="J118" s="322"/>
      <c r="K118" s="323"/>
      <c r="L118" s="301"/>
      <c r="M118" s="301"/>
      <c r="N118" s="302"/>
      <c r="O118" s="301"/>
      <c r="P118" s="324"/>
      <c r="Q118" s="296"/>
      <c r="R118" s="296"/>
    </row>
    <row r="119" spans="1:18" s="304" customFormat="1">
      <c r="A119" s="95">
        <v>11</v>
      </c>
      <c r="B119" s="295"/>
      <c r="C119" s="306"/>
      <c r="D119" s="302"/>
      <c r="E119" s="359"/>
      <c r="F119" s="360"/>
      <c r="G119" s="361"/>
      <c r="H119" s="359"/>
      <c r="I119" s="359"/>
      <c r="J119" s="361"/>
      <c r="K119" s="345"/>
      <c r="L119" s="347"/>
      <c r="M119" s="347"/>
      <c r="N119" s="347"/>
      <c r="O119" s="347"/>
      <c r="P119" s="345"/>
      <c r="Q119" s="345"/>
      <c r="R119" s="295"/>
    </row>
    <row r="120" spans="1:18" s="304" customFormat="1">
      <c r="A120" s="95">
        <v>11</v>
      </c>
      <c r="B120" s="295"/>
      <c r="C120" s="349"/>
      <c r="D120" s="350"/>
      <c r="E120" s="308"/>
      <c r="F120" s="296"/>
      <c r="G120" s="351"/>
      <c r="H120" s="296"/>
      <c r="I120" s="296"/>
      <c r="J120" s="352"/>
      <c r="K120" s="323"/>
      <c r="L120" s="301"/>
      <c r="M120" s="301"/>
      <c r="N120" s="301"/>
      <c r="O120" s="295"/>
      <c r="P120" s="362"/>
      <c r="Q120" s="296"/>
      <c r="R120" s="321"/>
    </row>
    <row r="121" spans="1:18" s="304" customFormat="1">
      <c r="A121" s="95">
        <v>11</v>
      </c>
      <c r="B121" s="295"/>
      <c r="C121" s="363"/>
      <c r="D121" s="354"/>
      <c r="E121" s="355"/>
      <c r="F121" s="315"/>
      <c r="G121" s="355"/>
      <c r="H121" s="322"/>
      <c r="I121" s="322"/>
      <c r="J121" s="364"/>
      <c r="K121" s="323"/>
      <c r="L121" s="301"/>
      <c r="M121" s="301"/>
      <c r="N121" s="301"/>
      <c r="O121" s="301"/>
      <c r="P121" s="316"/>
      <c r="Q121" s="296"/>
      <c r="R121" s="295"/>
    </row>
    <row r="122" spans="1:18" s="304" customFormat="1">
      <c r="A122" s="95">
        <v>11</v>
      </c>
      <c r="B122" s="295"/>
      <c r="C122" s="296"/>
      <c r="D122" s="305"/>
      <c r="E122" s="317"/>
      <c r="F122" s="295"/>
      <c r="G122" s="317"/>
      <c r="H122" s="295"/>
      <c r="I122" s="295"/>
      <c r="J122" s="318"/>
      <c r="K122" s="319"/>
      <c r="L122" s="319"/>
      <c r="M122" s="319"/>
      <c r="N122" s="320"/>
      <c r="O122" s="320"/>
      <c r="P122" s="320"/>
      <c r="Q122" s="320"/>
      <c r="R122" s="328"/>
    </row>
    <row r="123" spans="1:18" s="304" customFormat="1">
      <c r="A123" s="95">
        <v>11</v>
      </c>
      <c r="B123" s="295"/>
      <c r="C123" s="296"/>
      <c r="D123" s="317"/>
      <c r="E123" s="332"/>
      <c r="F123" s="295"/>
      <c r="G123" s="358"/>
      <c r="H123" s="295"/>
      <c r="I123" s="295"/>
      <c r="J123" s="322"/>
      <c r="K123" s="323"/>
      <c r="L123" s="301"/>
      <c r="M123" s="301"/>
      <c r="N123" s="302"/>
      <c r="O123" s="301"/>
      <c r="P123" s="316"/>
      <c r="Q123" s="296"/>
      <c r="R123" s="307"/>
    </row>
    <row r="124" spans="1:18" s="304" customFormat="1">
      <c r="A124" s="95">
        <v>11</v>
      </c>
      <c r="B124" s="295"/>
      <c r="C124" s="296"/>
      <c r="D124" s="365"/>
      <c r="E124" s="366"/>
      <c r="F124" s="367"/>
      <c r="G124" s="368"/>
      <c r="H124" s="365"/>
      <c r="I124" s="365"/>
      <c r="J124" s="369"/>
      <c r="K124" s="370"/>
      <c r="L124" s="311"/>
      <c r="M124" s="311"/>
      <c r="N124" s="316"/>
      <c r="O124" s="371"/>
      <c r="P124" s="365"/>
      <c r="Q124" s="372"/>
      <c r="R124" s="295"/>
    </row>
    <row r="125" spans="1:18" s="304" customFormat="1">
      <c r="A125" s="95">
        <v>11</v>
      </c>
      <c r="B125" s="295"/>
      <c r="C125" s="349"/>
      <c r="D125" s="350"/>
      <c r="E125" s="308"/>
      <c r="F125" s="296"/>
      <c r="G125" s="351"/>
      <c r="H125" s="296"/>
      <c r="I125" s="296"/>
      <c r="J125" s="352"/>
      <c r="K125" s="307"/>
      <c r="L125" s="302"/>
      <c r="M125" s="302"/>
      <c r="N125" s="302"/>
      <c r="O125" s="302"/>
      <c r="P125" s="353"/>
      <c r="Q125" s="296"/>
      <c r="R125" s="321"/>
    </row>
    <row r="126" spans="1:18" s="304" customFormat="1">
      <c r="A126" s="95">
        <v>11</v>
      </c>
      <c r="B126" s="295"/>
      <c r="C126" s="363"/>
      <c r="D126" s="302"/>
      <c r="E126" s="355"/>
      <c r="F126" s="315"/>
      <c r="G126" s="355"/>
      <c r="H126" s="322"/>
      <c r="I126" s="322"/>
      <c r="J126" s="364"/>
      <c r="K126" s="323"/>
      <c r="L126" s="301"/>
      <c r="M126" s="301"/>
      <c r="N126" s="301"/>
      <c r="O126" s="301"/>
      <c r="P126" s="316"/>
      <c r="Q126" s="296"/>
      <c r="R126" s="295"/>
    </row>
    <row r="127" spans="1:18" s="304" customFormat="1">
      <c r="A127" s="95">
        <v>11</v>
      </c>
      <c r="B127" s="295"/>
      <c r="C127" s="296"/>
      <c r="D127" s="305"/>
      <c r="E127" s="317"/>
      <c r="F127" s="295"/>
      <c r="G127" s="317"/>
      <c r="H127" s="373"/>
      <c r="I127" s="373"/>
      <c r="J127" s="318"/>
      <c r="K127" s="319"/>
      <c r="L127" s="319"/>
      <c r="M127" s="319"/>
      <c r="N127" s="320"/>
      <c r="O127" s="320"/>
      <c r="P127" s="316"/>
      <c r="Q127" s="316"/>
      <c r="R127" s="328"/>
    </row>
    <row r="128" spans="1:18" s="304" customFormat="1">
      <c r="A128" s="95">
        <v>11</v>
      </c>
      <c r="B128" s="295"/>
      <c r="C128" s="296"/>
      <c r="D128" s="313"/>
      <c r="E128" s="322"/>
      <c r="F128" s="315"/>
      <c r="G128" s="322"/>
      <c r="H128" s="322"/>
      <c r="I128" s="322"/>
      <c r="J128" s="322"/>
      <c r="K128" s="323"/>
      <c r="L128" s="301"/>
      <c r="M128" s="301"/>
      <c r="N128" s="302"/>
      <c r="O128" s="301"/>
      <c r="P128" s="316"/>
      <c r="Q128" s="296"/>
      <c r="R128" s="296"/>
    </row>
    <row r="129" spans="1:18" s="376" customFormat="1">
      <c r="A129" s="95">
        <v>11</v>
      </c>
      <c r="B129" s="295"/>
      <c r="C129" s="306"/>
      <c r="D129" s="302"/>
      <c r="E129" s="359"/>
      <c r="F129" s="360"/>
      <c r="G129" s="361"/>
      <c r="H129" s="359"/>
      <c r="I129" s="359"/>
      <c r="J129" s="361"/>
      <c r="K129" s="345"/>
      <c r="L129" s="347"/>
      <c r="M129" s="347"/>
      <c r="N129" s="347"/>
      <c r="O129" s="347"/>
      <c r="P129" s="345"/>
      <c r="Q129" s="345"/>
      <c r="R129" s="295"/>
    </row>
    <row r="130" spans="1:18" s="304" customFormat="1">
      <c r="A130" s="95">
        <v>11</v>
      </c>
      <c r="B130" s="295"/>
      <c r="C130" s="349"/>
      <c r="D130" s="350"/>
      <c r="E130" s="308"/>
      <c r="F130" s="296"/>
      <c r="G130" s="351"/>
      <c r="H130" s="296"/>
      <c r="I130" s="296"/>
      <c r="J130" s="352"/>
      <c r="K130" s="296"/>
      <c r="L130" s="374"/>
      <c r="M130" s="374"/>
      <c r="N130" s="295"/>
      <c r="O130" s="295"/>
      <c r="P130" s="362"/>
      <c r="Q130" s="296"/>
      <c r="R130" s="321"/>
    </row>
    <row r="131" spans="1:18" s="304" customFormat="1">
      <c r="A131" s="95">
        <v>11</v>
      </c>
      <c r="B131" s="295"/>
      <c r="C131" s="296"/>
      <c r="D131" s="354"/>
      <c r="E131" s="355"/>
      <c r="F131" s="315"/>
      <c r="G131" s="355"/>
      <c r="H131" s="355"/>
      <c r="I131" s="326"/>
      <c r="J131" s="355"/>
      <c r="K131" s="296"/>
      <c r="L131" s="295"/>
      <c r="M131" s="295"/>
      <c r="N131" s="295"/>
      <c r="O131" s="295"/>
      <c r="P131" s="295"/>
      <c r="Q131" s="296"/>
      <c r="R131" s="295"/>
    </row>
    <row r="132" spans="1:18" s="304" customFormat="1">
      <c r="A132" s="95">
        <v>11</v>
      </c>
      <c r="B132" s="295"/>
      <c r="C132" s="296"/>
      <c r="D132" s="341"/>
      <c r="E132" s="342"/>
      <c r="F132" s="341"/>
      <c r="G132" s="342"/>
      <c r="H132" s="333"/>
      <c r="I132" s="334"/>
      <c r="J132" s="318"/>
      <c r="K132" s="343"/>
      <c r="L132" s="341"/>
      <c r="M132" s="341"/>
      <c r="N132" s="341"/>
      <c r="O132" s="341"/>
      <c r="P132" s="341"/>
      <c r="Q132" s="296"/>
      <c r="R132" s="328"/>
    </row>
    <row r="133" spans="1:18" s="304" customFormat="1">
      <c r="A133" s="95">
        <v>11</v>
      </c>
      <c r="B133" s="295"/>
      <c r="C133" s="296"/>
      <c r="D133" s="313"/>
      <c r="E133" s="322"/>
      <c r="F133" s="315"/>
      <c r="G133" s="322"/>
      <c r="H133" s="322"/>
      <c r="I133" s="322"/>
      <c r="J133" s="322"/>
      <c r="K133" s="323"/>
      <c r="L133" s="301"/>
      <c r="M133" s="301"/>
      <c r="N133" s="302"/>
      <c r="O133" s="301"/>
      <c r="P133" s="324"/>
      <c r="Q133" s="296"/>
      <c r="R133" s="307"/>
    </row>
    <row r="134" spans="1:18" s="304" customFormat="1">
      <c r="A134" s="95">
        <v>11</v>
      </c>
      <c r="B134" s="295"/>
      <c r="C134" s="377"/>
      <c r="D134" s="302"/>
      <c r="E134" s="333"/>
      <c r="F134" s="295"/>
      <c r="G134" s="333"/>
      <c r="H134" s="333"/>
      <c r="I134" s="333"/>
      <c r="J134" s="322"/>
      <c r="K134" s="307"/>
      <c r="L134" s="302"/>
      <c r="M134" s="302"/>
      <c r="N134" s="302"/>
      <c r="O134" s="301"/>
      <c r="P134" s="324"/>
      <c r="Q134" s="378"/>
      <c r="R134" s="295"/>
    </row>
    <row r="135" spans="1:18" s="304" customFormat="1">
      <c r="A135" s="95">
        <v>11</v>
      </c>
      <c r="B135" s="295"/>
      <c r="C135" s="349"/>
      <c r="D135" s="350"/>
      <c r="E135" s="308"/>
      <c r="F135" s="296"/>
      <c r="G135" s="351"/>
      <c r="H135" s="296"/>
      <c r="I135" s="296"/>
      <c r="J135" s="352"/>
      <c r="K135" s="379"/>
      <c r="L135" s="380"/>
      <c r="M135" s="380"/>
      <c r="N135" s="380"/>
      <c r="O135" s="380"/>
      <c r="P135" s="353"/>
      <c r="Q135" s="296"/>
      <c r="R135" s="383"/>
    </row>
    <row r="136" spans="1:18" s="304" customFormat="1">
      <c r="A136" s="95">
        <v>11</v>
      </c>
      <c r="B136" s="295"/>
      <c r="C136" s="296"/>
      <c r="D136" s="354"/>
      <c r="E136" s="355"/>
      <c r="F136" s="381"/>
      <c r="G136" s="355"/>
      <c r="H136" s="326"/>
      <c r="I136" s="326"/>
      <c r="J136" s="355"/>
      <c r="K136" s="296"/>
      <c r="L136" s="295"/>
      <c r="M136" s="295"/>
      <c r="N136" s="295"/>
      <c r="O136" s="295"/>
      <c r="P136" s="295"/>
      <c r="Q136" s="296"/>
      <c r="R136" s="295"/>
    </row>
    <row r="137" spans="1:18" s="304" customFormat="1">
      <c r="A137" s="95">
        <v>11</v>
      </c>
      <c r="B137" s="295"/>
      <c r="C137" s="382"/>
      <c r="D137" s="341"/>
      <c r="E137" s="318"/>
      <c r="F137" s="341"/>
      <c r="G137" s="318"/>
      <c r="H137" s="295"/>
      <c r="I137" s="295"/>
      <c r="J137" s="318"/>
      <c r="K137" s="343"/>
      <c r="L137" s="341"/>
      <c r="M137" s="341"/>
      <c r="N137" s="341"/>
      <c r="O137" s="341"/>
      <c r="P137" s="341"/>
      <c r="Q137" s="296"/>
      <c r="R137" s="328"/>
    </row>
    <row r="138" spans="1:18" s="304" customFormat="1">
      <c r="A138" s="95">
        <v>11</v>
      </c>
      <c r="B138" s="295"/>
      <c r="C138" s="296"/>
      <c r="D138" s="317"/>
      <c r="E138" s="322"/>
      <c r="F138" s="315"/>
      <c r="G138" s="322"/>
      <c r="H138" s="322"/>
      <c r="I138" s="322"/>
      <c r="J138" s="322"/>
      <c r="K138" s="323"/>
      <c r="L138" s="301"/>
      <c r="M138" s="301"/>
      <c r="N138" s="302"/>
      <c r="O138" s="301"/>
      <c r="P138" s="324"/>
      <c r="Q138" s="296"/>
      <c r="R138" s="296"/>
    </row>
    <row r="139" spans="1:18" s="304" customFormat="1">
      <c r="A139" s="95">
        <v>11</v>
      </c>
      <c r="B139" s="295"/>
      <c r="C139" s="306"/>
      <c r="D139" s="302"/>
      <c r="E139" s="359"/>
      <c r="F139" s="360"/>
      <c r="G139" s="361"/>
      <c r="H139" s="359"/>
      <c r="I139" s="359"/>
      <c r="J139" s="361"/>
      <c r="K139" s="345"/>
      <c r="L139" s="347"/>
      <c r="M139" s="347"/>
      <c r="N139" s="347"/>
      <c r="O139" s="347"/>
      <c r="P139" s="345"/>
      <c r="Q139" s="345"/>
      <c r="R139" s="295"/>
    </row>
    <row r="140" spans="1:18" s="304" customFormat="1">
      <c r="A140" s="95">
        <v>11</v>
      </c>
      <c r="B140" s="295"/>
      <c r="C140" s="296"/>
      <c r="D140" s="307"/>
      <c r="E140" s="308"/>
      <c r="F140" s="384"/>
      <c r="G140" s="351"/>
      <c r="H140" s="385"/>
      <c r="I140" s="385"/>
      <c r="J140" s="351"/>
      <c r="K140" s="296"/>
      <c r="L140" s="295"/>
      <c r="M140" s="295"/>
      <c r="N140" s="295"/>
      <c r="O140" s="295"/>
      <c r="P140" s="362"/>
      <c r="Q140" s="296"/>
      <c r="R140" s="321"/>
    </row>
    <row r="141" spans="1:18" s="304" customFormat="1">
      <c r="A141" s="95">
        <v>11</v>
      </c>
      <c r="B141" s="295"/>
      <c r="C141" s="296"/>
      <c r="D141" s="354"/>
      <c r="E141" s="314"/>
      <c r="F141" s="356"/>
      <c r="G141" s="314"/>
      <c r="H141" s="295"/>
      <c r="I141" s="295"/>
      <c r="J141" s="314"/>
      <c r="K141" s="323"/>
      <c r="L141" s="301"/>
      <c r="M141" s="301"/>
      <c r="N141" s="301"/>
      <c r="O141" s="301"/>
      <c r="P141" s="316"/>
      <c r="Q141" s="296"/>
      <c r="R141" s="295"/>
    </row>
    <row r="142" spans="1:18" s="304" customFormat="1">
      <c r="A142" s="95">
        <v>11</v>
      </c>
      <c r="B142" s="295"/>
      <c r="C142" s="296"/>
      <c r="D142" s="386"/>
      <c r="E142" s="387"/>
      <c r="F142" s="341"/>
      <c r="G142" s="387"/>
      <c r="H142" s="295"/>
      <c r="I142" s="295"/>
      <c r="J142" s="318"/>
      <c r="K142" s="323"/>
      <c r="L142" s="301"/>
      <c r="M142" s="301"/>
      <c r="N142" s="341"/>
      <c r="O142" s="321"/>
      <c r="P142" s="321"/>
      <c r="Q142" s="328"/>
      <c r="R142" s="328"/>
    </row>
    <row r="143" spans="1:18" s="304" customFormat="1">
      <c r="A143" s="95">
        <v>11</v>
      </c>
      <c r="B143" s="295"/>
      <c r="C143" s="296"/>
      <c r="D143" s="297"/>
      <c r="E143" s="322"/>
      <c r="F143" s="315"/>
      <c r="G143" s="322"/>
      <c r="H143" s="322"/>
      <c r="I143" s="322"/>
      <c r="J143" s="322"/>
      <c r="K143" s="323"/>
      <c r="L143" s="301"/>
      <c r="M143" s="301"/>
      <c r="N143" s="302"/>
      <c r="O143" s="301"/>
      <c r="P143" s="321"/>
      <c r="Q143" s="296"/>
      <c r="R143" s="296"/>
    </row>
    <row r="144" spans="1:18" s="304" customFormat="1">
      <c r="A144" s="95">
        <v>11</v>
      </c>
      <c r="B144" s="295"/>
      <c r="C144" s="323"/>
      <c r="D144" s="323"/>
      <c r="E144" s="388"/>
      <c r="F144" s="299"/>
      <c r="G144" s="388"/>
      <c r="H144" s="333"/>
      <c r="I144" s="333"/>
      <c r="J144" s="322"/>
      <c r="K144" s="323"/>
      <c r="L144" s="301"/>
      <c r="M144" s="301"/>
      <c r="N144" s="301"/>
      <c r="O144" s="301"/>
      <c r="P144" s="324"/>
      <c r="Q144" s="389"/>
      <c r="R144" s="295"/>
    </row>
    <row r="145" spans="1:18" s="304" customFormat="1">
      <c r="A145" s="95">
        <v>11</v>
      </c>
      <c r="B145" s="295"/>
      <c r="C145" s="307"/>
      <c r="D145" s="307"/>
      <c r="E145" s="390"/>
      <c r="F145" s="296"/>
      <c r="G145" s="352"/>
      <c r="H145" s="296"/>
      <c r="I145" s="296"/>
      <c r="J145" s="352"/>
      <c r="K145" s="307"/>
      <c r="L145" s="302"/>
      <c r="M145" s="302"/>
      <c r="N145" s="302"/>
      <c r="O145" s="302"/>
      <c r="P145" s="391"/>
      <c r="Q145" s="296"/>
      <c r="R145" s="321"/>
    </row>
    <row r="146" spans="1:18" s="304" customFormat="1">
      <c r="A146" s="95">
        <v>11</v>
      </c>
      <c r="B146" s="295"/>
      <c r="C146" s="363"/>
      <c r="D146" s="354"/>
      <c r="E146" s="355"/>
      <c r="F146" s="356"/>
      <c r="G146" s="355"/>
      <c r="H146" s="392"/>
      <c r="I146" s="393"/>
      <c r="J146" s="394"/>
      <c r="K146" s="395"/>
      <c r="L146" s="301"/>
      <c r="M146" s="301"/>
      <c r="N146" s="301"/>
      <c r="O146" s="301"/>
      <c r="P146" s="316"/>
      <c r="Q146" s="296"/>
      <c r="R146" s="295"/>
    </row>
    <row r="147" spans="1:18" s="304" customFormat="1">
      <c r="A147" s="95">
        <v>11</v>
      </c>
      <c r="B147" s="295"/>
      <c r="C147" s="296"/>
      <c r="D147" s="386"/>
      <c r="E147" s="387"/>
      <c r="F147" s="341"/>
      <c r="G147" s="387"/>
      <c r="H147" s="295"/>
      <c r="I147" s="295"/>
      <c r="J147" s="318"/>
      <c r="K147" s="323"/>
      <c r="L147" s="301"/>
      <c r="M147" s="301"/>
      <c r="N147" s="341"/>
      <c r="O147" s="321"/>
      <c r="P147" s="321"/>
      <c r="Q147" s="328"/>
      <c r="R147" s="328"/>
    </row>
    <row r="148" spans="1:18" s="304" customFormat="1">
      <c r="A148" s="95">
        <v>11</v>
      </c>
      <c r="B148" s="295"/>
      <c r="C148" s="296"/>
      <c r="D148" s="396"/>
      <c r="E148" s="322"/>
      <c r="F148" s="315"/>
      <c r="G148" s="322"/>
      <c r="H148" s="295"/>
      <c r="I148" s="295"/>
      <c r="J148" s="322"/>
      <c r="K148" s="323"/>
      <c r="L148" s="301"/>
      <c r="M148" s="301"/>
      <c r="N148" s="302"/>
      <c r="O148" s="301"/>
      <c r="P148" s="324"/>
      <c r="Q148" s="296"/>
      <c r="R148" s="296"/>
    </row>
    <row r="149" spans="1:18" s="304" customFormat="1">
      <c r="A149" s="95">
        <v>11</v>
      </c>
      <c r="B149" s="295"/>
      <c r="C149" s="306"/>
      <c r="D149" s="396"/>
      <c r="E149" s="359"/>
      <c r="F149" s="360"/>
      <c r="G149" s="361"/>
      <c r="H149" s="359"/>
      <c r="I149" s="359"/>
      <c r="J149" s="361"/>
      <c r="K149" s="345"/>
      <c r="L149" s="347"/>
      <c r="M149" s="347"/>
      <c r="N149" s="347"/>
      <c r="O149" s="347"/>
      <c r="P149" s="345"/>
      <c r="Q149" s="345"/>
      <c r="R149" s="295"/>
    </row>
    <row r="150" spans="1:18" s="304" customFormat="1">
      <c r="A150" s="95">
        <v>11</v>
      </c>
      <c r="B150" s="295"/>
      <c r="C150" s="307"/>
      <c r="D150" s="307"/>
      <c r="E150" s="390"/>
      <c r="F150" s="296"/>
      <c r="G150" s="352"/>
      <c r="H150" s="397"/>
      <c r="I150" s="397"/>
      <c r="J150" s="352"/>
      <c r="K150" s="398"/>
      <c r="L150" s="302"/>
      <c r="M150" s="302"/>
      <c r="N150" s="302"/>
      <c r="O150" s="302"/>
      <c r="P150" s="391"/>
      <c r="Q150" s="399"/>
      <c r="R150" s="321"/>
    </row>
    <row r="151" spans="1:18" s="304" customFormat="1">
      <c r="A151" s="95">
        <v>11</v>
      </c>
      <c r="B151" s="295"/>
      <c r="C151" s="306"/>
      <c r="D151" s="302"/>
      <c r="E151" s="355"/>
      <c r="F151" s="295"/>
      <c r="G151" s="355"/>
      <c r="H151" s="322"/>
      <c r="I151" s="322"/>
      <c r="J151" s="364"/>
      <c r="K151" s="323"/>
      <c r="L151" s="301"/>
      <c r="M151" s="301"/>
      <c r="N151" s="301"/>
      <c r="O151" s="301"/>
      <c r="P151" s="316"/>
      <c r="Q151" s="296"/>
      <c r="R151" s="295"/>
    </row>
    <row r="152" spans="1:18" s="304" customFormat="1">
      <c r="A152" s="95">
        <v>11</v>
      </c>
      <c r="B152" s="295"/>
      <c r="C152" s="296"/>
      <c r="D152" s="386"/>
      <c r="E152" s="387"/>
      <c r="F152" s="341"/>
      <c r="G152" s="387"/>
      <c r="H152" s="295"/>
      <c r="I152" s="295"/>
      <c r="J152" s="318"/>
      <c r="K152" s="384"/>
      <c r="L152" s="301"/>
      <c r="M152" s="301"/>
      <c r="N152" s="341"/>
      <c r="O152" s="321"/>
      <c r="P152" s="321"/>
      <c r="Q152" s="328"/>
      <c r="R152" s="328"/>
    </row>
    <row r="153" spans="1:18" s="304" customFormat="1">
      <c r="A153" s="95">
        <v>11</v>
      </c>
      <c r="B153" s="295"/>
      <c r="C153" s="296"/>
      <c r="D153" s="390"/>
      <c r="E153" s="390"/>
      <c r="F153" s="400"/>
      <c r="G153" s="357"/>
      <c r="H153" s="357"/>
      <c r="I153" s="357"/>
      <c r="J153" s="326"/>
      <c r="K153" s="295"/>
      <c r="L153" s="295"/>
      <c r="M153" s="295"/>
      <c r="N153" s="302"/>
      <c r="O153" s="295"/>
      <c r="P153" s="295"/>
      <c r="Q153" s="296"/>
      <c r="R153" s="321"/>
    </row>
    <row r="154" spans="1:18" s="376" customFormat="1">
      <c r="A154" s="95">
        <v>11</v>
      </c>
      <c r="B154" s="295"/>
      <c r="C154" s="401"/>
      <c r="D154" s="402"/>
      <c r="E154" s="403"/>
      <c r="F154" s="404"/>
      <c r="G154" s="403"/>
      <c r="H154" s="405"/>
      <c r="I154" s="406"/>
      <c r="J154" s="403"/>
      <c r="K154" s="312"/>
      <c r="L154" s="295"/>
      <c r="M154" s="295"/>
      <c r="N154" s="295"/>
      <c r="O154" s="320"/>
      <c r="P154" s="337"/>
      <c r="Q154" s="296"/>
      <c r="R154" s="295"/>
    </row>
    <row r="155" spans="1:18" s="304" customFormat="1">
      <c r="A155" s="95">
        <v>11</v>
      </c>
      <c r="B155" s="295"/>
      <c r="C155" s="312"/>
      <c r="D155" s="321"/>
      <c r="E155" s="345"/>
      <c r="F155" s="332"/>
      <c r="G155" s="345"/>
      <c r="H155" s="325"/>
      <c r="I155" s="325"/>
      <c r="J155" s="345"/>
      <c r="K155" s="323"/>
      <c r="L155" s="301"/>
      <c r="M155" s="301"/>
      <c r="N155" s="301"/>
      <c r="O155" s="301"/>
      <c r="P155" s="321"/>
      <c r="Q155" s="312"/>
      <c r="R155" s="321"/>
    </row>
    <row r="156" spans="1:18" s="304" customFormat="1">
      <c r="A156" s="95">
        <v>11</v>
      </c>
      <c r="B156" s="295"/>
      <c r="C156" s="296"/>
      <c r="D156" s="354"/>
      <c r="E156" s="355"/>
      <c r="F156" s="381"/>
      <c r="G156" s="355"/>
      <c r="H156" s="355"/>
      <c r="I156" s="326"/>
      <c r="J156" s="355"/>
      <c r="K156" s="296"/>
      <c r="L156" s="295"/>
      <c r="M156" s="295"/>
      <c r="N156" s="295"/>
      <c r="O156" s="295"/>
      <c r="P156" s="295"/>
      <c r="Q156" s="296"/>
      <c r="R156" s="328"/>
    </row>
    <row r="157" spans="1:18" s="304" customFormat="1">
      <c r="A157" s="95">
        <v>11</v>
      </c>
      <c r="B157" s="295"/>
      <c r="C157" s="296"/>
      <c r="D157" s="386"/>
      <c r="E157" s="387"/>
      <c r="F157" s="341"/>
      <c r="G157" s="387"/>
      <c r="H157" s="295"/>
      <c r="I157" s="295"/>
      <c r="J157" s="318"/>
      <c r="K157" s="384"/>
      <c r="L157" s="301"/>
      <c r="M157" s="301"/>
      <c r="N157" s="341"/>
      <c r="O157" s="321"/>
      <c r="P157" s="321"/>
      <c r="Q157" s="328"/>
      <c r="R157" s="328"/>
    </row>
    <row r="158" spans="1:18" s="304" customFormat="1">
      <c r="A158" s="95">
        <v>11</v>
      </c>
      <c r="B158" s="295"/>
      <c r="C158" s="344"/>
      <c r="D158" s="408"/>
      <c r="E158" s="409"/>
      <c r="F158" s="410"/>
      <c r="G158" s="409"/>
      <c r="H158" s="406"/>
      <c r="I158" s="406"/>
      <c r="J158" s="409"/>
      <c r="K158" s="296"/>
      <c r="L158" s="295"/>
      <c r="M158" s="295"/>
      <c r="N158" s="321"/>
      <c r="O158" s="295"/>
      <c r="P158" s="328"/>
      <c r="Q158" s="296"/>
      <c r="R158" s="328"/>
    </row>
    <row r="159" spans="1:18" s="304" customFormat="1">
      <c r="A159" s="95">
        <v>11</v>
      </c>
      <c r="B159" s="295"/>
      <c r="C159" s="344"/>
      <c r="D159" s="411"/>
      <c r="E159" s="409"/>
      <c r="F159" s="410"/>
      <c r="G159" s="409"/>
      <c r="H159" s="412"/>
      <c r="I159" s="413"/>
      <c r="J159" s="409"/>
      <c r="K159" s="296"/>
      <c r="L159" s="295"/>
      <c r="M159" s="295"/>
      <c r="N159" s="321"/>
      <c r="O159" s="347"/>
      <c r="P159" s="409"/>
      <c r="Q159" s="296"/>
      <c r="R159" s="328"/>
    </row>
    <row r="160" spans="1:18" s="304" customFormat="1">
      <c r="A160" s="95">
        <v>11</v>
      </c>
      <c r="B160" s="295"/>
      <c r="C160" s="296"/>
      <c r="D160" s="414"/>
      <c r="E160" s="415"/>
      <c r="F160" s="410"/>
      <c r="G160" s="415"/>
      <c r="H160" s="415"/>
      <c r="I160" s="415"/>
      <c r="J160" s="415"/>
      <c r="K160" s="416"/>
      <c r="L160" s="321"/>
      <c r="M160" s="295"/>
      <c r="N160" s="320"/>
      <c r="O160" s="320"/>
      <c r="P160" s="337"/>
      <c r="Q160" s="296"/>
      <c r="R160" s="328"/>
    </row>
    <row r="161" spans="1:19" s="304" customFormat="1">
      <c r="A161" s="95">
        <v>11</v>
      </c>
      <c r="B161" s="295"/>
      <c r="C161" s="307"/>
      <c r="D161" s="326"/>
      <c r="E161" s="417"/>
      <c r="F161" s="417"/>
      <c r="G161" s="417"/>
      <c r="H161" s="406"/>
      <c r="I161" s="406"/>
      <c r="J161" s="417"/>
      <c r="K161" s="321"/>
      <c r="L161" s="321"/>
      <c r="M161" s="321"/>
      <c r="N161" s="321"/>
      <c r="O161" s="321"/>
      <c r="P161" s="321"/>
      <c r="Q161" s="328"/>
      <c r="R161" s="328"/>
    </row>
    <row r="162" spans="1:19" s="304" customFormat="1">
      <c r="A162" s="95">
        <v>11</v>
      </c>
      <c r="B162" s="295"/>
      <c r="C162" s="344"/>
      <c r="D162" s="326"/>
      <c r="E162" s="409"/>
      <c r="F162" s="410"/>
      <c r="G162" s="409"/>
      <c r="H162" s="406"/>
      <c r="I162" s="406"/>
      <c r="J162" s="409"/>
      <c r="K162" s="296"/>
      <c r="L162" s="295"/>
      <c r="M162" s="295"/>
      <c r="N162" s="321"/>
      <c r="O162" s="321"/>
      <c r="P162" s="321"/>
      <c r="Q162" s="296"/>
      <c r="R162" s="328"/>
    </row>
    <row r="163" spans="1:19" s="304" customFormat="1">
      <c r="A163" s="95">
        <v>11</v>
      </c>
      <c r="B163" s="295"/>
      <c r="C163" s="344"/>
      <c r="D163" s="307"/>
      <c r="E163" s="409"/>
      <c r="F163" s="410"/>
      <c r="G163" s="409"/>
      <c r="H163" s="374"/>
      <c r="I163" s="374"/>
      <c r="J163" s="409"/>
      <c r="K163" s="296"/>
      <c r="L163" s="295"/>
      <c r="M163" s="295"/>
      <c r="N163" s="321"/>
      <c r="O163" s="295"/>
      <c r="P163" s="295"/>
      <c r="Q163" s="296"/>
      <c r="R163" s="328"/>
    </row>
    <row r="164" spans="1:19" s="304" customFormat="1">
      <c r="A164" s="95">
        <v>11</v>
      </c>
      <c r="B164" s="295"/>
      <c r="C164" s="401"/>
      <c r="D164" s="402"/>
      <c r="E164" s="403"/>
      <c r="F164" s="404"/>
      <c r="G164" s="403"/>
      <c r="H164" s="327"/>
      <c r="I164" s="327"/>
      <c r="J164" s="403"/>
      <c r="K164" s="312"/>
      <c r="L164" s="295"/>
      <c r="M164" s="295"/>
      <c r="N164" s="295"/>
      <c r="O164" s="321"/>
      <c r="P164" s="321"/>
      <c r="Q164" s="296"/>
      <c r="R164" s="328"/>
    </row>
    <row r="165" spans="1:19" s="304" customFormat="1">
      <c r="A165" s="95">
        <v>11</v>
      </c>
      <c r="B165" s="295"/>
      <c r="C165" s="418"/>
      <c r="D165" s="419"/>
      <c r="E165" s="420"/>
      <c r="F165" s="333"/>
      <c r="G165" s="420"/>
      <c r="H165" s="421"/>
      <c r="I165" s="421"/>
      <c r="J165" s="420"/>
      <c r="K165" s="416"/>
      <c r="L165" s="422"/>
      <c r="M165" s="356"/>
      <c r="N165" s="422"/>
      <c r="O165" s="302"/>
      <c r="P165" s="320"/>
      <c r="Q165" s="418"/>
      <c r="R165" s="328"/>
    </row>
    <row r="166" spans="1:19" s="304" customFormat="1">
      <c r="A166" s="95">
        <v>11</v>
      </c>
      <c r="B166" s="295"/>
      <c r="C166" s="418"/>
      <c r="D166" s="419"/>
      <c r="E166" s="420"/>
      <c r="F166" s="333"/>
      <c r="G166" s="420"/>
      <c r="H166" s="421"/>
      <c r="I166" s="421"/>
      <c r="J166" s="420"/>
      <c r="K166" s="416"/>
      <c r="L166" s="422"/>
      <c r="M166" s="356"/>
      <c r="N166" s="422"/>
      <c r="O166" s="302"/>
      <c r="P166" s="320"/>
      <c r="Q166" s="418"/>
      <c r="R166" s="328"/>
    </row>
    <row r="167" spans="1:19" s="304" customFormat="1">
      <c r="A167" s="95">
        <v>11</v>
      </c>
      <c r="B167" s="295"/>
      <c r="C167" s="296"/>
      <c r="D167" s="297"/>
      <c r="E167" s="317"/>
      <c r="F167" s="333"/>
      <c r="G167" s="317"/>
      <c r="H167" s="421"/>
      <c r="I167" s="423"/>
      <c r="J167" s="317"/>
      <c r="K167" s="307"/>
      <c r="L167" s="302"/>
      <c r="M167" s="302"/>
      <c r="N167" s="422"/>
      <c r="O167" s="302"/>
      <c r="P167" s="320"/>
      <c r="Q167" s="296"/>
      <c r="R167" s="328"/>
    </row>
    <row r="168" spans="1:19" s="304" customFormat="1">
      <c r="A168" s="95">
        <v>11</v>
      </c>
      <c r="B168" s="295"/>
      <c r="C168" s="401"/>
      <c r="D168" s="402"/>
      <c r="E168" s="403"/>
      <c r="F168" s="404"/>
      <c r="G168" s="403"/>
      <c r="H168" s="327"/>
      <c r="I168" s="327"/>
      <c r="J168" s="403"/>
      <c r="K168" s="312"/>
      <c r="L168" s="295"/>
      <c r="M168" s="295"/>
      <c r="N168" s="295"/>
      <c r="O168" s="321"/>
      <c r="P168" s="321"/>
      <c r="Q168" s="296"/>
      <c r="R168" s="328"/>
    </row>
    <row r="169" spans="1:19" s="304" customFormat="1">
      <c r="A169" s="95">
        <v>11</v>
      </c>
      <c r="B169" s="295"/>
      <c r="C169" s="344"/>
      <c r="D169" s="345"/>
      <c r="E169" s="424"/>
      <c r="F169" s="360"/>
      <c r="G169" s="424"/>
      <c r="H169" s="424"/>
      <c r="I169" s="409"/>
      <c r="J169" s="424"/>
      <c r="K169" s="347"/>
      <c r="L169" s="347"/>
      <c r="M169" s="347"/>
      <c r="N169" s="347"/>
      <c r="O169" s="347"/>
      <c r="P169" s="337"/>
      <c r="Q169" s="345"/>
      <c r="R169" s="328"/>
    </row>
    <row r="170" spans="1:19" s="304" customFormat="1">
      <c r="A170" s="95">
        <v>11</v>
      </c>
      <c r="B170" s="295"/>
      <c r="C170" s="425"/>
      <c r="D170" s="426"/>
      <c r="E170" s="427"/>
      <c r="F170" s="390"/>
      <c r="G170" s="427"/>
      <c r="H170" s="405"/>
      <c r="I170" s="406"/>
      <c r="J170" s="427"/>
      <c r="K170" s="428"/>
      <c r="L170" s="422"/>
      <c r="M170" s="422"/>
      <c r="N170" s="422"/>
      <c r="O170" s="320"/>
      <c r="P170" s="337"/>
      <c r="Q170" s="344"/>
      <c r="R170" s="328"/>
    </row>
    <row r="171" spans="1:19" s="304" customFormat="1">
      <c r="A171" s="95">
        <v>11</v>
      </c>
      <c r="B171" s="295"/>
      <c r="C171" s="307"/>
      <c r="D171" s="429"/>
      <c r="E171" s="374"/>
      <c r="F171" s="374"/>
      <c r="G171" s="374"/>
      <c r="H171" s="406"/>
      <c r="I171" s="406"/>
      <c r="J171" s="374"/>
      <c r="K171" s="307"/>
      <c r="L171" s="302"/>
      <c r="M171" s="302"/>
      <c r="N171" s="302"/>
      <c r="O171" s="321"/>
      <c r="P171" s="321"/>
      <c r="Q171" s="372"/>
      <c r="R171" s="328"/>
    </row>
    <row r="172" spans="1:19" s="54" customFormat="1">
      <c r="A172" s="95">
        <v>11</v>
      </c>
      <c r="B172" s="295"/>
      <c r="C172" s="430"/>
      <c r="D172" s="297"/>
      <c r="E172" s="333"/>
      <c r="F172" s="333"/>
      <c r="G172" s="333"/>
      <c r="H172" s="369"/>
      <c r="I172" s="369"/>
      <c r="J172" s="333"/>
      <c r="K172" s="307"/>
      <c r="L172" s="302"/>
      <c r="M172" s="302"/>
      <c r="N172" s="422"/>
      <c r="O172" s="295"/>
      <c r="P172" s="320"/>
      <c r="Q172" s="428"/>
      <c r="R172" s="16"/>
    </row>
    <row r="173" spans="1:19" s="201" customFormat="1">
      <c r="A173" s="95">
        <v>11</v>
      </c>
      <c r="B173" s="295"/>
      <c r="C173" s="430"/>
      <c r="D173" s="297"/>
      <c r="E173" s="333"/>
      <c r="F173" s="333"/>
      <c r="G173" s="333"/>
      <c r="H173" s="431"/>
      <c r="I173" s="431"/>
      <c r="J173" s="333"/>
      <c r="K173" s="307"/>
      <c r="L173" s="302"/>
      <c r="M173" s="302"/>
      <c r="N173" s="422"/>
      <c r="O173" s="295"/>
      <c r="P173" s="320"/>
      <c r="Q173" s="428"/>
      <c r="R173" s="200"/>
    </row>
    <row r="174" spans="1:19" s="54" customFormat="1">
      <c r="A174" s="95">
        <v>11</v>
      </c>
      <c r="B174" s="3"/>
      <c r="C174" s="5"/>
      <c r="D174" s="14"/>
      <c r="E174" s="6"/>
      <c r="F174" s="3"/>
      <c r="G174" s="6"/>
      <c r="H174" s="7"/>
      <c r="I174" s="7"/>
      <c r="J174" s="17"/>
      <c r="K174" s="8"/>
      <c r="L174" s="9"/>
      <c r="M174" s="9"/>
      <c r="N174" s="9"/>
      <c r="O174" s="10"/>
      <c r="P174" s="11"/>
      <c r="Q174" s="5"/>
      <c r="R174" s="45"/>
      <c r="S174" s="54">
        <v>1</v>
      </c>
    </row>
    <row r="175" spans="1:19" s="54" customFormat="1">
      <c r="A175" s="95">
        <v>11</v>
      </c>
      <c r="B175" s="190"/>
      <c r="C175" s="191"/>
      <c r="D175" s="192"/>
      <c r="E175" s="193"/>
      <c r="F175" s="194"/>
      <c r="G175" s="193"/>
      <c r="H175" s="195"/>
      <c r="I175" s="195"/>
      <c r="J175" s="196"/>
      <c r="K175" s="53"/>
      <c r="L175" s="197"/>
      <c r="M175" s="197"/>
      <c r="N175" s="197"/>
      <c r="O175" s="198"/>
      <c r="P175" s="199"/>
      <c r="Q175" s="200"/>
      <c r="R175" s="45"/>
    </row>
    <row r="176" spans="1:19" s="54" customFormat="1">
      <c r="A176" s="95">
        <v>11</v>
      </c>
      <c r="B176" s="45"/>
      <c r="C176" s="44"/>
      <c r="D176" s="187"/>
      <c r="E176" s="57"/>
      <c r="F176" s="45"/>
      <c r="G176" s="188"/>
      <c r="H176" s="71"/>
      <c r="I176" s="71"/>
      <c r="J176" s="46"/>
      <c r="K176" s="42"/>
      <c r="L176" s="42"/>
      <c r="M176" s="42"/>
      <c r="N176" s="293"/>
      <c r="O176" s="42"/>
      <c r="P176" s="47"/>
      <c r="Q176" s="44"/>
      <c r="R176" s="42"/>
    </row>
    <row r="177" spans="1:19" s="54" customFormat="1">
      <c r="A177" s="95">
        <v>11</v>
      </c>
      <c r="B177" s="45"/>
      <c r="C177" s="44"/>
      <c r="D177" s="187"/>
      <c r="E177" s="57"/>
      <c r="F177" s="41"/>
      <c r="G177" s="46"/>
      <c r="H177" s="71"/>
      <c r="I177" s="71"/>
      <c r="J177" s="46"/>
      <c r="K177" s="42"/>
      <c r="L177" s="42"/>
      <c r="M177" s="42"/>
      <c r="N177" s="293"/>
      <c r="O177" s="42"/>
      <c r="P177" s="58"/>
      <c r="Q177" s="44"/>
      <c r="R177" s="3"/>
    </row>
    <row r="178" spans="1:19" s="37" customFormat="1">
      <c r="A178" s="95">
        <v>11</v>
      </c>
      <c r="B178" s="3"/>
      <c r="C178" s="44"/>
      <c r="D178" s="202"/>
      <c r="E178" s="203"/>
      <c r="F178" s="41"/>
      <c r="G178" s="203"/>
      <c r="H178" s="59"/>
      <c r="I178" s="204"/>
      <c r="J178" s="203"/>
      <c r="K178" s="43"/>
      <c r="L178" s="42"/>
      <c r="M178" s="42"/>
      <c r="N178" s="42"/>
      <c r="O178" s="42"/>
      <c r="P178" s="58"/>
      <c r="Q178" s="50"/>
      <c r="R178" s="32"/>
      <c r="S178" s="38">
        <v>1</v>
      </c>
    </row>
    <row r="179" spans="1:19" s="2" customFormat="1">
      <c r="A179" s="95">
        <v>11</v>
      </c>
      <c r="B179" s="190"/>
      <c r="C179" s="19"/>
      <c r="D179" s="14"/>
      <c r="E179" s="12"/>
      <c r="F179" s="3"/>
      <c r="G179" s="13"/>
      <c r="H179" s="13"/>
      <c r="I179" s="13"/>
      <c r="J179" s="20"/>
      <c r="K179" s="8"/>
      <c r="L179" s="9"/>
      <c r="M179" s="9"/>
      <c r="N179" s="9"/>
      <c r="O179" s="10"/>
      <c r="P179" s="11"/>
      <c r="Q179" s="15"/>
      <c r="R179" s="40"/>
    </row>
    <row r="180" spans="1:19" s="2" customFormat="1">
      <c r="A180" s="95">
        <v>11</v>
      </c>
      <c r="B180" s="63"/>
      <c r="C180" s="29"/>
      <c r="D180" s="30"/>
      <c r="E180" s="31"/>
      <c r="F180" s="32"/>
      <c r="G180" s="33"/>
      <c r="H180" s="33"/>
      <c r="I180" s="34"/>
      <c r="J180" s="39"/>
      <c r="K180" s="29"/>
      <c r="L180" s="35"/>
      <c r="M180" s="35"/>
      <c r="N180" s="35"/>
      <c r="O180" s="30"/>
      <c r="P180" s="30"/>
      <c r="Q180" s="36"/>
      <c r="R180" s="40"/>
    </row>
    <row r="181" spans="1:19">
      <c r="A181" s="95">
        <v>11</v>
      </c>
      <c r="B181" s="3"/>
      <c r="C181" s="48"/>
      <c r="D181" s="43"/>
      <c r="E181" s="28"/>
      <c r="F181" s="60"/>
      <c r="G181" s="60"/>
      <c r="H181" s="60"/>
      <c r="I181" s="60"/>
      <c r="J181" s="55"/>
      <c r="K181" s="40"/>
      <c r="L181" s="40"/>
      <c r="M181" s="40"/>
      <c r="N181" s="42"/>
      <c r="O181" s="40"/>
      <c r="P181" s="40"/>
      <c r="Q181" s="40"/>
      <c r="R181" s="63"/>
    </row>
    <row r="182" spans="1:19">
      <c r="A182" s="95">
        <v>11</v>
      </c>
      <c r="B182" s="52"/>
      <c r="C182" s="48"/>
      <c r="D182" s="43"/>
      <c r="E182" s="28"/>
      <c r="F182" s="60"/>
      <c r="G182" s="60"/>
      <c r="H182" s="189"/>
      <c r="I182" s="189"/>
      <c r="J182" s="55"/>
      <c r="K182" s="40"/>
      <c r="L182" s="40"/>
      <c r="M182" s="40"/>
      <c r="N182" s="42"/>
      <c r="O182" s="40"/>
      <c r="P182" s="40"/>
      <c r="Q182" s="40"/>
      <c r="R182" s="63"/>
    </row>
    <row r="183" spans="1:19">
      <c r="A183" s="95">
        <v>11</v>
      </c>
      <c r="B183" s="63"/>
      <c r="C183" s="132"/>
      <c r="D183" s="184"/>
      <c r="E183" s="184"/>
      <c r="F183" s="256"/>
      <c r="G183" s="174"/>
      <c r="H183" s="174"/>
      <c r="I183" s="174"/>
      <c r="J183" s="173"/>
      <c r="K183" s="63"/>
      <c r="L183" s="63"/>
      <c r="M183" s="63"/>
      <c r="N183" s="64"/>
      <c r="O183" s="63"/>
      <c r="P183" s="63"/>
      <c r="Q183" s="63"/>
      <c r="R183" s="63"/>
    </row>
    <row r="184" spans="1:19">
      <c r="A184" s="95">
        <v>11</v>
      </c>
      <c r="B184" s="63"/>
      <c r="C184" s="157"/>
      <c r="D184" s="153"/>
      <c r="E184" s="158"/>
      <c r="F184" s="162"/>
      <c r="G184" s="158"/>
      <c r="H184" s="65"/>
      <c r="I184" s="65"/>
      <c r="J184" s="158"/>
      <c r="K184" s="159"/>
      <c r="L184" s="160"/>
      <c r="M184" s="160"/>
      <c r="N184" s="160"/>
      <c r="O184" s="153"/>
      <c r="P184" s="237"/>
      <c r="Q184" s="132"/>
      <c r="R184" s="80"/>
    </row>
    <row r="185" spans="1:19">
      <c r="A185" s="95">
        <v>11</v>
      </c>
      <c r="B185" s="63"/>
      <c r="C185" s="132"/>
      <c r="D185" s="165"/>
      <c r="E185" s="166"/>
      <c r="F185" s="266"/>
      <c r="G185" s="166"/>
      <c r="H185" s="173"/>
      <c r="I185" s="173"/>
      <c r="J185" s="166"/>
      <c r="K185" s="132"/>
      <c r="L185" s="63"/>
      <c r="M185" s="63"/>
      <c r="N185" s="63"/>
      <c r="O185" s="63"/>
      <c r="P185" s="63"/>
      <c r="Q185" s="132"/>
      <c r="R185" s="63"/>
    </row>
    <row r="186" spans="1:19">
      <c r="A186" s="95">
        <v>11</v>
      </c>
      <c r="B186" s="63"/>
      <c r="C186" s="132"/>
      <c r="D186" s="250"/>
      <c r="E186" s="292"/>
      <c r="F186" s="78"/>
      <c r="G186" s="292"/>
      <c r="H186" s="105"/>
      <c r="I186" s="105"/>
      <c r="J186" s="92"/>
      <c r="K186" s="285"/>
      <c r="L186" s="93"/>
      <c r="M186" s="93"/>
      <c r="N186" s="78"/>
      <c r="O186" s="80"/>
      <c r="P186" s="80"/>
      <c r="Q186" s="207"/>
      <c r="R186" s="63"/>
    </row>
    <row r="187" spans="1:19">
      <c r="A187" s="95">
        <v>11</v>
      </c>
      <c r="B187" s="63"/>
      <c r="C187" s="90"/>
      <c r="D187" s="286"/>
      <c r="E187" s="287"/>
      <c r="F187" s="162"/>
      <c r="G187" s="288"/>
      <c r="H187" s="288"/>
      <c r="I187" s="288"/>
      <c r="J187" s="287"/>
      <c r="K187" s="89"/>
      <c r="L187" s="64"/>
      <c r="M187" s="64"/>
      <c r="N187" s="64"/>
      <c r="O187" s="64"/>
      <c r="P187" s="289"/>
      <c r="Q187" s="269"/>
      <c r="R187" s="80"/>
    </row>
    <row r="188" spans="1:19">
      <c r="A188" s="95">
        <v>11</v>
      </c>
      <c r="B188" s="63"/>
      <c r="C188" s="177"/>
      <c r="D188" s="165"/>
      <c r="E188" s="166"/>
      <c r="F188" s="88"/>
      <c r="G188" s="166"/>
      <c r="H188" s="163"/>
      <c r="I188" s="163"/>
      <c r="J188" s="178"/>
      <c r="K188" s="175"/>
      <c r="L188" s="93"/>
      <c r="M188" s="93"/>
      <c r="N188" s="93"/>
      <c r="O188" s="93"/>
      <c r="P188" s="168"/>
      <c r="Q188" s="132"/>
      <c r="R188" s="80"/>
    </row>
    <row r="189" spans="1:19">
      <c r="A189" s="95">
        <v>11</v>
      </c>
      <c r="B189" s="63"/>
      <c r="C189" s="75"/>
      <c r="D189" s="64"/>
      <c r="E189" s="210"/>
      <c r="F189" s="78"/>
      <c r="G189" s="210"/>
      <c r="H189" s="105"/>
      <c r="I189" s="105"/>
      <c r="J189" s="92"/>
      <c r="K189" s="208"/>
      <c r="L189" s="294"/>
      <c r="M189" s="63"/>
      <c r="N189" s="78"/>
      <c r="O189" s="80"/>
      <c r="P189" s="80"/>
      <c r="Q189" s="207"/>
      <c r="R189" s="80"/>
    </row>
    <row r="190" spans="1:19">
      <c r="A190" s="95">
        <v>11</v>
      </c>
      <c r="B190" s="63"/>
      <c r="C190" s="132"/>
      <c r="D190" s="250"/>
      <c r="E190" s="220"/>
      <c r="F190" s="78"/>
      <c r="G190" s="220"/>
      <c r="H190" s="206"/>
      <c r="I190" s="206"/>
      <c r="J190" s="92"/>
      <c r="K190" s="285"/>
      <c r="L190" s="93"/>
      <c r="M190" s="93"/>
      <c r="N190" s="78"/>
      <c r="O190" s="80"/>
      <c r="P190" s="80"/>
      <c r="Q190" s="207"/>
      <c r="R190" s="80"/>
    </row>
    <row r="191" spans="1:19">
      <c r="A191" s="95">
        <v>11</v>
      </c>
      <c r="B191" s="63"/>
      <c r="C191" s="75"/>
      <c r="D191" s="64"/>
      <c r="E191" s="105"/>
      <c r="F191" s="78"/>
      <c r="G191" s="105"/>
      <c r="H191" s="206"/>
      <c r="I191" s="206"/>
      <c r="J191" s="92"/>
      <c r="K191" s="75"/>
      <c r="L191" s="93"/>
      <c r="M191" s="93"/>
      <c r="N191" s="78"/>
      <c r="O191" s="80"/>
      <c r="P191" s="80"/>
      <c r="Q191" s="207"/>
      <c r="R191" s="80"/>
    </row>
    <row r="192" spans="1:19">
      <c r="A192" s="95">
        <v>11</v>
      </c>
      <c r="B192" s="63"/>
      <c r="C192" s="132"/>
      <c r="D192" s="205"/>
      <c r="E192" s="173"/>
      <c r="F192" s="78"/>
      <c r="G192" s="173"/>
      <c r="H192" s="206"/>
      <c r="I192" s="206"/>
      <c r="J192" s="92"/>
      <c r="K192" s="175"/>
      <c r="L192" s="294"/>
      <c r="M192" s="64"/>
      <c r="N192" s="78"/>
      <c r="O192" s="80"/>
      <c r="P192" s="80"/>
      <c r="Q192" s="207"/>
      <c r="R192" s="80"/>
    </row>
    <row r="193" spans="1:18">
      <c r="A193" s="95">
        <v>11</v>
      </c>
      <c r="B193" s="63"/>
      <c r="C193" s="208"/>
      <c r="D193" s="209"/>
      <c r="E193" s="210"/>
      <c r="F193" s="78"/>
      <c r="G193" s="210"/>
      <c r="H193" s="206"/>
      <c r="I193" s="206"/>
      <c r="J193" s="92"/>
      <c r="K193" s="208"/>
      <c r="L193" s="294"/>
      <c r="M193" s="221"/>
      <c r="N193" s="78"/>
      <c r="O193" s="80"/>
      <c r="P193" s="80"/>
      <c r="Q193" s="207"/>
      <c r="R193" s="80"/>
    </row>
    <row r="194" spans="1:18">
      <c r="A194" s="95">
        <v>11</v>
      </c>
      <c r="B194" s="63"/>
      <c r="C194" s="211"/>
      <c r="D194" s="209"/>
      <c r="E194" s="210"/>
      <c r="F194" s="78"/>
      <c r="G194" s="210"/>
      <c r="H194" s="206"/>
      <c r="I194" s="206"/>
      <c r="J194" s="92"/>
      <c r="K194" s="211"/>
      <c r="L194" s="294"/>
      <c r="M194" s="176"/>
      <c r="N194" s="78"/>
      <c r="O194" s="80"/>
      <c r="P194" s="80"/>
      <c r="Q194" s="207"/>
      <c r="R194" s="80"/>
    </row>
    <row r="195" spans="1:18">
      <c r="A195" s="95">
        <v>11</v>
      </c>
      <c r="B195" s="63"/>
      <c r="C195" s="208"/>
      <c r="D195" s="209"/>
      <c r="E195" s="210"/>
      <c r="F195" s="78"/>
      <c r="G195" s="210"/>
      <c r="H195" s="206"/>
      <c r="I195" s="206"/>
      <c r="J195" s="92"/>
      <c r="K195" s="208"/>
      <c r="L195" s="294"/>
      <c r="M195" s="221"/>
      <c r="N195" s="78"/>
      <c r="O195" s="80"/>
      <c r="P195" s="80"/>
      <c r="Q195" s="207"/>
      <c r="R195" s="80"/>
    </row>
    <row r="196" spans="1:18">
      <c r="A196" s="95">
        <v>11</v>
      </c>
      <c r="B196" s="63"/>
      <c r="C196" s="75"/>
      <c r="D196" s="209"/>
      <c r="E196" s="105"/>
      <c r="F196" s="78"/>
      <c r="G196" s="105"/>
      <c r="H196" s="206"/>
      <c r="I196" s="206"/>
      <c r="J196" s="92"/>
      <c r="K196" s="75"/>
      <c r="L196" s="93"/>
      <c r="M196" s="93"/>
      <c r="N196" s="78"/>
      <c r="O196" s="80"/>
      <c r="P196" s="80"/>
      <c r="Q196" s="207"/>
      <c r="R196" s="80"/>
    </row>
    <row r="197" spans="1:18">
      <c r="A197" s="95">
        <v>11</v>
      </c>
      <c r="B197" s="63"/>
      <c r="C197" s="75"/>
      <c r="D197" s="209"/>
      <c r="E197" s="105"/>
      <c r="F197" s="78"/>
      <c r="G197" s="105"/>
      <c r="H197" s="206"/>
      <c r="I197" s="206"/>
      <c r="J197" s="92"/>
      <c r="K197" s="75"/>
      <c r="L197" s="93"/>
      <c r="M197" s="93"/>
      <c r="N197" s="78"/>
      <c r="O197" s="80"/>
      <c r="P197" s="80"/>
      <c r="Q197" s="207"/>
      <c r="R197" s="80"/>
    </row>
    <row r="198" spans="1:18">
      <c r="A198" s="95">
        <v>11</v>
      </c>
      <c r="B198" s="63"/>
      <c r="C198" s="75"/>
      <c r="D198" s="209"/>
      <c r="E198" s="105"/>
      <c r="F198" s="78"/>
      <c r="G198" s="105"/>
      <c r="H198" s="206"/>
      <c r="I198" s="206"/>
      <c r="J198" s="92"/>
      <c r="K198" s="75"/>
      <c r="L198" s="93"/>
      <c r="M198" s="93"/>
      <c r="N198" s="78"/>
      <c r="O198" s="80"/>
      <c r="P198" s="80"/>
      <c r="Q198" s="207"/>
      <c r="R198" s="80"/>
    </row>
    <row r="199" spans="1:18">
      <c r="A199" s="95">
        <v>11</v>
      </c>
      <c r="B199" s="63"/>
      <c r="C199" s="75"/>
      <c r="D199" s="209"/>
      <c r="E199" s="105"/>
      <c r="F199" s="78"/>
      <c r="G199" s="105"/>
      <c r="H199" s="206"/>
      <c r="I199" s="206"/>
      <c r="J199" s="92"/>
      <c r="K199" s="75"/>
      <c r="L199" s="93"/>
      <c r="M199" s="93"/>
      <c r="N199" s="78"/>
      <c r="O199" s="80"/>
      <c r="P199" s="80"/>
      <c r="Q199" s="207"/>
      <c r="R199" s="80"/>
    </row>
    <row r="200" spans="1:18">
      <c r="A200" s="95">
        <v>11</v>
      </c>
      <c r="B200" s="63"/>
      <c r="C200" s="75"/>
      <c r="D200" s="209"/>
      <c r="E200" s="105"/>
      <c r="F200" s="78"/>
      <c r="G200" s="105"/>
      <c r="H200" s="206"/>
      <c r="I200" s="206"/>
      <c r="J200" s="92"/>
      <c r="K200" s="75"/>
      <c r="L200" s="93"/>
      <c r="M200" s="93"/>
      <c r="N200" s="78"/>
      <c r="O200" s="80"/>
      <c r="P200" s="80"/>
      <c r="Q200" s="207"/>
      <c r="R200" s="80"/>
    </row>
    <row r="201" spans="1:18">
      <c r="A201" s="95">
        <v>11</v>
      </c>
      <c r="B201" s="63"/>
      <c r="C201" s="75"/>
      <c r="D201" s="209"/>
      <c r="E201" s="105"/>
      <c r="F201" s="78"/>
      <c r="G201" s="105"/>
      <c r="H201" s="206"/>
      <c r="I201" s="206"/>
      <c r="J201" s="92"/>
      <c r="K201" s="75"/>
      <c r="L201" s="93"/>
      <c r="M201" s="93"/>
      <c r="N201" s="78"/>
      <c r="O201" s="80"/>
      <c r="P201" s="80"/>
      <c r="Q201" s="207"/>
      <c r="R201" s="63"/>
    </row>
    <row r="202" spans="1:18">
      <c r="A202" s="95">
        <v>11</v>
      </c>
      <c r="B202" s="63"/>
      <c r="C202" s="75"/>
      <c r="D202" s="64"/>
      <c r="E202" s="210"/>
      <c r="F202" s="78"/>
      <c r="G202" s="210"/>
      <c r="H202" s="206"/>
      <c r="I202" s="206"/>
      <c r="J202" s="92"/>
      <c r="K202" s="211"/>
      <c r="L202" s="294"/>
      <c r="M202" s="63"/>
      <c r="N202" s="78"/>
      <c r="O202" s="80"/>
      <c r="P202" s="80"/>
      <c r="Q202" s="207"/>
      <c r="R202" s="63"/>
    </row>
    <row r="203" spans="1:18">
      <c r="A203" s="95">
        <v>11</v>
      </c>
      <c r="B203" s="63"/>
      <c r="C203" s="97"/>
      <c r="D203" s="98"/>
      <c r="E203" s="212"/>
      <c r="F203" s="99"/>
      <c r="G203" s="65"/>
      <c r="H203" s="65"/>
      <c r="I203" s="65"/>
      <c r="J203" s="76"/>
      <c r="K203" s="89"/>
      <c r="L203" s="64"/>
      <c r="M203" s="64"/>
      <c r="N203" s="64"/>
      <c r="O203" s="63"/>
      <c r="P203" s="64"/>
      <c r="Q203" s="213"/>
      <c r="R203" s="63"/>
    </row>
    <row r="204" spans="1:18">
      <c r="A204" s="95">
        <v>11</v>
      </c>
      <c r="B204" s="63"/>
      <c r="C204" s="97"/>
      <c r="D204" s="98"/>
      <c r="E204" s="212"/>
      <c r="F204" s="99"/>
      <c r="G204" s="65"/>
      <c r="H204" s="65"/>
      <c r="I204" s="65"/>
      <c r="J204" s="76"/>
      <c r="K204" s="132"/>
      <c r="L204" s="63"/>
      <c r="M204" s="63"/>
      <c r="N204" s="63"/>
      <c r="O204" s="63"/>
      <c r="P204" s="64"/>
      <c r="Q204" s="100"/>
      <c r="R204" s="64"/>
    </row>
    <row r="205" spans="1:18">
      <c r="A205" s="95">
        <v>11</v>
      </c>
      <c r="B205" s="63"/>
      <c r="C205" s="100"/>
      <c r="D205" s="89"/>
      <c r="E205" s="214"/>
      <c r="F205" s="63"/>
      <c r="G205" s="65"/>
      <c r="H205" s="65"/>
      <c r="I205" s="65"/>
      <c r="J205" s="76"/>
      <c r="K205" s="132"/>
      <c r="L205" s="63"/>
      <c r="M205" s="63"/>
      <c r="N205" s="63"/>
      <c r="O205" s="63"/>
      <c r="P205" s="64"/>
      <c r="Q205" s="100"/>
      <c r="R205" s="63"/>
    </row>
    <row r="206" spans="1:18">
      <c r="A206" s="95">
        <v>11</v>
      </c>
      <c r="B206" s="63"/>
      <c r="C206" s="100"/>
      <c r="D206" s="89"/>
      <c r="E206" s="214"/>
      <c r="F206" s="63"/>
      <c r="G206" s="65"/>
      <c r="H206" s="65"/>
      <c r="I206" s="65"/>
      <c r="J206" s="76"/>
      <c r="K206" s="89"/>
      <c r="L206" s="64"/>
      <c r="M206" s="64"/>
      <c r="N206" s="64"/>
      <c r="O206" s="101"/>
      <c r="P206" s="100"/>
      <c r="Q206" s="100"/>
      <c r="R206" s="63"/>
    </row>
    <row r="207" spans="1:18">
      <c r="A207" s="95">
        <v>11</v>
      </c>
      <c r="B207" s="63"/>
      <c r="C207" s="100"/>
      <c r="D207" s="64"/>
      <c r="E207" s="215"/>
      <c r="F207" s="99"/>
      <c r="G207" s="65"/>
      <c r="H207" s="65"/>
      <c r="I207" s="65"/>
      <c r="J207" s="76"/>
      <c r="K207" s="89"/>
      <c r="L207" s="64"/>
      <c r="M207" s="64"/>
      <c r="N207" s="64"/>
      <c r="O207" s="101"/>
      <c r="P207" s="64"/>
      <c r="Q207" s="132"/>
      <c r="R207" s="63"/>
    </row>
    <row r="208" spans="1:18">
      <c r="A208" s="95">
        <v>11</v>
      </c>
      <c r="B208" s="63"/>
      <c r="C208" s="100"/>
      <c r="D208" s="216"/>
      <c r="E208" s="217"/>
      <c r="F208" s="163"/>
      <c r="G208" s="65"/>
      <c r="H208" s="65"/>
      <c r="I208" s="65"/>
      <c r="J208" s="76"/>
      <c r="K208" s="132"/>
      <c r="L208" s="63"/>
      <c r="M208" s="63"/>
      <c r="N208" s="63"/>
      <c r="O208" s="63"/>
      <c r="P208" s="64"/>
      <c r="Q208" s="100"/>
      <c r="R208" s="63"/>
    </row>
    <row r="209" spans="1:18">
      <c r="A209" s="95">
        <v>11</v>
      </c>
      <c r="B209" s="63"/>
      <c r="C209" s="100"/>
      <c r="D209" s="216"/>
      <c r="E209" s="217"/>
      <c r="F209" s="163"/>
      <c r="G209" s="65"/>
      <c r="H209" s="65"/>
      <c r="I209" s="65"/>
      <c r="J209" s="76"/>
      <c r="K209" s="132"/>
      <c r="L209" s="63"/>
      <c r="M209" s="63"/>
      <c r="N209" s="64"/>
      <c r="O209" s="63"/>
      <c r="P209" s="64"/>
      <c r="Q209" s="132"/>
      <c r="R209" s="63"/>
    </row>
    <row r="210" spans="1:18">
      <c r="A210" s="95">
        <v>11</v>
      </c>
      <c r="B210" s="63"/>
      <c r="C210" s="100"/>
      <c r="D210" s="216"/>
      <c r="E210" s="217"/>
      <c r="F210" s="163"/>
      <c r="G210" s="65"/>
      <c r="H210" s="65"/>
      <c r="I210" s="65"/>
      <c r="J210" s="76"/>
      <c r="K210" s="132"/>
      <c r="L210" s="63"/>
      <c r="M210" s="63"/>
      <c r="N210" s="63"/>
      <c r="O210" s="63"/>
      <c r="P210" s="64"/>
      <c r="Q210" s="132"/>
      <c r="R210" s="63"/>
    </row>
    <row r="211" spans="1:18">
      <c r="A211" s="95">
        <v>11</v>
      </c>
      <c r="B211" s="63"/>
      <c r="C211" s="100"/>
      <c r="D211" s="216"/>
      <c r="E211" s="217"/>
      <c r="F211" s="163"/>
      <c r="G211" s="65"/>
      <c r="H211" s="65"/>
      <c r="I211" s="65"/>
      <c r="J211" s="76"/>
      <c r="K211" s="132"/>
      <c r="L211" s="63"/>
      <c r="M211" s="63"/>
      <c r="N211" s="63"/>
      <c r="O211" s="63"/>
      <c r="P211" s="64"/>
      <c r="Q211" s="132"/>
      <c r="R211" s="63"/>
    </row>
    <row r="212" spans="1:18">
      <c r="A212" s="95">
        <v>11</v>
      </c>
      <c r="B212" s="63"/>
      <c r="C212" s="100"/>
      <c r="D212" s="216"/>
      <c r="E212" s="217"/>
      <c r="F212" s="163"/>
      <c r="G212" s="65"/>
      <c r="H212" s="65"/>
      <c r="I212" s="65"/>
      <c r="J212" s="76"/>
      <c r="K212" s="132"/>
      <c r="L212" s="63"/>
      <c r="M212" s="63"/>
      <c r="N212" s="63"/>
      <c r="O212" s="63"/>
      <c r="P212" s="64"/>
      <c r="Q212" s="132"/>
      <c r="R212" s="63"/>
    </row>
    <row r="213" spans="1:18">
      <c r="A213" s="95">
        <v>11</v>
      </c>
      <c r="B213" s="63"/>
      <c r="C213" s="100"/>
      <c r="D213" s="216"/>
      <c r="E213" s="217"/>
      <c r="F213" s="163"/>
      <c r="G213" s="65"/>
      <c r="H213" s="65"/>
      <c r="I213" s="65"/>
      <c r="J213" s="76"/>
      <c r="K213" s="132"/>
      <c r="L213" s="63"/>
      <c r="M213" s="64"/>
      <c r="N213" s="63"/>
      <c r="O213" s="63"/>
      <c r="P213" s="64"/>
      <c r="Q213" s="100"/>
      <c r="R213" s="63"/>
    </row>
    <row r="214" spans="1:18">
      <c r="A214" s="95">
        <v>11</v>
      </c>
      <c r="B214" s="63"/>
      <c r="C214" s="100"/>
      <c r="D214" s="216"/>
      <c r="E214" s="217"/>
      <c r="F214" s="163"/>
      <c r="G214" s="65"/>
      <c r="H214" s="65"/>
      <c r="I214" s="65"/>
      <c r="J214" s="76"/>
      <c r="K214" s="132"/>
      <c r="L214" s="63"/>
      <c r="M214" s="63"/>
      <c r="N214" s="63"/>
      <c r="O214" s="63"/>
      <c r="P214" s="64"/>
      <c r="Q214" s="132"/>
      <c r="R214" s="63"/>
    </row>
    <row r="215" spans="1:18">
      <c r="A215" s="95">
        <v>11</v>
      </c>
      <c r="B215" s="63"/>
      <c r="C215" s="100"/>
      <c r="D215" s="216"/>
      <c r="E215" s="217"/>
      <c r="F215" s="163"/>
      <c r="G215" s="65"/>
      <c r="H215" s="65"/>
      <c r="I215" s="65"/>
      <c r="J215" s="76"/>
      <c r="K215" s="132"/>
      <c r="L215" s="63"/>
      <c r="M215" s="63"/>
      <c r="N215" s="63"/>
      <c r="O215" s="63"/>
      <c r="P215" s="64"/>
      <c r="Q215" s="132"/>
      <c r="R215" s="63"/>
    </row>
    <row r="216" spans="1:18">
      <c r="A216" s="95">
        <v>11</v>
      </c>
      <c r="B216" s="63"/>
      <c r="C216" s="100"/>
      <c r="D216" s="216"/>
      <c r="E216" s="217"/>
      <c r="F216" s="163"/>
      <c r="G216" s="65"/>
      <c r="H216" s="65"/>
      <c r="I216" s="65"/>
      <c r="J216" s="76"/>
      <c r="K216" s="132"/>
      <c r="L216" s="63"/>
      <c r="M216" s="63"/>
      <c r="N216" s="63"/>
      <c r="O216" s="63"/>
      <c r="P216" s="64"/>
      <c r="Q216" s="132"/>
      <c r="R216" s="63"/>
    </row>
    <row r="217" spans="1:18">
      <c r="A217" s="95">
        <v>11</v>
      </c>
      <c r="B217" s="63"/>
      <c r="C217" s="100"/>
      <c r="D217" s="89"/>
      <c r="E217" s="162"/>
      <c r="F217" s="63"/>
      <c r="G217" s="65"/>
      <c r="H217" s="65"/>
      <c r="I217" s="65"/>
      <c r="J217" s="76"/>
      <c r="K217" s="132"/>
      <c r="L217" s="63"/>
      <c r="M217" s="63"/>
      <c r="N217" s="63"/>
      <c r="O217" s="63"/>
      <c r="P217" s="64"/>
      <c r="Q217" s="132"/>
      <c r="R217" s="63"/>
    </row>
    <row r="218" spans="1:18">
      <c r="A218" s="95">
        <v>11</v>
      </c>
      <c r="B218" s="63"/>
      <c r="C218" s="100"/>
      <c r="D218" s="89"/>
      <c r="E218" s="162"/>
      <c r="F218" s="63"/>
      <c r="G218" s="65"/>
      <c r="H218" s="65"/>
      <c r="I218" s="65"/>
      <c r="J218" s="76"/>
      <c r="K218" s="132"/>
      <c r="L218" s="63"/>
      <c r="M218" s="63"/>
      <c r="N218" s="63"/>
      <c r="O218" s="63"/>
      <c r="P218" s="89"/>
      <c r="Q218" s="132"/>
      <c r="R218" s="63"/>
    </row>
    <row r="219" spans="1:18">
      <c r="A219" s="95">
        <v>11</v>
      </c>
      <c r="B219" s="63"/>
      <c r="C219" s="100"/>
      <c r="D219" s="89"/>
      <c r="E219" s="162"/>
      <c r="F219" s="63"/>
      <c r="G219" s="65"/>
      <c r="H219" s="65"/>
      <c r="I219" s="65"/>
      <c r="J219" s="76"/>
      <c r="K219" s="132"/>
      <c r="L219" s="63"/>
      <c r="M219" s="63"/>
      <c r="N219" s="63"/>
      <c r="O219" s="63"/>
      <c r="P219" s="89"/>
      <c r="Q219" s="132"/>
      <c r="R219" s="63"/>
    </row>
    <row r="220" spans="1:18">
      <c r="A220" s="95">
        <v>11</v>
      </c>
      <c r="B220" s="63"/>
      <c r="C220" s="100"/>
      <c r="D220" s="89"/>
      <c r="E220" s="162"/>
      <c r="F220" s="63"/>
      <c r="G220" s="65"/>
      <c r="H220" s="65"/>
      <c r="I220" s="65"/>
      <c r="J220" s="76"/>
      <c r="K220" s="132"/>
      <c r="L220" s="63"/>
      <c r="M220" s="63"/>
      <c r="N220" s="63"/>
      <c r="O220" s="63"/>
      <c r="P220" s="89"/>
      <c r="Q220" s="132"/>
      <c r="R220" s="63"/>
    </row>
    <row r="221" spans="1:18">
      <c r="A221" s="95">
        <v>11</v>
      </c>
      <c r="B221" s="63"/>
      <c r="C221" s="132"/>
      <c r="D221" s="219"/>
      <c r="E221" s="172"/>
      <c r="F221" s="63"/>
      <c r="G221" s="65"/>
      <c r="H221" s="65"/>
      <c r="I221" s="65"/>
      <c r="J221" s="76"/>
      <c r="K221" s="132"/>
      <c r="L221" s="63"/>
      <c r="M221" s="63"/>
      <c r="N221" s="63"/>
      <c r="O221" s="63"/>
      <c r="P221" s="88"/>
      <c r="Q221" s="132"/>
      <c r="R221" s="63"/>
    </row>
    <row r="222" spans="1:18">
      <c r="A222" s="95">
        <v>11</v>
      </c>
      <c r="B222" s="63"/>
      <c r="C222" s="132"/>
      <c r="D222" s="219"/>
      <c r="E222" s="172"/>
      <c r="F222" s="63"/>
      <c r="G222" s="65"/>
      <c r="H222" s="65"/>
      <c r="I222" s="65"/>
      <c r="J222" s="76"/>
      <c r="K222" s="132"/>
      <c r="L222" s="63"/>
      <c r="M222" s="63"/>
      <c r="N222" s="63"/>
      <c r="O222" s="63"/>
      <c r="P222" s="64"/>
      <c r="Q222" s="132"/>
      <c r="R222" s="63"/>
    </row>
    <row r="223" spans="1:18">
      <c r="A223" s="95">
        <v>11</v>
      </c>
      <c r="B223" s="63"/>
      <c r="C223" s="132"/>
      <c r="D223" s="219"/>
      <c r="E223" s="172"/>
      <c r="F223" s="63"/>
      <c r="G223" s="65"/>
      <c r="H223" s="65"/>
      <c r="I223" s="65"/>
      <c r="J223" s="76"/>
      <c r="K223" s="132"/>
      <c r="L223" s="63"/>
      <c r="M223" s="63"/>
      <c r="N223" s="63"/>
      <c r="O223" s="63"/>
      <c r="P223" s="88"/>
      <c r="Q223" s="132"/>
      <c r="R223" s="63"/>
    </row>
    <row r="224" spans="1:18">
      <c r="A224" s="95">
        <v>11</v>
      </c>
      <c r="B224" s="63"/>
      <c r="C224" s="100"/>
      <c r="D224" s="89"/>
      <c r="E224" s="214"/>
      <c r="F224" s="63"/>
      <c r="G224" s="65"/>
      <c r="H224" s="65"/>
      <c r="I224" s="65"/>
      <c r="J224" s="76"/>
      <c r="K224" s="132"/>
      <c r="L224" s="63"/>
      <c r="M224" s="63"/>
      <c r="N224" s="63"/>
      <c r="O224" s="63"/>
      <c r="P224" s="64"/>
      <c r="Q224" s="100"/>
      <c r="R224" s="63"/>
    </row>
    <row r="225" spans="1:18">
      <c r="A225" s="95">
        <v>11</v>
      </c>
      <c r="B225" s="63"/>
      <c r="C225" s="132"/>
      <c r="D225" s="170"/>
      <c r="E225" s="214"/>
      <c r="F225" s="214"/>
      <c r="G225" s="65"/>
      <c r="H225" s="65"/>
      <c r="I225" s="65"/>
      <c r="J225" s="76"/>
      <c r="K225" s="132"/>
      <c r="L225" s="63"/>
      <c r="M225" s="63"/>
      <c r="N225" s="63"/>
      <c r="O225" s="63"/>
      <c r="P225" s="63"/>
      <c r="Q225" s="132"/>
      <c r="R225" s="63"/>
    </row>
    <row r="226" spans="1:18">
      <c r="A226" s="95">
        <v>11</v>
      </c>
      <c r="B226" s="63"/>
      <c r="C226" s="132"/>
      <c r="D226" s="170"/>
      <c r="E226" s="214"/>
      <c r="F226" s="214"/>
      <c r="G226" s="65"/>
      <c r="H226" s="65"/>
      <c r="I226" s="65"/>
      <c r="J226" s="76"/>
      <c r="K226" s="132"/>
      <c r="L226" s="63"/>
      <c r="M226" s="63"/>
      <c r="N226" s="63"/>
      <c r="O226" s="63"/>
      <c r="P226" s="63"/>
      <c r="Q226" s="132"/>
      <c r="R226" s="63"/>
    </row>
    <row r="227" spans="1:18">
      <c r="A227" s="95">
        <v>11</v>
      </c>
      <c r="B227" s="63"/>
      <c r="C227" s="132"/>
      <c r="D227" s="170"/>
      <c r="E227" s="214"/>
      <c r="F227" s="214"/>
      <c r="G227" s="65"/>
      <c r="H227" s="65"/>
      <c r="I227" s="65"/>
      <c r="J227" s="76"/>
      <c r="K227" s="132"/>
      <c r="L227" s="63"/>
      <c r="M227" s="63"/>
      <c r="N227" s="63"/>
      <c r="O227" s="63"/>
      <c r="P227" s="63"/>
      <c r="Q227" s="132"/>
      <c r="R227" s="63"/>
    </row>
    <row r="228" spans="1:18">
      <c r="A228" s="95">
        <v>11</v>
      </c>
      <c r="B228" s="63"/>
      <c r="C228" s="100"/>
      <c r="D228" s="89"/>
      <c r="E228" s="214"/>
      <c r="F228" s="63"/>
      <c r="G228" s="65"/>
      <c r="H228" s="65"/>
      <c r="I228" s="65"/>
      <c r="J228" s="76"/>
      <c r="K228" s="132"/>
      <c r="L228" s="63"/>
      <c r="M228" s="63"/>
      <c r="N228" s="63"/>
      <c r="O228" s="63"/>
      <c r="P228" s="64"/>
      <c r="Q228" s="132"/>
      <c r="R228" s="63"/>
    </row>
    <row r="229" spans="1:18">
      <c r="A229" s="95">
        <v>11</v>
      </c>
      <c r="B229" s="63"/>
      <c r="C229" s="100"/>
      <c r="D229" s="216"/>
      <c r="E229" s="217"/>
      <c r="F229" s="63"/>
      <c r="G229" s="65"/>
      <c r="H229" s="65"/>
      <c r="I229" s="65"/>
      <c r="J229" s="76"/>
      <c r="K229" s="132"/>
      <c r="L229" s="63"/>
      <c r="M229" s="63"/>
      <c r="N229" s="63"/>
      <c r="O229" s="63"/>
      <c r="P229" s="64"/>
      <c r="Q229" s="100"/>
      <c r="R229" s="63"/>
    </row>
    <row r="230" spans="1:18">
      <c r="A230" s="95">
        <v>11</v>
      </c>
      <c r="B230" s="63"/>
      <c r="C230" s="100"/>
      <c r="D230" s="89"/>
      <c r="E230" s="214"/>
      <c r="F230" s="63"/>
      <c r="G230" s="65"/>
      <c r="H230" s="65"/>
      <c r="I230" s="65"/>
      <c r="J230" s="76"/>
      <c r="K230" s="132"/>
      <c r="L230" s="63"/>
      <c r="M230" s="63"/>
      <c r="N230" s="63"/>
      <c r="O230" s="63"/>
      <c r="P230" s="64"/>
      <c r="Q230" s="132"/>
      <c r="R230" s="63"/>
    </row>
    <row r="231" spans="1:18">
      <c r="A231" s="95">
        <v>11</v>
      </c>
      <c r="B231" s="63"/>
      <c r="C231" s="100"/>
      <c r="D231" s="89"/>
      <c r="E231" s="172"/>
      <c r="F231" s="63"/>
      <c r="G231" s="65"/>
      <c r="H231" s="65"/>
      <c r="I231" s="65"/>
      <c r="J231" s="76"/>
      <c r="K231" s="132"/>
      <c r="L231" s="63"/>
      <c r="M231" s="63"/>
      <c r="N231" s="63"/>
      <c r="O231" s="63"/>
      <c r="P231" s="64"/>
      <c r="Q231" s="100"/>
      <c r="R231" s="63"/>
    </row>
    <row r="232" spans="1:18">
      <c r="A232" s="95">
        <v>11</v>
      </c>
      <c r="B232" s="63"/>
      <c r="C232" s="100"/>
      <c r="D232" s="64"/>
      <c r="E232" s="220"/>
      <c r="F232" s="63"/>
      <c r="G232" s="65"/>
      <c r="H232" s="65"/>
      <c r="I232" s="65"/>
      <c r="J232" s="76"/>
      <c r="K232" s="63"/>
      <c r="L232" s="63"/>
      <c r="M232" s="63"/>
      <c r="N232" s="63"/>
      <c r="O232" s="63"/>
      <c r="P232" s="64"/>
      <c r="Q232" s="132"/>
      <c r="R232" s="63"/>
    </row>
    <row r="233" spans="1:18">
      <c r="A233" s="95">
        <v>11</v>
      </c>
      <c r="B233" s="63"/>
      <c r="C233" s="100"/>
      <c r="D233" s="64"/>
      <c r="E233" s="220"/>
      <c r="F233" s="63"/>
      <c r="G233" s="65"/>
      <c r="H233" s="65"/>
      <c r="I233" s="65"/>
      <c r="J233" s="76"/>
      <c r="K233" s="63"/>
      <c r="L233" s="63"/>
      <c r="M233" s="63"/>
      <c r="N233" s="63"/>
      <c r="O233" s="63"/>
      <c r="P233" s="64"/>
      <c r="Q233" s="132"/>
      <c r="R233" s="63"/>
    </row>
    <row r="234" spans="1:18">
      <c r="A234" s="95">
        <v>11</v>
      </c>
      <c r="B234" s="63"/>
      <c r="C234" s="100"/>
      <c r="D234" s="64"/>
      <c r="E234" s="220"/>
      <c r="F234" s="63"/>
      <c r="G234" s="65"/>
      <c r="H234" s="65"/>
      <c r="I234" s="65"/>
      <c r="J234" s="76"/>
      <c r="K234" s="63"/>
      <c r="L234" s="63"/>
      <c r="M234" s="63"/>
      <c r="N234" s="63"/>
      <c r="O234" s="63"/>
      <c r="P234" s="64"/>
      <c r="Q234" s="132"/>
      <c r="R234" s="63"/>
    </row>
    <row r="235" spans="1:18">
      <c r="A235" s="95">
        <v>11</v>
      </c>
      <c r="B235" s="63"/>
      <c r="C235" s="100"/>
      <c r="D235" s="216"/>
      <c r="E235" s="65"/>
      <c r="F235" s="63"/>
      <c r="G235" s="65"/>
      <c r="H235" s="65"/>
      <c r="I235" s="65"/>
      <c r="J235" s="76"/>
      <c r="K235" s="63"/>
      <c r="L235" s="63"/>
      <c r="M235" s="63"/>
      <c r="N235" s="63"/>
      <c r="O235" s="63"/>
      <c r="P235" s="88"/>
      <c r="Q235" s="132"/>
      <c r="R235" s="63"/>
    </row>
    <row r="236" spans="1:18">
      <c r="A236" s="95">
        <v>11</v>
      </c>
      <c r="B236" s="63"/>
      <c r="C236" s="100"/>
      <c r="D236" s="89"/>
      <c r="E236" s="172"/>
      <c r="F236" s="180"/>
      <c r="G236" s="172"/>
      <c r="H236" s="172"/>
      <c r="I236" s="206"/>
      <c r="J236" s="172"/>
      <c r="K236" s="75"/>
      <c r="L236" s="78"/>
      <c r="M236" s="78"/>
      <c r="N236" s="64"/>
      <c r="O236" s="78"/>
      <c r="P236" s="186"/>
      <c r="Q236" s="132"/>
      <c r="R236" s="63"/>
    </row>
    <row r="237" spans="1:18">
      <c r="A237" s="95">
        <v>11</v>
      </c>
      <c r="B237" s="63"/>
      <c r="C237" s="90"/>
      <c r="D237" s="91"/>
      <c r="E237" s="103"/>
      <c r="F237" s="206"/>
      <c r="G237" s="104"/>
      <c r="H237" s="79"/>
      <c r="I237" s="104"/>
      <c r="J237" s="104"/>
      <c r="K237" s="75"/>
      <c r="L237" s="93"/>
      <c r="M237" s="93"/>
      <c r="N237" s="64"/>
      <c r="O237" s="93"/>
      <c r="P237" s="186"/>
      <c r="Q237" s="90"/>
      <c r="R237" s="63"/>
    </row>
    <row r="238" spans="1:18">
      <c r="A238" s="95">
        <v>11</v>
      </c>
      <c r="B238" s="63"/>
      <c r="C238" s="132"/>
      <c r="D238" s="212"/>
      <c r="E238" s="104"/>
      <c r="F238" s="180"/>
      <c r="G238" s="104"/>
      <c r="H238" s="104"/>
      <c r="I238" s="104"/>
      <c r="J238" s="104"/>
      <c r="K238" s="75"/>
      <c r="L238" s="93"/>
      <c r="M238" s="93"/>
      <c r="N238" s="64"/>
      <c r="O238" s="93"/>
      <c r="P238" s="186"/>
      <c r="Q238" s="132"/>
      <c r="R238" s="63"/>
    </row>
    <row r="239" spans="1:18">
      <c r="A239" s="95">
        <v>11</v>
      </c>
      <c r="B239" s="63"/>
      <c r="C239" s="100"/>
      <c r="D239" s="89"/>
      <c r="E239" s="172"/>
      <c r="F239" s="180"/>
      <c r="G239" s="172"/>
      <c r="H239" s="172"/>
      <c r="I239" s="206"/>
      <c r="J239" s="172"/>
      <c r="K239" s="75"/>
      <c r="L239" s="93"/>
      <c r="M239" s="93"/>
      <c r="N239" s="64"/>
      <c r="O239" s="93"/>
      <c r="P239" s="186"/>
      <c r="Q239" s="132"/>
      <c r="R239" s="63"/>
    </row>
    <row r="240" spans="1:18">
      <c r="A240" s="95">
        <v>11</v>
      </c>
      <c r="B240" s="63"/>
      <c r="C240" s="132"/>
      <c r="D240" s="98"/>
      <c r="E240" s="104"/>
      <c r="F240" s="180"/>
      <c r="G240" s="104"/>
      <c r="H240" s="104"/>
      <c r="I240" s="104"/>
      <c r="J240" s="104"/>
      <c r="K240" s="75"/>
      <c r="L240" s="93"/>
      <c r="M240" s="93"/>
      <c r="N240" s="64"/>
      <c r="O240" s="93"/>
      <c r="P240" s="186"/>
      <c r="Q240" s="132"/>
      <c r="R240" s="63"/>
    </row>
    <row r="241" spans="1:18">
      <c r="A241" s="95">
        <v>11</v>
      </c>
      <c r="B241" s="63"/>
      <c r="C241" s="100"/>
      <c r="D241" s="89"/>
      <c r="E241" s="172"/>
      <c r="F241" s="180"/>
      <c r="G241" s="172"/>
      <c r="H241" s="172"/>
      <c r="I241" s="63"/>
      <c r="J241" s="184"/>
      <c r="K241" s="89"/>
      <c r="L241" s="64"/>
      <c r="M241" s="64"/>
      <c r="N241" s="64"/>
      <c r="O241" s="93"/>
      <c r="P241" s="186"/>
      <c r="Q241" s="132"/>
      <c r="R241" s="63"/>
    </row>
    <row r="242" spans="1:18">
      <c r="A242" s="95">
        <v>11</v>
      </c>
      <c r="B242" s="63"/>
      <c r="C242" s="100"/>
      <c r="D242" s="89"/>
      <c r="E242" s="183"/>
      <c r="F242" s="63"/>
      <c r="G242" s="183"/>
      <c r="H242" s="63"/>
      <c r="I242" s="63"/>
      <c r="J242" s="172"/>
      <c r="K242" s="93"/>
      <c r="L242" s="93"/>
      <c r="M242" s="93"/>
      <c r="N242" s="64"/>
      <c r="O242" s="93"/>
      <c r="P242" s="186"/>
      <c r="Q242" s="132"/>
      <c r="R242" s="63"/>
    </row>
    <row r="243" spans="1:18">
      <c r="A243" s="95">
        <v>11</v>
      </c>
      <c r="B243" s="63"/>
      <c r="C243" s="132"/>
      <c r="D243" s="212"/>
      <c r="E243" s="104"/>
      <c r="F243" s="180"/>
      <c r="G243" s="104"/>
      <c r="H243" s="63"/>
      <c r="I243" s="63"/>
      <c r="J243" s="104"/>
      <c r="K243" s="75"/>
      <c r="L243" s="93"/>
      <c r="M243" s="93"/>
      <c r="N243" s="64"/>
      <c r="O243" s="93"/>
      <c r="P243" s="186"/>
      <c r="Q243" s="132"/>
      <c r="R243" s="63"/>
    </row>
    <row r="244" spans="1:18">
      <c r="A244" s="218">
        <v>11</v>
      </c>
      <c r="B244" s="63"/>
      <c r="C244" s="132"/>
      <c r="D244" s="212"/>
      <c r="E244" s="162"/>
      <c r="F244" s="180"/>
      <c r="G244" s="162"/>
      <c r="H244" s="104"/>
      <c r="I244" s="104"/>
      <c r="J244" s="162"/>
      <c r="K244" s="75"/>
      <c r="L244" s="93"/>
      <c r="M244" s="93"/>
      <c r="N244" s="64"/>
      <c r="O244" s="93"/>
      <c r="P244" s="186"/>
      <c r="Q244" s="132"/>
      <c r="R244" s="63"/>
    </row>
    <row r="245" spans="1:18">
      <c r="A245" s="218">
        <v>11</v>
      </c>
      <c r="B245" s="63"/>
      <c r="C245" s="132"/>
      <c r="D245" s="212"/>
      <c r="E245" s="162"/>
      <c r="F245" s="180"/>
      <c r="G245" s="104"/>
      <c r="H245" s="104"/>
      <c r="I245" s="104"/>
      <c r="J245" s="104"/>
      <c r="K245" s="75"/>
      <c r="L245" s="93"/>
      <c r="M245" s="93"/>
      <c r="N245" s="64"/>
      <c r="O245" s="93"/>
      <c r="P245" s="186"/>
      <c r="Q245" s="132"/>
      <c r="R245" s="207"/>
    </row>
    <row r="246" spans="1:18">
      <c r="A246" s="218">
        <v>11</v>
      </c>
      <c r="B246" s="63"/>
      <c r="C246" s="89"/>
      <c r="D246" s="222"/>
      <c r="E246" s="223"/>
      <c r="F246" s="206"/>
      <c r="G246" s="223"/>
      <c r="H246" s="206"/>
      <c r="I246" s="206"/>
      <c r="J246" s="223"/>
      <c r="K246" s="224"/>
      <c r="L246" s="222"/>
      <c r="M246" s="222"/>
      <c r="N246" s="64"/>
      <c r="O246" s="93"/>
      <c r="P246" s="224"/>
      <c r="Q246" s="132"/>
      <c r="R246" s="207"/>
    </row>
    <row r="247" spans="1:18">
      <c r="A247" s="218">
        <v>11</v>
      </c>
      <c r="B247" s="63"/>
      <c r="C247" s="132"/>
      <c r="D247" s="232"/>
      <c r="E247" s="233"/>
      <c r="F247" s="230"/>
      <c r="G247" s="233"/>
      <c r="H247" s="235"/>
      <c r="I247" s="235"/>
      <c r="J247" s="233"/>
      <c r="K247" s="131"/>
      <c r="L247" s="80"/>
      <c r="M247" s="63"/>
      <c r="N247" s="237"/>
      <c r="O247" s="237"/>
      <c r="P247" s="154"/>
      <c r="Q247" s="132"/>
      <c r="R247" s="207"/>
    </row>
    <row r="248" spans="1:18">
      <c r="A248" s="176">
        <v>11</v>
      </c>
      <c r="B248" s="63"/>
      <c r="C248" s="132"/>
      <c r="D248" s="241"/>
      <c r="E248" s="129"/>
      <c r="F248" s="172"/>
      <c r="G248" s="129"/>
      <c r="H248" s="152"/>
      <c r="I248" s="152"/>
      <c r="J248" s="129"/>
      <c r="K248" s="131"/>
      <c r="L248" s="80"/>
      <c r="M248" s="171"/>
      <c r="N248" s="237"/>
      <c r="O248" s="237"/>
      <c r="P248" s="154"/>
      <c r="Q248" s="227"/>
      <c r="R248" s="207"/>
    </row>
    <row r="249" spans="1:18">
      <c r="A249" s="176">
        <v>11</v>
      </c>
      <c r="B249" s="63"/>
      <c r="C249" s="132"/>
      <c r="D249" s="232"/>
      <c r="E249" s="129"/>
      <c r="F249" s="172"/>
      <c r="G249" s="129"/>
      <c r="H249" s="129"/>
      <c r="I249" s="63"/>
      <c r="J249" s="129"/>
      <c r="K249" s="131"/>
      <c r="L249" s="80"/>
      <c r="M249" s="63"/>
      <c r="N249" s="237"/>
      <c r="O249" s="237"/>
      <c r="P249" s="154"/>
      <c r="Q249" s="132"/>
      <c r="R249" s="207"/>
    </row>
    <row r="250" spans="1:18">
      <c r="A250" s="63">
        <v>11</v>
      </c>
      <c r="B250" s="63"/>
      <c r="C250" s="122"/>
      <c r="D250" s="242"/>
      <c r="E250" s="123"/>
      <c r="F250" s="105"/>
      <c r="G250" s="123"/>
      <c r="H250" s="225"/>
      <c r="I250" s="225"/>
      <c r="J250" s="123"/>
      <c r="K250" s="131"/>
      <c r="L250" s="284"/>
      <c r="M250" s="88"/>
      <c r="N250" s="284"/>
      <c r="O250" s="63"/>
      <c r="P250" s="237"/>
      <c r="Q250" s="122"/>
      <c r="R250" s="207"/>
    </row>
    <row r="251" spans="1:18">
      <c r="A251" s="176">
        <v>11</v>
      </c>
      <c r="B251" s="63"/>
      <c r="C251" s="122"/>
      <c r="D251" s="243"/>
      <c r="E251" s="123"/>
      <c r="F251" s="105"/>
      <c r="G251" s="123"/>
      <c r="H251" s="238"/>
      <c r="I251" s="238"/>
      <c r="J251" s="123"/>
      <c r="K251" s="131"/>
      <c r="L251" s="284"/>
      <c r="M251" s="88"/>
      <c r="N251" s="284"/>
      <c r="O251" s="64"/>
      <c r="P251" s="237"/>
      <c r="Q251" s="122"/>
      <c r="R251" s="207"/>
    </row>
    <row r="252" spans="1:18">
      <c r="A252" s="79">
        <v>11</v>
      </c>
      <c r="B252" s="63"/>
      <c r="C252" s="89"/>
      <c r="D252" s="173"/>
      <c r="E252" s="112"/>
      <c r="F252" s="112"/>
      <c r="G252" s="112"/>
      <c r="H252" s="229"/>
      <c r="I252" s="229"/>
      <c r="J252" s="112"/>
      <c r="K252" s="80"/>
      <c r="L252" s="80"/>
      <c r="M252" s="80"/>
      <c r="N252" s="80"/>
      <c r="O252" s="80"/>
      <c r="P252" s="80"/>
      <c r="Q252" s="207"/>
      <c r="R252" s="207"/>
    </row>
    <row r="253" spans="1:18">
      <c r="A253" s="63">
        <v>11</v>
      </c>
      <c r="B253" s="63"/>
      <c r="C253" s="139"/>
      <c r="D253" s="98"/>
      <c r="E253" s="105"/>
      <c r="F253" s="105"/>
      <c r="G253" s="105"/>
      <c r="H253" s="231"/>
      <c r="I253" s="244"/>
      <c r="J253" s="105"/>
      <c r="K253" s="226"/>
      <c r="L253" s="64"/>
      <c r="M253" s="176"/>
      <c r="N253" s="284"/>
      <c r="O253" s="63"/>
      <c r="P253" s="237"/>
      <c r="Q253" s="240"/>
      <c r="R253" s="207"/>
    </row>
    <row r="254" spans="1:18">
      <c r="A254" s="63">
        <v>11</v>
      </c>
      <c r="B254" s="63"/>
      <c r="C254" s="122"/>
      <c r="D254" s="216"/>
      <c r="E254" s="123"/>
      <c r="F254" s="105"/>
      <c r="G254" s="123"/>
      <c r="H254" s="150"/>
      <c r="I254" s="150"/>
      <c r="J254" s="123"/>
      <c r="K254" s="131"/>
      <c r="L254" s="284"/>
      <c r="M254" s="88"/>
      <c r="N254" s="284"/>
      <c r="O254" s="63"/>
      <c r="P254" s="237"/>
      <c r="Q254" s="122"/>
      <c r="R254" s="207"/>
    </row>
    <row r="255" spans="1:18">
      <c r="A255" s="176">
        <v>11</v>
      </c>
      <c r="B255" s="63"/>
      <c r="C255" s="122"/>
      <c r="D255" s="236"/>
      <c r="E255" s="123"/>
      <c r="F255" s="105"/>
      <c r="G255" s="123"/>
      <c r="H255" s="238"/>
      <c r="I255" s="238"/>
      <c r="J255" s="123"/>
      <c r="K255" s="131"/>
      <c r="L255" s="284"/>
      <c r="M255" s="88"/>
      <c r="N255" s="284"/>
      <c r="O255" s="64"/>
      <c r="P255" s="237"/>
      <c r="Q255" s="122"/>
      <c r="R255" s="207"/>
    </row>
    <row r="256" spans="1:18">
      <c r="A256" s="176">
        <v>11</v>
      </c>
      <c r="B256" s="63"/>
      <c r="C256" s="169"/>
      <c r="D256" s="242"/>
      <c r="E256" s="245"/>
      <c r="F256" s="105"/>
      <c r="G256" s="245"/>
      <c r="H256" s="238"/>
      <c r="I256" s="238"/>
      <c r="J256" s="245"/>
      <c r="K256" s="80"/>
      <c r="L256" s="64"/>
      <c r="M256" s="80"/>
      <c r="N256" s="284"/>
      <c r="O256" s="237"/>
      <c r="P256" s="237"/>
      <c r="Q256" s="227"/>
      <c r="R256" s="207"/>
    </row>
    <row r="257" spans="1:18">
      <c r="A257" s="176">
        <v>11</v>
      </c>
      <c r="B257" s="63"/>
      <c r="C257" s="139"/>
      <c r="D257" s="98"/>
      <c r="E257" s="105"/>
      <c r="F257" s="105"/>
      <c r="G257" s="105"/>
      <c r="H257" s="238"/>
      <c r="I257" s="238"/>
      <c r="J257" s="105"/>
      <c r="K257" s="226"/>
      <c r="L257" s="64"/>
      <c r="M257" s="176"/>
      <c r="N257" s="284"/>
      <c r="O257" s="64"/>
      <c r="P257" s="237"/>
      <c r="Q257" s="240"/>
      <c r="R257" s="207"/>
    </row>
    <row r="258" spans="1:18">
      <c r="A258" s="205" t="s">
        <v>52</v>
      </c>
      <c r="B258" s="63"/>
      <c r="C258" s="139"/>
      <c r="D258" s="98"/>
      <c r="E258" s="105"/>
      <c r="F258" s="105"/>
      <c r="G258" s="105"/>
      <c r="H258" s="231"/>
      <c r="I258" s="231"/>
      <c r="J258" s="105"/>
      <c r="K258" s="226"/>
      <c r="L258" s="64"/>
      <c r="M258" s="176"/>
      <c r="N258" s="284"/>
      <c r="O258" s="171"/>
      <c r="P258" s="237"/>
      <c r="Q258" s="240"/>
      <c r="R258" s="207"/>
    </row>
    <row r="259" spans="1:18">
      <c r="A259" s="176">
        <v>11</v>
      </c>
      <c r="B259" s="63"/>
      <c r="C259" s="121"/>
      <c r="D259" s="246"/>
      <c r="E259" s="167"/>
      <c r="F259" s="230"/>
      <c r="G259" s="167"/>
      <c r="H259" s="247"/>
      <c r="I259" s="117"/>
      <c r="J259" s="167"/>
      <c r="K259" s="132"/>
      <c r="L259" s="63"/>
      <c r="M259" s="63"/>
      <c r="N259" s="80"/>
      <c r="O259" s="237"/>
      <c r="P259" s="154"/>
      <c r="Q259" s="132"/>
      <c r="R259" s="207"/>
    </row>
    <row r="260" spans="1:18">
      <c r="A260" s="79">
        <v>11</v>
      </c>
      <c r="B260" s="63"/>
      <c r="C260" s="169"/>
      <c r="D260" s="228"/>
      <c r="E260" s="212"/>
      <c r="F260" s="248"/>
      <c r="G260" s="212"/>
      <c r="H260" s="229"/>
      <c r="I260" s="229"/>
      <c r="J260" s="212"/>
      <c r="K260" s="169"/>
      <c r="L260" s="171"/>
      <c r="M260" s="80"/>
      <c r="N260" s="80"/>
      <c r="O260" s="80"/>
      <c r="P260" s="237"/>
      <c r="Q260" s="169"/>
      <c r="R260" s="207"/>
    </row>
    <row r="261" spans="1:18">
      <c r="A261" s="176">
        <v>11</v>
      </c>
      <c r="B261" s="63"/>
      <c r="C261" s="89"/>
      <c r="D261" s="205"/>
      <c r="E261" s="112"/>
      <c r="F261" s="234"/>
      <c r="G261" s="112"/>
      <c r="H261" s="116"/>
      <c r="I261" s="234"/>
      <c r="J261" s="112"/>
      <c r="K261" s="80"/>
      <c r="L261" s="63"/>
      <c r="M261" s="63"/>
      <c r="N261" s="80"/>
      <c r="O261" s="63"/>
      <c r="P261" s="63"/>
      <c r="Q261" s="100"/>
      <c r="R261" s="207"/>
    </row>
    <row r="262" spans="1:18">
      <c r="A262" s="176">
        <v>11</v>
      </c>
      <c r="B262" s="63"/>
      <c r="C262" s="169"/>
      <c r="D262" s="249"/>
      <c r="E262" s="250"/>
      <c r="F262" s="251"/>
      <c r="G262" s="252"/>
      <c r="H262" s="112"/>
      <c r="I262" s="112"/>
      <c r="J262" s="252"/>
      <c r="K262" s="169"/>
      <c r="L262" s="63"/>
      <c r="M262" s="63"/>
      <c r="N262" s="63"/>
      <c r="O262" s="237"/>
      <c r="P262" s="154"/>
      <c r="Q262" s="164"/>
      <c r="R262" s="207"/>
    </row>
    <row r="263" spans="1:18">
      <c r="A263" s="79">
        <v>11</v>
      </c>
      <c r="B263" s="63"/>
      <c r="C263" s="133"/>
      <c r="D263" s="253"/>
      <c r="E263" s="254"/>
      <c r="F263" s="234"/>
      <c r="G263" s="254"/>
      <c r="H263" s="229"/>
      <c r="I263" s="229"/>
      <c r="J263" s="254"/>
      <c r="K263" s="89"/>
      <c r="L263" s="64"/>
      <c r="M263" s="64"/>
      <c r="N263" s="64"/>
      <c r="O263" s="80"/>
      <c r="P263" s="80"/>
      <c r="Q263" s="132"/>
      <c r="R263" s="207"/>
    </row>
    <row r="264" spans="1:18">
      <c r="A264" s="255">
        <v>11</v>
      </c>
      <c r="B264" s="63"/>
      <c r="C264" s="132"/>
      <c r="D264" s="184"/>
      <c r="E264" s="256"/>
      <c r="F264" s="256"/>
      <c r="G264" s="256"/>
      <c r="H264" s="256"/>
      <c r="I264" s="256"/>
      <c r="J264" s="257"/>
      <c r="K264" s="89"/>
      <c r="L264" s="64"/>
      <c r="M264" s="64"/>
      <c r="N264" s="64"/>
      <c r="O264" s="64"/>
      <c r="P264" s="154"/>
      <c r="Q264" s="132"/>
      <c r="R264" s="207"/>
    </row>
    <row r="265" spans="1:18">
      <c r="A265" s="176">
        <v>11</v>
      </c>
      <c r="B265" s="63"/>
      <c r="C265" s="132"/>
      <c r="D265" s="232"/>
      <c r="E265" s="233"/>
      <c r="F265" s="230"/>
      <c r="G265" s="233"/>
      <c r="H265" s="233"/>
      <c r="I265" s="233"/>
      <c r="J265" s="233"/>
      <c r="K265" s="131"/>
      <c r="L265" s="80"/>
      <c r="M265" s="63"/>
      <c r="N265" s="237"/>
      <c r="O265" s="237"/>
      <c r="P265" s="154"/>
      <c r="Q265" s="132"/>
      <c r="R265" s="207"/>
    </row>
    <row r="266" spans="1:18">
      <c r="A266" s="176">
        <v>11</v>
      </c>
      <c r="B266" s="63"/>
      <c r="C266" s="132"/>
      <c r="D266" s="232"/>
      <c r="E266" s="233"/>
      <c r="F266" s="230"/>
      <c r="G266" s="258"/>
      <c r="H266" s="233"/>
      <c r="I266" s="233"/>
      <c r="J266" s="233"/>
      <c r="K266" s="131"/>
      <c r="L266" s="80"/>
      <c r="M266" s="63"/>
      <c r="N266" s="237"/>
      <c r="O266" s="237"/>
      <c r="P266" s="154"/>
      <c r="Q266" s="132"/>
      <c r="R266" s="63"/>
    </row>
    <row r="267" spans="1:18">
      <c r="A267" s="176">
        <v>11</v>
      </c>
      <c r="B267" s="63"/>
      <c r="C267" s="132"/>
      <c r="D267" s="232"/>
      <c r="E267" s="233"/>
      <c r="F267" s="230"/>
      <c r="G267" s="259"/>
      <c r="H267" s="260"/>
      <c r="I267" s="233"/>
      <c r="J267" s="233"/>
      <c r="K267" s="131"/>
      <c r="L267" s="80"/>
      <c r="M267" s="63"/>
      <c r="N267" s="237"/>
      <c r="O267" s="237"/>
      <c r="P267" s="154"/>
      <c r="Q267" s="132"/>
      <c r="R267" s="63"/>
    </row>
    <row r="268" spans="1:18" s="54" customFormat="1">
      <c r="A268" s="221">
        <v>11</v>
      </c>
      <c r="B268" s="63"/>
      <c r="C268" s="177"/>
      <c r="D268" s="261"/>
      <c r="E268" s="178"/>
      <c r="F268" s="63"/>
      <c r="G268" s="178"/>
      <c r="H268" s="262"/>
      <c r="I268" s="262"/>
      <c r="J268" s="178"/>
      <c r="K268" s="175"/>
      <c r="L268" s="221"/>
      <c r="M268" s="93"/>
      <c r="N268" s="93"/>
      <c r="O268" s="168"/>
      <c r="P268" s="63"/>
      <c r="Q268" s="132"/>
      <c r="R268" s="63"/>
    </row>
    <row r="269" spans="1:18" s="54" customFormat="1">
      <c r="A269" s="221">
        <v>11</v>
      </c>
      <c r="B269" s="63"/>
      <c r="C269" s="177"/>
      <c r="D269" s="261"/>
      <c r="E269" s="178"/>
      <c r="F269" s="63"/>
      <c r="G269" s="178"/>
      <c r="H269" s="262"/>
      <c r="I269" s="262"/>
      <c r="J269" s="178"/>
      <c r="K269" s="175"/>
      <c r="L269" s="221"/>
      <c r="M269" s="93"/>
      <c r="N269" s="93"/>
      <c r="O269" s="168"/>
      <c r="P269" s="63"/>
      <c r="Q269" s="132"/>
      <c r="R269" s="63"/>
    </row>
    <row r="270" spans="1:18">
      <c r="A270" s="255">
        <v>11</v>
      </c>
      <c r="B270" s="63"/>
      <c r="C270" s="132"/>
      <c r="D270" s="165"/>
      <c r="E270" s="166"/>
      <c r="F270" s="266"/>
      <c r="G270" s="166"/>
      <c r="H270" s="166"/>
      <c r="I270" s="173"/>
      <c r="J270" s="166"/>
      <c r="K270" s="132"/>
      <c r="L270" s="63"/>
      <c r="M270" s="63"/>
      <c r="N270" s="63"/>
      <c r="O270" s="63"/>
      <c r="P270" s="63"/>
      <c r="Q270" s="132"/>
      <c r="R270" s="63"/>
    </row>
    <row r="271" spans="1:18">
      <c r="A271" s="255">
        <v>11</v>
      </c>
      <c r="B271" s="63"/>
      <c r="C271" s="132"/>
      <c r="D271" s="165"/>
      <c r="E271" s="166"/>
      <c r="F271" s="266"/>
      <c r="G271" s="166"/>
      <c r="H271" s="166"/>
      <c r="I271" s="173"/>
      <c r="J271" s="166"/>
      <c r="K271" s="132"/>
      <c r="L271" s="63"/>
      <c r="M271" s="63"/>
      <c r="N271" s="63"/>
      <c r="O271" s="63"/>
      <c r="P271" s="63"/>
      <c r="Q271" s="132"/>
      <c r="R271" s="63"/>
    </row>
    <row r="272" spans="1:18">
      <c r="A272" s="221">
        <v>11</v>
      </c>
      <c r="B272" s="63"/>
      <c r="C272" s="132"/>
      <c r="D272" s="170"/>
      <c r="E272" s="179"/>
      <c r="F272" s="180"/>
      <c r="G272" s="263"/>
      <c r="H272" s="104"/>
      <c r="I272" s="104"/>
      <c r="J272" s="263"/>
      <c r="K272" s="75"/>
      <c r="L272" s="93"/>
      <c r="M272" s="93"/>
      <c r="N272" s="93"/>
      <c r="O272" s="93"/>
      <c r="P272" s="63"/>
      <c r="Q272" s="132"/>
      <c r="R272" s="63"/>
    </row>
    <row r="273" spans="1:18">
      <c r="A273" s="221">
        <v>11</v>
      </c>
      <c r="B273" s="63"/>
      <c r="C273" s="132"/>
      <c r="D273" s="170"/>
      <c r="E273" s="179"/>
      <c r="F273" s="180"/>
      <c r="G273" s="263"/>
      <c r="H273" s="104"/>
      <c r="I273" s="104"/>
      <c r="J273" s="263"/>
      <c r="K273" s="75"/>
      <c r="L273" s="93"/>
      <c r="M273" s="93"/>
      <c r="N273" s="80"/>
      <c r="O273" s="93"/>
      <c r="P273" s="63"/>
      <c r="Q273" s="132"/>
      <c r="R273" s="63"/>
    </row>
    <row r="274" spans="1:18">
      <c r="A274" s="221">
        <v>11</v>
      </c>
      <c r="B274" s="63"/>
      <c r="C274" s="75"/>
      <c r="D274" s="170"/>
      <c r="E274" s="264"/>
      <c r="F274" s="63"/>
      <c r="G274" s="161"/>
      <c r="H274" s="161"/>
      <c r="I274" s="163"/>
      <c r="J274" s="264"/>
      <c r="K274" s="75"/>
      <c r="L274" s="63"/>
      <c r="M274" s="63"/>
      <c r="N274" s="63"/>
      <c r="O274" s="93"/>
      <c r="P274" s="63"/>
      <c r="Q274" s="132"/>
      <c r="R274" s="63"/>
    </row>
    <row r="275" spans="1:18">
      <c r="A275" s="221">
        <v>11</v>
      </c>
      <c r="B275" s="63"/>
      <c r="C275" s="132"/>
      <c r="D275" s="170"/>
      <c r="E275" s="179"/>
      <c r="F275" s="99"/>
      <c r="G275" s="179"/>
      <c r="H275" s="265"/>
      <c r="I275" s="265"/>
      <c r="J275" s="179"/>
      <c r="K275" s="75"/>
      <c r="L275" s="93"/>
      <c r="M275" s="93"/>
      <c r="N275" s="93"/>
      <c r="O275" s="93"/>
      <c r="P275" s="63"/>
      <c r="Q275" s="132"/>
      <c r="R275" s="63"/>
    </row>
    <row r="276" spans="1:18">
      <c r="A276" s="63">
        <v>11</v>
      </c>
      <c r="B276" s="63"/>
      <c r="C276" s="100"/>
      <c r="D276" s="64"/>
      <c r="E276" s="166"/>
      <c r="F276" s="266"/>
      <c r="G276" s="166"/>
      <c r="H276" s="166"/>
      <c r="I276" s="173"/>
      <c r="J276" s="166"/>
      <c r="K276" s="75"/>
      <c r="L276" s="93"/>
      <c r="M276" s="93"/>
      <c r="N276" s="93"/>
      <c r="O276" s="93"/>
      <c r="P276" s="168"/>
      <c r="Q276" s="132"/>
      <c r="R276" s="63"/>
    </row>
    <row r="277" spans="1:18">
      <c r="A277" s="221">
        <v>11</v>
      </c>
      <c r="B277" s="63"/>
      <c r="C277" s="177"/>
      <c r="D277" s="170"/>
      <c r="E277" s="263"/>
      <c r="F277" s="63"/>
      <c r="G277" s="263"/>
      <c r="H277" s="163"/>
      <c r="I277" s="63"/>
      <c r="J277" s="263"/>
      <c r="K277" s="75"/>
      <c r="L277" s="93"/>
      <c r="M277" s="93"/>
      <c r="N277" s="93"/>
      <c r="O277" s="93"/>
      <c r="P277" s="63"/>
      <c r="Q277" s="132"/>
      <c r="R277" s="63"/>
    </row>
    <row r="278" spans="1:18">
      <c r="A278" s="221">
        <v>11</v>
      </c>
      <c r="B278" s="63"/>
      <c r="C278" s="177"/>
      <c r="D278" s="170"/>
      <c r="E278" s="263"/>
      <c r="F278" s="63"/>
      <c r="G278" s="263"/>
      <c r="H278" s="163"/>
      <c r="I278" s="63"/>
      <c r="J278" s="263"/>
      <c r="K278" s="75"/>
      <c r="L278" s="93"/>
      <c r="M278" s="93"/>
      <c r="N278" s="93"/>
      <c r="O278" s="93"/>
      <c r="P278" s="63"/>
      <c r="Q278" s="132"/>
      <c r="R278" s="64"/>
    </row>
    <row r="279" spans="1:18">
      <c r="A279" s="176">
        <v>11</v>
      </c>
      <c r="B279" s="63"/>
      <c r="C279" s="159"/>
      <c r="D279" s="160"/>
      <c r="E279" s="267"/>
      <c r="F279" s="162"/>
      <c r="G279" s="268"/>
      <c r="H279" s="268"/>
      <c r="I279" s="268"/>
      <c r="J279" s="267"/>
      <c r="K279" s="89"/>
      <c r="L279" s="64"/>
      <c r="M279" s="64"/>
      <c r="N279" s="64"/>
      <c r="O279" s="64"/>
      <c r="P279" s="237"/>
      <c r="Q279" s="269"/>
      <c r="R279" s="63"/>
    </row>
    <row r="280" spans="1:18">
      <c r="A280" s="176">
        <v>11</v>
      </c>
      <c r="B280" s="63"/>
      <c r="C280" s="132"/>
      <c r="D280" s="170"/>
      <c r="E280" s="162"/>
      <c r="F280" s="162"/>
      <c r="G280" s="162"/>
      <c r="H280" s="63"/>
      <c r="I280" s="63"/>
      <c r="J280" s="105"/>
      <c r="K280" s="89"/>
      <c r="L280" s="64"/>
      <c r="M280" s="64"/>
      <c r="N280" s="64"/>
      <c r="O280" s="64"/>
      <c r="P280" s="237"/>
      <c r="Q280" s="132"/>
      <c r="R280" s="63"/>
    </row>
    <row r="281" spans="1:18">
      <c r="A281" s="176">
        <v>11</v>
      </c>
      <c r="B281" s="63"/>
      <c r="C281" s="90"/>
      <c r="D281" s="153"/>
      <c r="E281" s="270"/>
      <c r="F281" s="162"/>
      <c r="G281" s="270"/>
      <c r="H281" s="65"/>
      <c r="I281" s="65"/>
      <c r="J281" s="270"/>
      <c r="K281" s="100"/>
      <c r="L281" s="93"/>
      <c r="M281" s="93"/>
      <c r="N281" s="93"/>
      <c r="O281" s="93"/>
      <c r="P281" s="168"/>
      <c r="Q281" s="132"/>
      <c r="R281" s="63"/>
    </row>
    <row r="282" spans="1:18">
      <c r="A282" s="176">
        <v>11</v>
      </c>
      <c r="B282" s="63"/>
      <c r="C282" s="90"/>
      <c r="D282" s="78"/>
      <c r="E282" s="172"/>
      <c r="F282" s="63"/>
      <c r="G282" s="172"/>
      <c r="H282" s="65"/>
      <c r="I282" s="65"/>
      <c r="J282" s="172"/>
      <c r="K282" s="75"/>
      <c r="L282" s="93"/>
      <c r="M282" s="93"/>
      <c r="N282" s="93"/>
      <c r="O282" s="93"/>
      <c r="P282" s="78"/>
      <c r="Q282" s="132"/>
      <c r="R282" s="271"/>
    </row>
    <row r="283" spans="1:18">
      <c r="A283" s="176">
        <v>11</v>
      </c>
      <c r="B283" s="63"/>
      <c r="C283" s="90"/>
      <c r="D283" s="153"/>
      <c r="E283" s="270"/>
      <c r="F283" s="63"/>
      <c r="G283" s="270"/>
      <c r="H283" s="65"/>
      <c r="I283" s="65"/>
      <c r="J283" s="270"/>
      <c r="K283" s="100"/>
      <c r="L283" s="93"/>
      <c r="M283" s="93"/>
      <c r="N283" s="93"/>
      <c r="O283" s="93"/>
      <c r="P283" s="186"/>
      <c r="Q283" s="132"/>
      <c r="R283" s="63"/>
    </row>
    <row r="284" spans="1:18">
      <c r="A284" s="271">
        <v>11</v>
      </c>
      <c r="B284" s="63"/>
      <c r="C284" s="100"/>
      <c r="D284" s="271"/>
      <c r="E284" s="272"/>
      <c r="F284" s="271"/>
      <c r="G284" s="272"/>
      <c r="H284" s="122"/>
      <c r="I284" s="122"/>
      <c r="J284" s="272"/>
      <c r="K284" s="169"/>
      <c r="L284" s="80"/>
      <c r="M284" s="80"/>
      <c r="N284" s="80"/>
      <c r="O284" s="80"/>
      <c r="P284" s="63"/>
      <c r="Q284" s="100"/>
      <c r="R284" s="63"/>
    </row>
    <row r="285" spans="1:18">
      <c r="A285" s="63">
        <v>11</v>
      </c>
      <c r="B285" s="63"/>
      <c r="C285" s="132"/>
      <c r="D285" s="214"/>
      <c r="E285" s="214"/>
      <c r="F285" s="235"/>
      <c r="G285" s="214"/>
      <c r="H285" s="273"/>
      <c r="I285" s="273"/>
      <c r="J285" s="235"/>
      <c r="K285" s="63"/>
      <c r="L285" s="63"/>
      <c r="M285" s="63"/>
      <c r="N285" s="63"/>
      <c r="O285" s="63"/>
      <c r="P285" s="63"/>
      <c r="Q285" s="63"/>
      <c r="R285" s="63"/>
    </row>
    <row r="286" spans="1:18">
      <c r="A286" s="176">
        <v>11</v>
      </c>
      <c r="B286" s="63"/>
      <c r="C286" s="100"/>
      <c r="D286" s="89"/>
      <c r="E286" s="182"/>
      <c r="F286" s="63"/>
      <c r="G286" s="172"/>
      <c r="H286" s="63"/>
      <c r="I286" s="63"/>
      <c r="J286" s="172"/>
      <c r="K286" s="89"/>
      <c r="L286" s="64"/>
      <c r="M286" s="64"/>
      <c r="N286" s="64"/>
      <c r="O286" s="64"/>
      <c r="P286" s="63"/>
      <c r="Q286" s="132"/>
      <c r="R286" s="64"/>
    </row>
    <row r="287" spans="1:18">
      <c r="A287" s="176">
        <v>11</v>
      </c>
      <c r="B287" s="63"/>
      <c r="C287" s="100"/>
      <c r="D287" s="89"/>
      <c r="E287" s="182"/>
      <c r="F287" s="63"/>
      <c r="G287" s="172"/>
      <c r="H287" s="63"/>
      <c r="I287" s="63"/>
      <c r="J287" s="172"/>
      <c r="K287" s="89"/>
      <c r="L287" s="64"/>
      <c r="M287" s="64"/>
      <c r="N287" s="64"/>
      <c r="O287" s="64"/>
      <c r="P287" s="63"/>
      <c r="Q287" s="132"/>
      <c r="R287" s="63"/>
    </row>
    <row r="288" spans="1:18">
      <c r="A288" s="176">
        <v>11</v>
      </c>
      <c r="B288" s="63"/>
      <c r="C288" s="100"/>
      <c r="D288" s="89"/>
      <c r="E288" s="182"/>
      <c r="F288" s="63"/>
      <c r="G288" s="172"/>
      <c r="H288" s="63"/>
      <c r="I288" s="63"/>
      <c r="J288" s="172"/>
      <c r="K288" s="89"/>
      <c r="L288" s="64"/>
      <c r="M288" s="64"/>
      <c r="N288" s="64"/>
      <c r="O288" s="64"/>
      <c r="P288" s="63"/>
      <c r="Q288" s="132"/>
      <c r="R288" s="63"/>
    </row>
    <row r="289" spans="1:18">
      <c r="A289" s="176">
        <v>11</v>
      </c>
      <c r="B289" s="63"/>
      <c r="C289" s="100"/>
      <c r="D289" s="89"/>
      <c r="E289" s="182"/>
      <c r="F289" s="63"/>
      <c r="G289" s="172"/>
      <c r="H289" s="63"/>
      <c r="I289" s="63"/>
      <c r="J289" s="172"/>
      <c r="K289" s="89"/>
      <c r="L289" s="64"/>
      <c r="M289" s="64"/>
      <c r="N289" s="64"/>
      <c r="O289" s="64"/>
      <c r="P289" s="63"/>
      <c r="Q289" s="132"/>
      <c r="R289" s="64"/>
    </row>
    <row r="290" spans="1:18">
      <c r="A290" s="176">
        <v>11</v>
      </c>
      <c r="B290" s="63"/>
      <c r="C290" s="100"/>
      <c r="D290" s="89"/>
      <c r="E290" s="182"/>
      <c r="F290" s="63"/>
      <c r="G290" s="172"/>
      <c r="H290" s="63"/>
      <c r="I290" s="63"/>
      <c r="J290" s="172"/>
      <c r="K290" s="89"/>
      <c r="L290" s="64"/>
      <c r="M290" s="64"/>
      <c r="N290" s="64"/>
      <c r="O290" s="64"/>
      <c r="P290" s="63"/>
      <c r="Q290" s="132"/>
      <c r="R290" s="63"/>
    </row>
    <row r="291" spans="1:18">
      <c r="A291" s="176">
        <v>11</v>
      </c>
      <c r="B291" s="63"/>
      <c r="C291" s="100"/>
      <c r="D291" s="89"/>
      <c r="E291" s="182"/>
      <c r="F291" s="63"/>
      <c r="G291" s="172"/>
      <c r="H291" s="63"/>
      <c r="I291" s="63"/>
      <c r="J291" s="172"/>
      <c r="K291" s="89"/>
      <c r="L291" s="64"/>
      <c r="M291" s="64"/>
      <c r="N291" s="64"/>
      <c r="O291" s="64"/>
      <c r="P291" s="63"/>
      <c r="Q291" s="132"/>
      <c r="R291" s="63"/>
    </row>
    <row r="292" spans="1:18">
      <c r="A292" s="176">
        <v>11</v>
      </c>
      <c r="B292" s="63"/>
      <c r="C292" s="157"/>
      <c r="D292" s="153"/>
      <c r="E292" s="158"/>
      <c r="F292" s="63"/>
      <c r="G292" s="65"/>
      <c r="H292" s="65"/>
      <c r="I292" s="65"/>
      <c r="J292" s="76"/>
      <c r="K292" s="274"/>
      <c r="L292" s="275"/>
      <c r="M292" s="275"/>
      <c r="N292" s="275"/>
      <c r="O292" s="153"/>
      <c r="P292" s="237"/>
      <c r="Q292" s="155"/>
      <c r="R292" s="80"/>
    </row>
    <row r="293" spans="1:18">
      <c r="A293" s="176">
        <v>11</v>
      </c>
      <c r="B293" s="63"/>
      <c r="C293" s="181"/>
      <c r="D293" s="236"/>
      <c r="E293" s="162"/>
      <c r="F293" s="163"/>
      <c r="G293" s="162"/>
      <c r="H293" s="63"/>
      <c r="I293" s="63"/>
      <c r="J293" s="162"/>
      <c r="K293" s="89"/>
      <c r="L293" s="275"/>
      <c r="M293" s="275"/>
      <c r="N293" s="275"/>
      <c r="O293" s="153"/>
      <c r="P293" s="237"/>
      <c r="Q293" s="132"/>
      <c r="R293" s="63"/>
    </row>
    <row r="294" spans="1:18">
      <c r="A294" s="176">
        <v>11</v>
      </c>
      <c r="B294" s="63"/>
      <c r="C294" s="100"/>
      <c r="D294" s="89"/>
      <c r="E294" s="172"/>
      <c r="F294" s="99"/>
      <c r="G294" s="172"/>
      <c r="H294" s="206"/>
      <c r="I294" s="206"/>
      <c r="J294" s="162"/>
      <c r="K294" s="276"/>
      <c r="L294" s="277"/>
      <c r="M294" s="277"/>
      <c r="N294" s="277"/>
      <c r="O294" s="153"/>
      <c r="P294" s="80"/>
      <c r="Q294" s="278"/>
      <c r="R294" s="63"/>
    </row>
    <row r="295" spans="1:18">
      <c r="A295" s="176">
        <v>11</v>
      </c>
      <c r="B295" s="63"/>
      <c r="C295" s="100"/>
      <c r="D295" s="89"/>
      <c r="E295" s="172"/>
      <c r="F295" s="63"/>
      <c r="G295" s="172"/>
      <c r="H295" s="65"/>
      <c r="I295" s="65"/>
      <c r="J295" s="172"/>
      <c r="K295" s="279"/>
      <c r="L295" s="280"/>
      <c r="M295" s="280"/>
      <c r="N295" s="280"/>
      <c r="O295" s="280"/>
      <c r="P295" s="280"/>
      <c r="Q295" s="132"/>
      <c r="R295" s="63"/>
    </row>
    <row r="296" spans="1:18">
      <c r="A296" s="176">
        <v>11</v>
      </c>
      <c r="B296" s="63"/>
      <c r="C296" s="281"/>
      <c r="D296" s="89"/>
      <c r="E296" s="172"/>
      <c r="F296" s="63"/>
      <c r="G296" s="172"/>
      <c r="H296" s="65"/>
      <c r="I296" s="65"/>
      <c r="J296" s="172"/>
      <c r="K296" s="281"/>
      <c r="L296" s="282"/>
      <c r="M296" s="282"/>
      <c r="N296" s="282"/>
      <c r="O296" s="80"/>
      <c r="P296" s="80"/>
      <c r="Q296" s="281"/>
      <c r="R296" s="63"/>
    </row>
    <row r="297" spans="1:18">
      <c r="A297" s="176">
        <v>11</v>
      </c>
      <c r="B297" s="63"/>
      <c r="C297" s="132"/>
      <c r="D297" s="214"/>
      <c r="E297" s="214"/>
      <c r="F297" s="235"/>
      <c r="G297" s="273"/>
      <c r="H297" s="273"/>
      <c r="I297" s="273"/>
      <c r="J297" s="235"/>
      <c r="K297" s="63"/>
      <c r="L297" s="63"/>
      <c r="M297" s="63"/>
      <c r="N297" s="63"/>
      <c r="O297" s="63"/>
      <c r="P297" s="63"/>
      <c r="Q297" s="63"/>
      <c r="R297" s="63"/>
    </row>
    <row r="298" spans="1:18">
      <c r="A298" s="176">
        <v>11</v>
      </c>
      <c r="B298" s="63"/>
      <c r="C298" s="132"/>
      <c r="D298" s="214"/>
      <c r="E298" s="212"/>
      <c r="F298" s="235"/>
      <c r="G298" s="273"/>
      <c r="H298" s="273"/>
      <c r="I298" s="273"/>
      <c r="J298" s="235"/>
      <c r="K298" s="63"/>
      <c r="L298" s="63"/>
      <c r="M298" s="63"/>
      <c r="N298" s="63"/>
      <c r="O298" s="63"/>
      <c r="P298" s="63"/>
      <c r="Q298" s="63"/>
      <c r="R298" s="63"/>
    </row>
    <row r="299" spans="1:18">
      <c r="A299" s="221">
        <v>11</v>
      </c>
      <c r="B299" s="63"/>
      <c r="C299" s="132"/>
      <c r="D299" s="214"/>
      <c r="E299" s="212"/>
      <c r="F299" s="235"/>
      <c r="G299" s="273"/>
      <c r="H299" s="273"/>
      <c r="I299" s="273"/>
      <c r="J299" s="235"/>
      <c r="K299" s="63"/>
      <c r="L299" s="63"/>
      <c r="M299" s="63"/>
      <c r="N299" s="63"/>
      <c r="O299" s="63"/>
      <c r="P299" s="63"/>
      <c r="Q299" s="63"/>
    </row>
    <row r="300" spans="1:18">
      <c r="A300" s="221">
        <v>11</v>
      </c>
      <c r="B300" s="63"/>
      <c r="C300" s="132"/>
      <c r="D300" s="214"/>
      <c r="E300" s="212"/>
      <c r="F300" s="235"/>
      <c r="G300" s="273"/>
      <c r="H300" s="273"/>
      <c r="I300" s="273"/>
      <c r="J300" s="235"/>
      <c r="K300" s="63"/>
      <c r="L300" s="63"/>
      <c r="M300" s="63"/>
      <c r="N300" s="63"/>
      <c r="O300" s="63"/>
      <c r="P300" s="63"/>
      <c r="Q300" s="63"/>
    </row>
  </sheetData>
  <autoFilter ref="A4:R300"/>
  <mergeCells count="3">
    <mergeCell ref="A1:R1"/>
    <mergeCell ref="A2:Q2"/>
    <mergeCell ref="G3:I3"/>
  </mergeCells>
  <pageMargins left="0.7" right="0.7" top="0.75" bottom="0.75" header="0.3" footer="0.3"/>
  <pageSetup paperSize="9" scale="45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S343"/>
  <sheetViews>
    <sheetView tabSelected="1" topLeftCell="A70" zoomScale="80" zoomScaleNormal="80" workbookViewId="0">
      <selection activeCell="A72" sqref="A72:XFD72"/>
    </sheetView>
  </sheetViews>
  <sheetFormatPr defaultColWidth="8.88671875" defaultRowHeight="21"/>
  <cols>
    <col min="1" max="1" width="4.109375" style="4" bestFit="1" customWidth="1"/>
    <col min="2" max="2" width="7.88671875" style="4" bestFit="1" customWidth="1"/>
    <col min="3" max="3" width="43.88671875" style="4" customWidth="1"/>
    <col min="4" max="4" width="25.5546875" style="4" customWidth="1"/>
    <col min="5" max="5" width="16.109375" style="4" bestFit="1" customWidth="1"/>
    <col min="6" max="6" width="8" style="4" customWidth="1"/>
    <col min="7" max="7" width="17.21875" style="4" customWidth="1"/>
    <col min="8" max="8" width="17.109375" style="4" customWidth="1"/>
    <col min="9" max="9" width="17.5546875" style="4" customWidth="1"/>
    <col min="10" max="10" width="19.5546875" style="4" customWidth="1"/>
    <col min="11" max="11" width="20.88671875" style="72" customWidth="1"/>
    <col min="12" max="12" width="13.44140625" style="72" customWidth="1"/>
    <col min="13" max="13" width="14.88671875" style="72" customWidth="1"/>
    <col min="14" max="14" width="18.88671875" style="72" customWidth="1"/>
    <col min="15" max="15" width="6.5546875" style="72" customWidth="1"/>
    <col min="16" max="16" width="23.109375" style="4" customWidth="1"/>
    <col min="17" max="17" width="74" style="4" customWidth="1"/>
    <col min="18" max="18" width="15.21875" style="4" customWidth="1"/>
    <col min="19" max="16384" width="8.88671875" style="4"/>
  </cols>
  <sheetData>
    <row r="1" spans="1:18">
      <c r="A1" s="1345" t="s">
        <v>177</v>
      </c>
      <c r="B1" s="1345"/>
      <c r="C1" s="1345"/>
      <c r="D1" s="1345"/>
      <c r="E1" s="1345"/>
      <c r="F1" s="1345"/>
      <c r="G1" s="1345"/>
      <c r="H1" s="1345"/>
      <c r="I1" s="1345"/>
      <c r="J1" s="1345"/>
      <c r="K1" s="1345"/>
      <c r="L1" s="1345"/>
      <c r="M1" s="1345"/>
      <c r="N1" s="1345"/>
      <c r="O1" s="1345"/>
      <c r="P1" s="1345"/>
      <c r="Q1" s="1345"/>
      <c r="R1" s="1345"/>
    </row>
    <row r="2" spans="1:18" ht="21.6" thickBot="1">
      <c r="A2" s="1346" t="s">
        <v>173</v>
      </c>
      <c r="B2" s="1346"/>
      <c r="C2" s="1346"/>
      <c r="D2" s="1346"/>
      <c r="E2" s="1346"/>
      <c r="F2" s="1346"/>
      <c r="G2" s="1346"/>
      <c r="H2" s="1346"/>
      <c r="I2" s="1346"/>
      <c r="J2" s="1346"/>
      <c r="K2" s="1346"/>
      <c r="L2" s="1346"/>
      <c r="M2" s="1346"/>
      <c r="N2" s="1346"/>
      <c r="O2" s="1346"/>
      <c r="P2" s="1346"/>
      <c r="Q2" s="1346"/>
      <c r="R2" s="1029"/>
    </row>
    <row r="3" spans="1:18">
      <c r="A3" s="1"/>
      <c r="B3" s="1028"/>
      <c r="C3" s="1"/>
      <c r="D3" s="21"/>
      <c r="E3" s="21"/>
      <c r="F3" s="1"/>
      <c r="G3" s="1347" t="s">
        <v>10</v>
      </c>
      <c r="H3" s="1348"/>
      <c r="I3" s="1349"/>
      <c r="J3" s="283"/>
      <c r="K3" s="1028"/>
      <c r="L3" s="1028"/>
      <c r="M3" s="1028"/>
      <c r="N3" s="1028"/>
      <c r="O3" s="1028"/>
      <c r="P3" s="1"/>
      <c r="Q3" s="1"/>
      <c r="R3" s="1"/>
    </row>
    <row r="4" spans="1:18" ht="126">
      <c r="A4" s="23" t="s">
        <v>8</v>
      </c>
      <c r="B4" s="23" t="s">
        <v>5</v>
      </c>
      <c r="C4" s="23" t="s">
        <v>11</v>
      </c>
      <c r="D4" s="24" t="s">
        <v>12</v>
      </c>
      <c r="E4" s="24" t="s">
        <v>6</v>
      </c>
      <c r="F4" s="25" t="s">
        <v>3</v>
      </c>
      <c r="G4" s="26" t="s">
        <v>16</v>
      </c>
      <c r="H4" s="26" t="s">
        <v>17</v>
      </c>
      <c r="I4" s="26" t="s">
        <v>178</v>
      </c>
      <c r="J4" s="25" t="s">
        <v>13</v>
      </c>
      <c r="K4" s="23" t="s">
        <v>0</v>
      </c>
      <c r="L4" s="23" t="s">
        <v>2</v>
      </c>
      <c r="M4" s="23" t="s">
        <v>9</v>
      </c>
      <c r="N4" s="23" t="s">
        <v>1</v>
      </c>
      <c r="O4" s="23" t="s">
        <v>4</v>
      </c>
      <c r="P4" s="23" t="s">
        <v>15</v>
      </c>
      <c r="Q4" s="23" t="s">
        <v>7</v>
      </c>
      <c r="R4" s="27" t="s">
        <v>14</v>
      </c>
    </row>
    <row r="5" spans="1:18">
      <c r="A5" s="67"/>
      <c r="B5" s="67"/>
      <c r="C5" s="67" t="s">
        <v>174</v>
      </c>
      <c r="D5" s="68"/>
      <c r="E5" s="68"/>
      <c r="F5" s="290"/>
      <c r="G5" s="291">
        <f>SUM(G6:G355)</f>
        <v>731521380</v>
      </c>
      <c r="H5" s="291">
        <f>SUM(H6:H355)</f>
        <v>68000000</v>
      </c>
      <c r="I5" s="291">
        <f>SUM(I6:I355)</f>
        <v>68000000</v>
      </c>
      <c r="J5" s="291">
        <f>SUM(J6:J355)</f>
        <v>868001380</v>
      </c>
      <c r="K5" s="67"/>
      <c r="L5" s="67"/>
      <c r="M5" s="67"/>
      <c r="N5" s="67"/>
      <c r="O5" s="67"/>
      <c r="P5" s="67"/>
      <c r="Q5" s="67"/>
      <c r="R5" s="69"/>
    </row>
    <row r="6" spans="1:18" s="37" customFormat="1" ht="72" customHeight="1">
      <c r="A6" s="95">
        <v>11</v>
      </c>
      <c r="B6" s="70">
        <v>1</v>
      </c>
      <c r="C6" s="306" t="s">
        <v>45</v>
      </c>
      <c r="D6" s="302" t="s">
        <v>25</v>
      </c>
      <c r="E6" s="547">
        <v>1137900</v>
      </c>
      <c r="F6" s="606">
        <v>1</v>
      </c>
      <c r="G6" s="547">
        <v>1137900</v>
      </c>
      <c r="H6" s="361"/>
      <c r="I6" s="361"/>
      <c r="J6" s="361">
        <v>1137900</v>
      </c>
      <c r="K6" s="107" t="s">
        <v>162</v>
      </c>
      <c r="L6" s="107" t="s">
        <v>155</v>
      </c>
      <c r="M6" s="107" t="s">
        <v>155</v>
      </c>
      <c r="N6" s="136" t="s">
        <v>32</v>
      </c>
      <c r="O6" s="136">
        <v>0</v>
      </c>
      <c r="P6" s="607" t="s">
        <v>41</v>
      </c>
      <c r="Q6" s="107" t="s">
        <v>188</v>
      </c>
      <c r="R6" s="546"/>
    </row>
    <row r="7" spans="1:18" s="2" customFormat="1" ht="70.5" customHeight="1">
      <c r="A7" s="615">
        <v>11</v>
      </c>
      <c r="B7" s="61">
        <v>2</v>
      </c>
      <c r="C7" s="306" t="s">
        <v>165</v>
      </c>
      <c r="D7" s="302" t="s">
        <v>164</v>
      </c>
      <c r="E7" s="547">
        <v>200000</v>
      </c>
      <c r="F7" s="548">
        <v>1</v>
      </c>
      <c r="G7" s="547">
        <v>200000</v>
      </c>
      <c r="H7" s="361"/>
      <c r="I7" s="361"/>
      <c r="J7" s="361">
        <v>200000</v>
      </c>
      <c r="K7" s="107" t="s">
        <v>189</v>
      </c>
      <c r="L7" s="107" t="s">
        <v>64</v>
      </c>
      <c r="M7" s="107" t="s">
        <v>64</v>
      </c>
      <c r="N7" s="136" t="s">
        <v>32</v>
      </c>
      <c r="O7" s="136"/>
      <c r="P7" s="115" t="s">
        <v>41</v>
      </c>
      <c r="Q7" s="107" t="s">
        <v>166</v>
      </c>
      <c r="R7" s="549"/>
    </row>
    <row r="8" spans="1:18" s="605" customFormat="1" ht="46.5" customHeight="1">
      <c r="A8" s="543">
        <v>11</v>
      </c>
      <c r="B8" s="84" t="s">
        <v>53</v>
      </c>
      <c r="C8" s="73" t="s">
        <v>190</v>
      </c>
      <c r="D8" s="185" t="s">
        <v>191</v>
      </c>
      <c r="E8" s="550">
        <v>150000</v>
      </c>
      <c r="F8" s="608">
        <v>1</v>
      </c>
      <c r="G8" s="550">
        <v>150000</v>
      </c>
      <c r="H8" s="609"/>
      <c r="I8" s="609"/>
      <c r="J8" s="74">
        <v>150000</v>
      </c>
      <c r="K8" s="62" t="s">
        <v>163</v>
      </c>
      <c r="L8" s="62" t="s">
        <v>61</v>
      </c>
      <c r="M8" s="62" t="s">
        <v>61</v>
      </c>
      <c r="N8" s="85" t="s">
        <v>32</v>
      </c>
      <c r="O8" s="62"/>
      <c r="P8" s="62" t="s">
        <v>78</v>
      </c>
      <c r="Q8" s="73" t="s">
        <v>192</v>
      </c>
      <c r="R8" s="551"/>
    </row>
    <row r="9" spans="1:18" s="2" customFormat="1" ht="63">
      <c r="A9" s="95"/>
      <c r="B9" s="85">
        <v>4</v>
      </c>
      <c r="C9" s="77" t="s">
        <v>46</v>
      </c>
      <c r="D9" s="552" t="s">
        <v>25</v>
      </c>
      <c r="E9" s="553">
        <v>1200000</v>
      </c>
      <c r="F9" s="554">
        <v>1</v>
      </c>
      <c r="G9" s="553">
        <v>1200000</v>
      </c>
      <c r="H9" s="66"/>
      <c r="I9" s="66"/>
      <c r="J9" s="555">
        <v>1200000</v>
      </c>
      <c r="K9" s="556" t="s">
        <v>193</v>
      </c>
      <c r="L9" s="557" t="s">
        <v>49</v>
      </c>
      <c r="M9" s="557" t="s">
        <v>168</v>
      </c>
      <c r="N9" s="661" t="s">
        <v>32</v>
      </c>
      <c r="O9" s="559"/>
      <c r="P9" s="560" t="s">
        <v>42</v>
      </c>
      <c r="Q9" s="77" t="s">
        <v>194</v>
      </c>
    </row>
    <row r="10" spans="1:18" s="2" customFormat="1" ht="47.25" customHeight="1">
      <c r="A10" s="95">
        <v>11</v>
      </c>
      <c r="B10" s="84" t="s">
        <v>195</v>
      </c>
      <c r="C10" s="607" t="s">
        <v>196</v>
      </c>
      <c r="D10" s="185" t="s">
        <v>191</v>
      </c>
      <c r="E10" s="561">
        <v>500000</v>
      </c>
      <c r="F10" s="606">
        <v>1</v>
      </c>
      <c r="G10" s="610">
        <f>E10</f>
        <v>500000</v>
      </c>
      <c r="H10" s="136"/>
      <c r="I10" s="136"/>
      <c r="J10" s="322">
        <f>SUM(G10:G10)</f>
        <v>500000</v>
      </c>
      <c r="K10" s="119" t="s">
        <v>160</v>
      </c>
      <c r="L10" s="22" t="s">
        <v>66</v>
      </c>
      <c r="M10" s="119" t="s">
        <v>66</v>
      </c>
      <c r="N10" s="22" t="s">
        <v>32</v>
      </c>
      <c r="O10" s="22" t="s">
        <v>161</v>
      </c>
      <c r="P10" s="119" t="s">
        <v>31</v>
      </c>
      <c r="Q10" s="119" t="s">
        <v>197</v>
      </c>
    </row>
    <row r="11" spans="1:18" s="2" customFormat="1" ht="48.75" customHeight="1">
      <c r="A11" s="95"/>
      <c r="B11" s="85">
        <v>6</v>
      </c>
      <c r="C11" s="82" t="s">
        <v>198</v>
      </c>
      <c r="D11" s="185" t="s">
        <v>191</v>
      </c>
      <c r="E11" s="561">
        <v>150000</v>
      </c>
      <c r="F11" s="606">
        <v>1</v>
      </c>
      <c r="G11" s="610">
        <f>E11</f>
        <v>150000</v>
      </c>
      <c r="H11" s="136"/>
      <c r="I11" s="136"/>
      <c r="J11" s="322">
        <f>SUM(G11:G11)</f>
        <v>150000</v>
      </c>
      <c r="K11" s="119" t="s">
        <v>160</v>
      </c>
      <c r="L11" s="22" t="s">
        <v>66</v>
      </c>
      <c r="M11" s="119" t="s">
        <v>66</v>
      </c>
      <c r="N11" s="22" t="s">
        <v>32</v>
      </c>
      <c r="O11" s="22" t="s">
        <v>161</v>
      </c>
      <c r="P11" s="119" t="s">
        <v>31</v>
      </c>
      <c r="Q11" s="119" t="s">
        <v>199</v>
      </c>
    </row>
    <row r="12" spans="1:18" s="2" customFormat="1" ht="47.25" customHeight="1">
      <c r="A12" s="95">
        <v>11</v>
      </c>
      <c r="B12" s="84" t="s">
        <v>200</v>
      </c>
      <c r="C12" s="82" t="s">
        <v>201</v>
      </c>
      <c r="D12" s="185" t="s">
        <v>191</v>
      </c>
      <c r="E12" s="561">
        <v>150000</v>
      </c>
      <c r="F12" s="606">
        <v>1</v>
      </c>
      <c r="G12" s="610">
        <f>E12</f>
        <v>150000</v>
      </c>
      <c r="H12" s="136"/>
      <c r="I12" s="136"/>
      <c r="J12" s="322">
        <f>SUM(G12:G12)</f>
        <v>150000</v>
      </c>
      <c r="K12" s="119" t="s">
        <v>160</v>
      </c>
      <c r="L12" s="22" t="s">
        <v>66</v>
      </c>
      <c r="M12" s="119" t="s">
        <v>66</v>
      </c>
      <c r="N12" s="22" t="s">
        <v>32</v>
      </c>
      <c r="O12" s="22" t="s">
        <v>161</v>
      </c>
      <c r="P12" s="119" t="s">
        <v>31</v>
      </c>
      <c r="Q12" s="119" t="s">
        <v>199</v>
      </c>
    </row>
    <row r="13" spans="1:18" s="2" customFormat="1" ht="48.75" customHeight="1">
      <c r="A13" s="762"/>
      <c r="B13" s="85">
        <v>8</v>
      </c>
      <c r="C13" s="82" t="s">
        <v>202</v>
      </c>
      <c r="D13" s="185" t="s">
        <v>191</v>
      </c>
      <c r="E13" s="561">
        <v>150000</v>
      </c>
      <c r="F13" s="606">
        <v>1</v>
      </c>
      <c r="G13" s="610">
        <f>E13</f>
        <v>150000</v>
      </c>
      <c r="H13" s="136"/>
      <c r="I13" s="136"/>
      <c r="J13" s="322">
        <f>SUM(G13:G13)</f>
        <v>150000</v>
      </c>
      <c r="K13" s="119" t="s">
        <v>160</v>
      </c>
      <c r="L13" s="22" t="s">
        <v>66</v>
      </c>
      <c r="M13" s="119" t="s">
        <v>66</v>
      </c>
      <c r="N13" s="22" t="s">
        <v>32</v>
      </c>
      <c r="O13" s="22" t="s">
        <v>161</v>
      </c>
      <c r="P13" s="119" t="s">
        <v>31</v>
      </c>
      <c r="Q13" s="119" t="s">
        <v>197</v>
      </c>
    </row>
    <row r="14" spans="1:18" s="2" customFormat="1">
      <c r="A14" s="95">
        <v>11</v>
      </c>
      <c r="B14" s="84" t="s">
        <v>203</v>
      </c>
      <c r="C14" s="562" t="s">
        <v>156</v>
      </c>
      <c r="D14" s="563" t="s">
        <v>43</v>
      </c>
      <c r="E14" s="564">
        <v>1588600</v>
      </c>
      <c r="F14" s="565">
        <v>1</v>
      </c>
      <c r="G14" s="564">
        <v>1588600</v>
      </c>
      <c r="H14" s="609"/>
      <c r="I14" s="609"/>
      <c r="J14" s="17">
        <v>1588600</v>
      </c>
      <c r="K14" s="62" t="s">
        <v>151</v>
      </c>
      <c r="L14" s="62" t="s">
        <v>49</v>
      </c>
      <c r="M14" s="62" t="s">
        <v>50</v>
      </c>
      <c r="N14" s="662" t="s">
        <v>32</v>
      </c>
      <c r="O14" s="62"/>
      <c r="P14" s="566" t="s">
        <v>152</v>
      </c>
      <c r="Q14" s="73" t="s">
        <v>153</v>
      </c>
    </row>
    <row r="15" spans="1:18" s="2" customFormat="1" ht="42">
      <c r="A15" s="762"/>
      <c r="B15" s="85">
        <v>10</v>
      </c>
      <c r="C15" s="73" t="s">
        <v>157</v>
      </c>
      <c r="D15" s="185" t="s">
        <v>191</v>
      </c>
      <c r="E15" s="567">
        <v>500000</v>
      </c>
      <c r="F15" s="608">
        <v>1</v>
      </c>
      <c r="G15" s="567">
        <v>500000</v>
      </c>
      <c r="H15" s="609"/>
      <c r="I15" s="609"/>
      <c r="J15" s="568">
        <v>500000</v>
      </c>
      <c r="K15" s="62" t="s">
        <v>154</v>
      </c>
      <c r="L15" s="62" t="s">
        <v>68</v>
      </c>
      <c r="M15" s="62" t="s">
        <v>73</v>
      </c>
      <c r="N15" s="85" t="s">
        <v>32</v>
      </c>
      <c r="O15" s="62"/>
      <c r="P15" s="62" t="s">
        <v>152</v>
      </c>
      <c r="Q15" s="73" t="s">
        <v>158</v>
      </c>
    </row>
    <row r="16" spans="1:18" s="2" customFormat="1" ht="63">
      <c r="A16" s="762"/>
      <c r="B16" s="85">
        <v>11</v>
      </c>
      <c r="C16" s="73" t="s">
        <v>204</v>
      </c>
      <c r="D16" s="569" t="s">
        <v>44</v>
      </c>
      <c r="E16" s="570">
        <v>2090100</v>
      </c>
      <c r="F16" s="356">
        <v>1</v>
      </c>
      <c r="G16" s="570">
        <v>2090100</v>
      </c>
      <c r="H16" s="143"/>
      <c r="I16" s="570"/>
      <c r="J16" s="570">
        <v>2090100</v>
      </c>
      <c r="K16" s="62" t="s">
        <v>55</v>
      </c>
      <c r="L16" s="62" t="s">
        <v>56</v>
      </c>
      <c r="M16" s="85" t="s">
        <v>57</v>
      </c>
      <c r="N16" s="85" t="s">
        <v>32</v>
      </c>
      <c r="O16" s="85"/>
      <c r="P16" s="571" t="s">
        <v>205</v>
      </c>
      <c r="Q16" s="73" t="s">
        <v>206</v>
      </c>
    </row>
    <row r="17" spans="1:17" s="2" customFormat="1">
      <c r="A17" s="762"/>
      <c r="B17" s="85">
        <v>12</v>
      </c>
      <c r="C17" s="94" t="s">
        <v>169</v>
      </c>
      <c r="D17" s="572" t="s">
        <v>34</v>
      </c>
      <c r="E17" s="573">
        <v>400000</v>
      </c>
      <c r="F17" s="574" t="s">
        <v>159</v>
      </c>
      <c r="G17" s="575">
        <v>400000</v>
      </c>
      <c r="H17" s="575"/>
      <c r="I17" s="575"/>
      <c r="J17" s="573">
        <v>400000</v>
      </c>
      <c r="K17" s="94" t="s">
        <v>99</v>
      </c>
      <c r="L17" s="73" t="s">
        <v>51</v>
      </c>
      <c r="M17" s="61" t="s">
        <v>100</v>
      </c>
      <c r="N17" s="61" t="s">
        <v>32</v>
      </c>
      <c r="O17" s="611" t="s">
        <v>20</v>
      </c>
      <c r="P17" s="137" t="s">
        <v>207</v>
      </c>
      <c r="Q17" s="137" t="s">
        <v>170</v>
      </c>
    </row>
    <row r="18" spans="1:17" s="2" customFormat="1" ht="42">
      <c r="A18" s="762"/>
      <c r="B18" s="85">
        <v>13</v>
      </c>
      <c r="C18" s="73" t="s">
        <v>208</v>
      </c>
      <c r="D18" s="185" t="s">
        <v>209</v>
      </c>
      <c r="E18" s="333">
        <v>1200000</v>
      </c>
      <c r="F18" s="99">
        <v>1</v>
      </c>
      <c r="G18" s="126">
        <v>1200000</v>
      </c>
      <c r="H18" s="127"/>
      <c r="I18" s="127"/>
      <c r="J18" s="126">
        <f>E18</f>
        <v>1200000</v>
      </c>
      <c r="K18" s="89" t="s">
        <v>210</v>
      </c>
      <c r="L18" s="89" t="s">
        <v>61</v>
      </c>
      <c r="M18" s="89" t="s">
        <v>211</v>
      </c>
      <c r="N18" s="64" t="s">
        <v>32</v>
      </c>
      <c r="O18" s="64" t="s">
        <v>21</v>
      </c>
      <c r="P18" s="120" t="s">
        <v>24</v>
      </c>
      <c r="Q18" s="110" t="s">
        <v>212</v>
      </c>
    </row>
    <row r="19" spans="1:17" s="2" customFormat="1" ht="42">
      <c r="A19" s="762"/>
      <c r="B19" s="85">
        <v>14</v>
      </c>
      <c r="C19" s="73" t="s">
        <v>213</v>
      </c>
      <c r="D19" s="185" t="s">
        <v>209</v>
      </c>
      <c r="E19" s="333">
        <v>600000</v>
      </c>
      <c r="F19" s="99">
        <v>1</v>
      </c>
      <c r="G19" s="127">
        <v>600000</v>
      </c>
      <c r="H19" s="127"/>
      <c r="I19" s="127"/>
      <c r="J19" s="127">
        <f>E19</f>
        <v>600000</v>
      </c>
      <c r="K19" s="89" t="s">
        <v>210</v>
      </c>
      <c r="L19" s="89" t="s">
        <v>61</v>
      </c>
      <c r="M19" s="89" t="s">
        <v>211</v>
      </c>
      <c r="N19" s="64" t="s">
        <v>32</v>
      </c>
      <c r="O19" s="64" t="s">
        <v>21</v>
      </c>
      <c r="P19" s="120" t="s">
        <v>24</v>
      </c>
      <c r="Q19" s="73" t="s">
        <v>214</v>
      </c>
    </row>
    <row r="20" spans="1:17" s="2" customFormat="1" ht="63">
      <c r="A20" s="762"/>
      <c r="B20" s="85">
        <v>15</v>
      </c>
      <c r="C20" s="96" t="s">
        <v>27</v>
      </c>
      <c r="D20" s="86" t="s">
        <v>28</v>
      </c>
      <c r="E20" s="576">
        <v>4208900</v>
      </c>
      <c r="F20" s="87">
        <v>1</v>
      </c>
      <c r="G20" s="576">
        <v>4208900</v>
      </c>
      <c r="H20" s="83"/>
      <c r="I20" s="83"/>
      <c r="J20" s="576">
        <v>4208900</v>
      </c>
      <c r="K20" s="82" t="s">
        <v>215</v>
      </c>
      <c r="L20" s="89" t="s">
        <v>49</v>
      </c>
      <c r="M20" s="131" t="s">
        <v>81</v>
      </c>
      <c r="N20" s="61" t="s">
        <v>32</v>
      </c>
      <c r="O20" s="64"/>
      <c r="P20" s="120" t="s">
        <v>183</v>
      </c>
      <c r="Q20" s="77" t="s">
        <v>216</v>
      </c>
    </row>
    <row r="21" spans="1:17" s="2" customFormat="1" ht="63">
      <c r="A21" s="762"/>
      <c r="B21" s="85">
        <v>16</v>
      </c>
      <c r="C21" s="139" t="s">
        <v>98</v>
      </c>
      <c r="D21" s="140" t="s">
        <v>23</v>
      </c>
      <c r="E21" s="142">
        <v>2294500</v>
      </c>
      <c r="F21" s="141" t="s">
        <v>53</v>
      </c>
      <c r="G21" s="142">
        <v>6883500</v>
      </c>
      <c r="H21" s="143"/>
      <c r="I21" s="112"/>
      <c r="J21" s="142">
        <v>6883500</v>
      </c>
      <c r="K21" s="94" t="s">
        <v>99</v>
      </c>
      <c r="L21" s="73" t="s">
        <v>51</v>
      </c>
      <c r="M21" s="94" t="s">
        <v>100</v>
      </c>
      <c r="N21" s="61" t="s">
        <v>32</v>
      </c>
      <c r="O21" s="120"/>
      <c r="P21" s="120" t="s">
        <v>31</v>
      </c>
      <c r="Q21" s="144" t="s">
        <v>101</v>
      </c>
    </row>
    <row r="22" spans="1:17" s="2" customFormat="1" ht="42">
      <c r="A22" s="762"/>
      <c r="B22" s="85">
        <v>17</v>
      </c>
      <c r="C22" s="306" t="s">
        <v>54</v>
      </c>
      <c r="D22" s="299" t="s">
        <v>25</v>
      </c>
      <c r="E22" s="417">
        <v>1507200</v>
      </c>
      <c r="F22" s="577">
        <v>1</v>
      </c>
      <c r="G22" s="417">
        <v>1507200</v>
      </c>
      <c r="H22" s="126"/>
      <c r="I22" s="417"/>
      <c r="J22" s="112">
        <v>1507200</v>
      </c>
      <c r="K22" s="115" t="s">
        <v>217</v>
      </c>
      <c r="L22" s="107" t="s">
        <v>61</v>
      </c>
      <c r="M22" s="107" t="s">
        <v>82</v>
      </c>
      <c r="N22" s="136" t="s">
        <v>32</v>
      </c>
      <c r="O22" s="136" t="s">
        <v>20</v>
      </c>
      <c r="P22" s="578" t="s">
        <v>31</v>
      </c>
      <c r="Q22" s="107" t="s">
        <v>218</v>
      </c>
    </row>
    <row r="23" spans="1:17" s="2" customFormat="1">
      <c r="A23" s="762"/>
      <c r="B23" s="85">
        <v>18</v>
      </c>
      <c r="C23" s="344" t="s">
        <v>121</v>
      </c>
      <c r="D23" s="130"/>
      <c r="E23" s="112">
        <v>150000</v>
      </c>
      <c r="F23" s="118">
        <v>1</v>
      </c>
      <c r="G23" s="112">
        <v>150000</v>
      </c>
      <c r="H23" s="579"/>
      <c r="I23" s="112"/>
      <c r="J23" s="112">
        <v>150000</v>
      </c>
      <c r="K23" s="77" t="s">
        <v>219</v>
      </c>
      <c r="L23" s="77" t="s">
        <v>61</v>
      </c>
      <c r="M23" s="77" t="s">
        <v>82</v>
      </c>
      <c r="N23" s="108" t="s">
        <v>32</v>
      </c>
      <c r="O23" s="120"/>
      <c r="P23" s="120" t="s">
        <v>78</v>
      </c>
      <c r="Q23" s="73" t="s">
        <v>220</v>
      </c>
    </row>
    <row r="24" spans="1:17" s="2" customFormat="1">
      <c r="A24" s="762"/>
      <c r="B24" s="85">
        <v>19</v>
      </c>
      <c r="C24" s="580" t="s">
        <v>167</v>
      </c>
      <c r="D24" s="239">
        <v>3444</v>
      </c>
      <c r="E24" s="112">
        <v>1467500</v>
      </c>
      <c r="F24" s="574" t="s">
        <v>159</v>
      </c>
      <c r="G24" s="112">
        <v>1467500</v>
      </c>
      <c r="H24" s="570"/>
      <c r="I24" s="112"/>
      <c r="J24" s="142">
        <v>1467500</v>
      </c>
      <c r="K24" s="115" t="s">
        <v>55</v>
      </c>
      <c r="L24" s="107" t="s">
        <v>56</v>
      </c>
      <c r="M24" s="107" t="s">
        <v>57</v>
      </c>
      <c r="N24" s="136" t="s">
        <v>32</v>
      </c>
      <c r="O24" s="120"/>
      <c r="P24" s="120"/>
      <c r="Q24" s="115" t="s">
        <v>221</v>
      </c>
    </row>
    <row r="25" spans="1:17" s="2" customFormat="1" ht="42">
      <c r="A25" s="762"/>
      <c r="B25" s="85">
        <v>20</v>
      </c>
      <c r="C25" s="94" t="s">
        <v>222</v>
      </c>
      <c r="D25" s="185" t="s">
        <v>191</v>
      </c>
      <c r="E25" s="126">
        <v>450000</v>
      </c>
      <c r="F25" s="574" t="s">
        <v>159</v>
      </c>
      <c r="G25" s="126">
        <v>450000</v>
      </c>
      <c r="H25" s="126"/>
      <c r="I25" s="126"/>
      <c r="J25" s="126">
        <v>450000</v>
      </c>
      <c r="K25" s="115" t="s">
        <v>55</v>
      </c>
      <c r="L25" s="107" t="s">
        <v>56</v>
      </c>
      <c r="M25" s="107" t="s">
        <v>57</v>
      </c>
      <c r="N25" s="136" t="s">
        <v>32</v>
      </c>
      <c r="O25" s="581"/>
      <c r="P25" s="109"/>
      <c r="Q25" s="137" t="s">
        <v>223</v>
      </c>
    </row>
    <row r="26" spans="1:17" s="2" customFormat="1" ht="84">
      <c r="A26" s="762"/>
      <c r="B26" s="85">
        <v>21</v>
      </c>
      <c r="C26" s="77" t="s">
        <v>46</v>
      </c>
      <c r="D26" s="81" t="s">
        <v>25</v>
      </c>
      <c r="E26" s="576">
        <v>1200000</v>
      </c>
      <c r="F26" s="66">
        <v>1</v>
      </c>
      <c r="G26" s="576">
        <v>1200000</v>
      </c>
      <c r="H26" s="582"/>
      <c r="I26" s="582"/>
      <c r="J26" s="576">
        <v>1200000</v>
      </c>
      <c r="K26" s="82" t="s">
        <v>224</v>
      </c>
      <c r="L26" s="89" t="s">
        <v>49</v>
      </c>
      <c r="M26" s="545" t="s">
        <v>89</v>
      </c>
      <c r="N26" s="61" t="s">
        <v>32</v>
      </c>
      <c r="O26" s="120"/>
      <c r="P26" s="120" t="s">
        <v>183</v>
      </c>
      <c r="Q26" s="77" t="s">
        <v>225</v>
      </c>
    </row>
    <row r="27" spans="1:17" s="2" customFormat="1" ht="42">
      <c r="A27" s="762"/>
      <c r="B27" s="85">
        <v>22</v>
      </c>
      <c r="C27" s="94" t="s">
        <v>226</v>
      </c>
      <c r="D27" s="185" t="s">
        <v>191</v>
      </c>
      <c r="E27" s="126">
        <v>350000</v>
      </c>
      <c r="F27" s="574" t="s">
        <v>159</v>
      </c>
      <c r="G27" s="126">
        <v>350000</v>
      </c>
      <c r="H27" s="126"/>
      <c r="I27" s="126"/>
      <c r="J27" s="126">
        <v>350000</v>
      </c>
      <c r="K27" s="115" t="s">
        <v>55</v>
      </c>
      <c r="L27" s="107" t="s">
        <v>56</v>
      </c>
      <c r="M27" s="107" t="s">
        <v>57</v>
      </c>
      <c r="N27" s="136" t="s">
        <v>32</v>
      </c>
      <c r="O27" s="581"/>
      <c r="P27" s="109"/>
      <c r="Q27" s="137" t="s">
        <v>223</v>
      </c>
    </row>
    <row r="28" spans="1:17" s="2" customFormat="1" ht="84">
      <c r="A28" s="762"/>
      <c r="B28" s="85">
        <v>23</v>
      </c>
      <c r="C28" s="82" t="s">
        <v>227</v>
      </c>
      <c r="D28" s="82" t="s">
        <v>25</v>
      </c>
      <c r="E28" s="576">
        <v>1507200</v>
      </c>
      <c r="F28" s="87">
        <v>1</v>
      </c>
      <c r="G28" s="576">
        <v>1507200</v>
      </c>
      <c r="H28" s="83"/>
      <c r="I28" s="83"/>
      <c r="J28" s="576">
        <v>1507200</v>
      </c>
      <c r="K28" s="82" t="s">
        <v>228</v>
      </c>
      <c r="L28" s="89" t="s">
        <v>49</v>
      </c>
      <c r="M28" s="131" t="s">
        <v>59</v>
      </c>
      <c r="N28" s="61" t="s">
        <v>32</v>
      </c>
      <c r="O28" s="61"/>
      <c r="P28" s="120" t="s">
        <v>183</v>
      </c>
      <c r="Q28" s="77" t="s">
        <v>229</v>
      </c>
    </row>
    <row r="29" spans="1:17" s="2" customFormat="1">
      <c r="A29" s="762"/>
      <c r="B29" s="85">
        <v>24</v>
      </c>
      <c r="C29" s="107" t="s">
        <v>230</v>
      </c>
      <c r="D29" s="64"/>
      <c r="E29" s="112">
        <v>150000</v>
      </c>
      <c r="F29" s="136"/>
      <c r="G29" s="126">
        <f>E29</f>
        <v>150000</v>
      </c>
      <c r="H29" s="126"/>
      <c r="I29" s="126"/>
      <c r="J29" s="333">
        <f>SUM(G29:G29)</f>
        <v>150000</v>
      </c>
      <c r="K29" s="77" t="s">
        <v>231</v>
      </c>
      <c r="L29" s="61" t="s">
        <v>66</v>
      </c>
      <c r="M29" s="77" t="s">
        <v>72</v>
      </c>
      <c r="N29" s="61" t="s">
        <v>32</v>
      </c>
      <c r="O29" s="61" t="s">
        <v>161</v>
      </c>
      <c r="P29" s="61" t="s">
        <v>31</v>
      </c>
      <c r="Q29" s="77" t="s">
        <v>199</v>
      </c>
    </row>
    <row r="30" spans="1:17" s="2" customFormat="1">
      <c r="A30" s="762"/>
      <c r="B30" s="85">
        <v>25</v>
      </c>
      <c r="C30" s="107" t="s">
        <v>232</v>
      </c>
      <c r="D30" s="74"/>
      <c r="E30" s="112">
        <v>150000</v>
      </c>
      <c r="F30" s="136"/>
      <c r="G30" s="126">
        <f>E30</f>
        <v>150000</v>
      </c>
      <c r="H30" s="126"/>
      <c r="I30" s="126"/>
      <c r="J30" s="333">
        <f>SUM(G30:G30)</f>
        <v>150000</v>
      </c>
      <c r="K30" s="77" t="s">
        <v>233</v>
      </c>
      <c r="L30" s="61" t="s">
        <v>66</v>
      </c>
      <c r="M30" s="77" t="s">
        <v>70</v>
      </c>
      <c r="N30" s="61" t="s">
        <v>32</v>
      </c>
      <c r="O30" s="61" t="s">
        <v>161</v>
      </c>
      <c r="P30" s="61" t="s">
        <v>31</v>
      </c>
      <c r="Q30" s="77" t="s">
        <v>199</v>
      </c>
    </row>
    <row r="31" spans="1:17" s="2" customFormat="1" ht="42">
      <c r="A31" s="762"/>
      <c r="B31" s="85">
        <v>26</v>
      </c>
      <c r="C31" s="306" t="s">
        <v>54</v>
      </c>
      <c r="D31" s="307" t="s">
        <v>25</v>
      </c>
      <c r="E31" s="417">
        <v>1507200</v>
      </c>
      <c r="F31" s="356">
        <v>1</v>
      </c>
      <c r="G31" s="417">
        <v>1507200</v>
      </c>
      <c r="H31" s="126"/>
      <c r="I31" s="417"/>
      <c r="J31" s="112">
        <v>1507200</v>
      </c>
      <c r="K31" s="115" t="s">
        <v>55</v>
      </c>
      <c r="L31" s="107" t="s">
        <v>56</v>
      </c>
      <c r="M31" s="107" t="s">
        <v>57</v>
      </c>
      <c r="N31" s="136" t="s">
        <v>32</v>
      </c>
      <c r="O31" s="136" t="s">
        <v>20</v>
      </c>
      <c r="P31" s="571" t="s">
        <v>205</v>
      </c>
      <c r="Q31" s="107" t="s">
        <v>58</v>
      </c>
    </row>
    <row r="32" spans="1:17" s="2" customFormat="1" ht="42">
      <c r="A32" s="762"/>
      <c r="B32" s="85">
        <v>27</v>
      </c>
      <c r="C32" s="73" t="s">
        <v>131</v>
      </c>
      <c r="D32" s="412" t="s">
        <v>114</v>
      </c>
      <c r="E32" s="333">
        <v>445000</v>
      </c>
      <c r="F32" s="105">
        <v>1</v>
      </c>
      <c r="G32" s="333">
        <v>445000</v>
      </c>
      <c r="H32" s="127"/>
      <c r="I32" s="127"/>
      <c r="J32" s="333">
        <v>445000</v>
      </c>
      <c r="K32" s="128" t="s">
        <v>132</v>
      </c>
      <c r="L32" s="89" t="s">
        <v>49</v>
      </c>
      <c r="M32" s="612" t="s">
        <v>133</v>
      </c>
      <c r="N32" s="125" t="s">
        <v>32</v>
      </c>
      <c r="O32" s="64"/>
      <c r="P32" s="109" t="s">
        <v>31</v>
      </c>
      <c r="Q32" s="73" t="s">
        <v>134</v>
      </c>
    </row>
    <row r="33" spans="1:17" s="2" customFormat="1" ht="42">
      <c r="A33" s="762"/>
      <c r="B33" s="85">
        <v>28</v>
      </c>
      <c r="C33" s="401" t="s">
        <v>140</v>
      </c>
      <c r="D33" s="583"/>
      <c r="E33" s="584">
        <v>328000</v>
      </c>
      <c r="F33" s="113">
        <v>1</v>
      </c>
      <c r="G33" s="584">
        <v>328000</v>
      </c>
      <c r="H33" s="143"/>
      <c r="I33" s="143"/>
      <c r="J33" s="584">
        <v>328000</v>
      </c>
      <c r="K33" s="94" t="s">
        <v>141</v>
      </c>
      <c r="L33" s="61" t="s">
        <v>56</v>
      </c>
      <c r="M33" s="94" t="s">
        <v>142</v>
      </c>
      <c r="N33" s="61" t="s">
        <v>32</v>
      </c>
      <c r="O33" s="85"/>
      <c r="P33" s="109" t="s">
        <v>31</v>
      </c>
      <c r="Q33" s="296" t="s">
        <v>91</v>
      </c>
    </row>
    <row r="34" spans="1:17" s="2" customFormat="1">
      <c r="A34" s="762"/>
      <c r="B34" s="85">
        <v>29</v>
      </c>
      <c r="C34" s="585" t="s">
        <v>234</v>
      </c>
      <c r="D34" s="550"/>
      <c r="E34" s="576">
        <v>200000</v>
      </c>
      <c r="F34" s="118">
        <v>2</v>
      </c>
      <c r="G34" s="576">
        <v>200000</v>
      </c>
      <c r="H34" s="127"/>
      <c r="I34" s="576"/>
      <c r="J34" s="576">
        <v>200000</v>
      </c>
      <c r="K34" s="95" t="s">
        <v>235</v>
      </c>
      <c r="L34" s="77" t="s">
        <v>61</v>
      </c>
      <c r="M34" s="95" t="s">
        <v>62</v>
      </c>
      <c r="N34" s="108" t="s">
        <v>32</v>
      </c>
      <c r="O34" s="64"/>
      <c r="P34" s="120" t="s">
        <v>78</v>
      </c>
      <c r="Q34" s="73" t="s">
        <v>220</v>
      </c>
    </row>
    <row r="35" spans="1:17" s="2" customFormat="1">
      <c r="A35" s="762"/>
      <c r="B35" s="85">
        <v>30</v>
      </c>
      <c r="C35" s="115" t="s">
        <v>121</v>
      </c>
      <c r="D35" s="412"/>
      <c r="E35" s="112">
        <v>150000</v>
      </c>
      <c r="F35" s="118">
        <v>1</v>
      </c>
      <c r="G35" s="112">
        <v>150000</v>
      </c>
      <c r="H35" s="127"/>
      <c r="I35" s="112"/>
      <c r="J35" s="112">
        <v>150000</v>
      </c>
      <c r="K35" s="77" t="s">
        <v>93</v>
      </c>
      <c r="L35" s="77" t="s">
        <v>61</v>
      </c>
      <c r="M35" s="77" t="s">
        <v>92</v>
      </c>
      <c r="N35" s="108" t="s">
        <v>32</v>
      </c>
      <c r="O35" s="64"/>
      <c r="P35" s="120" t="s">
        <v>78</v>
      </c>
      <c r="Q35" s="73" t="s">
        <v>220</v>
      </c>
    </row>
    <row r="36" spans="1:17" s="2" customFormat="1">
      <c r="A36" s="762"/>
      <c r="B36" s="85">
        <v>31</v>
      </c>
      <c r="C36" s="122" t="s">
        <v>143</v>
      </c>
      <c r="D36" s="126"/>
      <c r="E36" s="586">
        <v>103000</v>
      </c>
      <c r="F36" s="105">
        <v>1</v>
      </c>
      <c r="G36" s="586">
        <v>103000</v>
      </c>
      <c r="H36" s="127"/>
      <c r="I36" s="127"/>
      <c r="J36" s="586">
        <v>103000</v>
      </c>
      <c r="K36" s="122" t="s">
        <v>80</v>
      </c>
      <c r="L36" s="124" t="s">
        <v>64</v>
      </c>
      <c r="M36" s="122" t="s">
        <v>80</v>
      </c>
      <c r="N36" s="125" t="s">
        <v>32</v>
      </c>
      <c r="O36" s="64"/>
      <c r="P36" s="109" t="s">
        <v>31</v>
      </c>
      <c r="Q36" s="122" t="s">
        <v>144</v>
      </c>
    </row>
    <row r="37" spans="1:17" s="2" customFormat="1">
      <c r="A37" s="762"/>
      <c r="B37" s="85">
        <v>32</v>
      </c>
      <c r="C37" s="122" t="s">
        <v>143</v>
      </c>
      <c r="D37" s="151"/>
      <c r="E37" s="586">
        <v>247000</v>
      </c>
      <c r="F37" s="105">
        <v>1</v>
      </c>
      <c r="G37" s="586">
        <v>247000</v>
      </c>
      <c r="H37" s="112"/>
      <c r="I37" s="112"/>
      <c r="J37" s="586">
        <v>247000</v>
      </c>
      <c r="K37" s="122" t="s">
        <v>145</v>
      </c>
      <c r="L37" s="124" t="s">
        <v>64</v>
      </c>
      <c r="M37" s="122" t="s">
        <v>145</v>
      </c>
      <c r="N37" s="125" t="s">
        <v>32</v>
      </c>
      <c r="O37" s="134"/>
      <c r="P37" s="109" t="s">
        <v>31</v>
      </c>
      <c r="Q37" s="122"/>
    </row>
    <row r="38" spans="1:17" s="2" customFormat="1">
      <c r="A38" s="762"/>
      <c r="B38" s="85">
        <v>33</v>
      </c>
      <c r="C38" s="115" t="s">
        <v>127</v>
      </c>
      <c r="D38" s="550"/>
      <c r="E38" s="112">
        <v>195000</v>
      </c>
      <c r="F38" s="118">
        <v>1</v>
      </c>
      <c r="G38" s="112">
        <v>195000</v>
      </c>
      <c r="H38" s="127"/>
      <c r="I38" s="127"/>
      <c r="J38" s="112">
        <v>195000</v>
      </c>
      <c r="K38" s="77" t="s">
        <v>79</v>
      </c>
      <c r="L38" s="77" t="s">
        <v>66</v>
      </c>
      <c r="M38" s="77" t="s">
        <v>79</v>
      </c>
      <c r="N38" s="108" t="s">
        <v>32</v>
      </c>
      <c r="O38" s="120"/>
      <c r="P38" s="120" t="s">
        <v>78</v>
      </c>
      <c r="Q38" s="73" t="s">
        <v>67</v>
      </c>
    </row>
    <row r="39" spans="1:17" s="2" customFormat="1" ht="42">
      <c r="A39" s="762"/>
      <c r="B39" s="85">
        <v>34</v>
      </c>
      <c r="C39" s="587" t="s">
        <v>128</v>
      </c>
      <c r="D39" s="126"/>
      <c r="E39" s="588">
        <v>1550000</v>
      </c>
      <c r="F39" s="105">
        <v>1</v>
      </c>
      <c r="G39" s="588">
        <v>1550000</v>
      </c>
      <c r="H39" s="127"/>
      <c r="I39" s="127"/>
      <c r="J39" s="588">
        <v>1550000</v>
      </c>
      <c r="K39" s="147" t="s">
        <v>93</v>
      </c>
      <c r="L39" s="89" t="s">
        <v>61</v>
      </c>
      <c r="M39" s="147" t="s">
        <v>92</v>
      </c>
      <c r="N39" s="125" t="s">
        <v>32</v>
      </c>
      <c r="O39" s="148" t="s">
        <v>36</v>
      </c>
      <c r="P39" s="109" t="s">
        <v>31</v>
      </c>
      <c r="Q39" s="110" t="s">
        <v>63</v>
      </c>
    </row>
    <row r="40" spans="1:17" s="2" customFormat="1" ht="63">
      <c r="A40" s="762"/>
      <c r="B40" s="85">
        <v>35</v>
      </c>
      <c r="C40" s="77" t="s">
        <v>46</v>
      </c>
      <c r="D40" s="552" t="s">
        <v>25</v>
      </c>
      <c r="E40" s="576">
        <v>1200000</v>
      </c>
      <c r="F40" s="66">
        <v>1</v>
      </c>
      <c r="G40" s="576">
        <v>1200000</v>
      </c>
      <c r="H40" s="582"/>
      <c r="I40" s="582"/>
      <c r="J40" s="576">
        <v>1200000</v>
      </c>
      <c r="K40" s="82" t="s">
        <v>236</v>
      </c>
      <c r="L40" s="89" t="s">
        <v>49</v>
      </c>
      <c r="M40" s="89" t="s">
        <v>116</v>
      </c>
      <c r="N40" s="61" t="s">
        <v>32</v>
      </c>
      <c r="O40" s="61"/>
      <c r="P40" s="120" t="s">
        <v>183</v>
      </c>
      <c r="Q40" s="77" t="s">
        <v>237</v>
      </c>
    </row>
    <row r="41" spans="1:17" s="2" customFormat="1" ht="42">
      <c r="A41" s="762"/>
      <c r="B41" s="85">
        <v>36</v>
      </c>
      <c r="C41" s="115" t="s">
        <v>238</v>
      </c>
      <c r="D41" s="107"/>
      <c r="E41" s="570">
        <v>900000</v>
      </c>
      <c r="F41" s="356">
        <v>1</v>
      </c>
      <c r="G41" s="570">
        <v>900000</v>
      </c>
      <c r="H41" s="589"/>
      <c r="I41" s="570"/>
      <c r="J41" s="112">
        <v>900000</v>
      </c>
      <c r="K41" s="136" t="s">
        <v>84</v>
      </c>
      <c r="L41" s="107" t="s">
        <v>56</v>
      </c>
      <c r="M41" s="107" t="s">
        <v>57</v>
      </c>
      <c r="N41" s="136" t="s">
        <v>32</v>
      </c>
      <c r="O41" s="136" t="s">
        <v>20</v>
      </c>
      <c r="P41" s="571" t="s">
        <v>205</v>
      </c>
      <c r="Q41" s="107" t="s">
        <v>239</v>
      </c>
    </row>
    <row r="42" spans="1:17" s="2" customFormat="1" ht="42">
      <c r="A42" s="762"/>
      <c r="B42" s="85">
        <v>37</v>
      </c>
      <c r="C42" s="94" t="s">
        <v>102</v>
      </c>
      <c r="D42" s="534" t="s">
        <v>25</v>
      </c>
      <c r="E42" s="417">
        <v>1171100</v>
      </c>
      <c r="F42" s="111">
        <v>1</v>
      </c>
      <c r="G42" s="417">
        <v>1171100</v>
      </c>
      <c r="H42" s="143"/>
      <c r="I42" s="143"/>
      <c r="J42" s="417">
        <v>1171100</v>
      </c>
      <c r="K42" s="94" t="s">
        <v>103</v>
      </c>
      <c r="L42" s="73" t="s">
        <v>56</v>
      </c>
      <c r="M42" s="94" t="s">
        <v>90</v>
      </c>
      <c r="N42" s="61" t="s">
        <v>32</v>
      </c>
      <c r="O42" s="85"/>
      <c r="P42" s="120" t="s">
        <v>31</v>
      </c>
      <c r="Q42" s="114" t="s">
        <v>75</v>
      </c>
    </row>
    <row r="43" spans="1:17" s="2" customFormat="1" ht="42">
      <c r="A43" s="762"/>
      <c r="B43" s="85">
        <v>38</v>
      </c>
      <c r="C43" s="115" t="s">
        <v>240</v>
      </c>
      <c r="D43" s="548"/>
      <c r="E43" s="126">
        <v>300000</v>
      </c>
      <c r="F43" s="356">
        <v>2</v>
      </c>
      <c r="G43" s="570">
        <v>600000</v>
      </c>
      <c r="H43" s="570"/>
      <c r="I43" s="570"/>
      <c r="J43" s="112">
        <v>600000</v>
      </c>
      <c r="K43" s="115" t="s">
        <v>84</v>
      </c>
      <c r="L43" s="115" t="s">
        <v>56</v>
      </c>
      <c r="M43" s="107" t="s">
        <v>57</v>
      </c>
      <c r="N43" s="136" t="s">
        <v>32</v>
      </c>
      <c r="O43" s="136" t="s">
        <v>20</v>
      </c>
      <c r="P43" s="571" t="s">
        <v>42</v>
      </c>
      <c r="Q43" s="107" t="s">
        <v>239</v>
      </c>
    </row>
    <row r="44" spans="1:17" s="2" customFormat="1" ht="42">
      <c r="A44" s="762"/>
      <c r="B44" s="85">
        <v>39</v>
      </c>
      <c r="C44" s="115" t="s">
        <v>241</v>
      </c>
      <c r="D44" s="171"/>
      <c r="E44" s="126">
        <v>300000</v>
      </c>
      <c r="F44" s="356">
        <v>2</v>
      </c>
      <c r="G44" s="126">
        <v>600000</v>
      </c>
      <c r="H44" s="126"/>
      <c r="I44" s="126"/>
      <c r="J44" s="112">
        <v>600000</v>
      </c>
      <c r="K44" s="115" t="s">
        <v>84</v>
      </c>
      <c r="L44" s="115" t="s">
        <v>56</v>
      </c>
      <c r="M44" s="107" t="s">
        <v>57</v>
      </c>
      <c r="N44" s="136" t="s">
        <v>32</v>
      </c>
      <c r="O44" s="136" t="s">
        <v>20</v>
      </c>
      <c r="P44" s="571" t="s">
        <v>42</v>
      </c>
      <c r="Q44" s="107" t="s">
        <v>239</v>
      </c>
    </row>
    <row r="45" spans="1:17" s="2" customFormat="1">
      <c r="A45" s="762"/>
      <c r="B45" s="85">
        <v>40</v>
      </c>
      <c r="C45" s="107" t="s">
        <v>242</v>
      </c>
      <c r="D45" s="107"/>
      <c r="E45" s="112">
        <v>200000</v>
      </c>
      <c r="F45" s="136"/>
      <c r="G45" s="126">
        <f>E45</f>
        <v>200000</v>
      </c>
      <c r="H45" s="126"/>
      <c r="I45" s="126"/>
      <c r="J45" s="333">
        <f>SUM(G45:G45)</f>
        <v>200000</v>
      </c>
      <c r="K45" s="77" t="s">
        <v>243</v>
      </c>
      <c r="L45" s="73" t="s">
        <v>66</v>
      </c>
      <c r="M45" s="77" t="s">
        <v>97</v>
      </c>
      <c r="N45" s="61" t="s">
        <v>32</v>
      </c>
      <c r="O45" s="61" t="s">
        <v>161</v>
      </c>
      <c r="P45" s="61" t="s">
        <v>31</v>
      </c>
      <c r="Q45" s="77" t="s">
        <v>197</v>
      </c>
    </row>
    <row r="46" spans="1:17" s="2" customFormat="1" ht="63">
      <c r="A46" s="762"/>
      <c r="B46" s="85">
        <v>41</v>
      </c>
      <c r="C46" s="587" t="s">
        <v>244</v>
      </c>
      <c r="D46" s="590" t="s">
        <v>25</v>
      </c>
      <c r="E46" s="591">
        <v>1560900</v>
      </c>
      <c r="F46" s="592" t="s">
        <v>245</v>
      </c>
      <c r="G46" s="591">
        <v>3121800</v>
      </c>
      <c r="H46" s="591"/>
      <c r="I46" s="591"/>
      <c r="J46" s="573">
        <v>3121800</v>
      </c>
      <c r="K46" s="94" t="s">
        <v>99</v>
      </c>
      <c r="L46" s="94" t="s">
        <v>51</v>
      </c>
      <c r="M46" s="61" t="s">
        <v>100</v>
      </c>
      <c r="N46" s="61" t="s">
        <v>32</v>
      </c>
      <c r="O46" s="611" t="s">
        <v>20</v>
      </c>
      <c r="P46" s="125" t="s">
        <v>246</v>
      </c>
      <c r="Q46" s="144" t="s">
        <v>101</v>
      </c>
    </row>
    <row r="47" spans="1:17" s="2" customFormat="1" ht="63">
      <c r="A47" s="762"/>
      <c r="B47" s="85">
        <v>42</v>
      </c>
      <c r="C47" s="77" t="s">
        <v>46</v>
      </c>
      <c r="D47" s="552" t="s">
        <v>25</v>
      </c>
      <c r="E47" s="576">
        <v>1200000</v>
      </c>
      <c r="F47" s="66">
        <v>1</v>
      </c>
      <c r="G47" s="576">
        <v>1200000</v>
      </c>
      <c r="H47" s="582"/>
      <c r="I47" s="582"/>
      <c r="J47" s="576">
        <v>1200000</v>
      </c>
      <c r="K47" s="82" t="s">
        <v>247</v>
      </c>
      <c r="L47" s="100" t="s">
        <v>49</v>
      </c>
      <c r="M47" s="107" t="s">
        <v>133</v>
      </c>
      <c r="N47" s="61" t="s">
        <v>32</v>
      </c>
      <c r="O47" s="120"/>
      <c r="P47" s="120" t="s">
        <v>183</v>
      </c>
      <c r="Q47" s="77" t="s">
        <v>229</v>
      </c>
    </row>
    <row r="48" spans="1:17" s="2" customFormat="1">
      <c r="A48" s="762"/>
      <c r="B48" s="85">
        <v>43</v>
      </c>
      <c r="C48" s="107" t="s">
        <v>248</v>
      </c>
      <c r="D48" s="74"/>
      <c r="E48" s="112">
        <v>150000</v>
      </c>
      <c r="F48" s="136"/>
      <c r="G48" s="126">
        <f>E48</f>
        <v>150000</v>
      </c>
      <c r="H48" s="126"/>
      <c r="I48" s="126"/>
      <c r="J48" s="333">
        <f>SUM(G48:G48)</f>
        <v>150000</v>
      </c>
      <c r="K48" s="77" t="s">
        <v>249</v>
      </c>
      <c r="L48" s="94" t="s">
        <v>66</v>
      </c>
      <c r="M48" s="77" t="s">
        <v>65</v>
      </c>
      <c r="N48" s="61" t="s">
        <v>32</v>
      </c>
      <c r="O48" s="61" t="s">
        <v>161</v>
      </c>
      <c r="P48" s="61" t="s">
        <v>31</v>
      </c>
      <c r="Q48" s="77" t="s">
        <v>197</v>
      </c>
    </row>
    <row r="49" spans="1:17" s="2" customFormat="1">
      <c r="A49" s="762"/>
      <c r="B49" s="85">
        <v>44</v>
      </c>
      <c r="C49" s="107" t="s">
        <v>250</v>
      </c>
      <c r="D49" s="74"/>
      <c r="E49" s="112">
        <v>150000</v>
      </c>
      <c r="F49" s="593"/>
      <c r="G49" s="576">
        <v>150000</v>
      </c>
      <c r="H49" s="576"/>
      <c r="I49" s="576"/>
      <c r="J49" s="333">
        <v>150000</v>
      </c>
      <c r="K49" s="77" t="s">
        <v>251</v>
      </c>
      <c r="L49" s="94" t="s">
        <v>66</v>
      </c>
      <c r="M49" s="77" t="s">
        <v>65</v>
      </c>
      <c r="N49" s="61" t="s">
        <v>32</v>
      </c>
      <c r="O49" s="61" t="s">
        <v>161</v>
      </c>
      <c r="P49" s="61" t="s">
        <v>31</v>
      </c>
      <c r="Q49" s="77" t="s">
        <v>197</v>
      </c>
    </row>
    <row r="50" spans="1:17" s="2" customFormat="1">
      <c r="A50" s="762"/>
      <c r="B50" s="85">
        <v>45</v>
      </c>
      <c r="C50" s="122" t="s">
        <v>143</v>
      </c>
      <c r="D50" s="151"/>
      <c r="E50" s="586">
        <v>308000</v>
      </c>
      <c r="F50" s="105">
        <v>1</v>
      </c>
      <c r="G50" s="586">
        <v>308000</v>
      </c>
      <c r="H50" s="112"/>
      <c r="I50" s="112"/>
      <c r="J50" s="586">
        <v>308000</v>
      </c>
      <c r="K50" s="122" t="s">
        <v>146</v>
      </c>
      <c r="L50" s="144" t="s">
        <v>64</v>
      </c>
      <c r="M50" s="122" t="s">
        <v>146</v>
      </c>
      <c r="N50" s="125" t="s">
        <v>32</v>
      </c>
      <c r="O50" s="134"/>
      <c r="P50" s="109" t="s">
        <v>31</v>
      </c>
      <c r="Q50" s="122" t="s">
        <v>147</v>
      </c>
    </row>
    <row r="51" spans="1:17" s="2" customFormat="1">
      <c r="A51" s="762"/>
      <c r="B51" s="85">
        <v>46</v>
      </c>
      <c r="C51" s="122" t="s">
        <v>143</v>
      </c>
      <c r="D51" s="126"/>
      <c r="E51" s="586">
        <v>326000</v>
      </c>
      <c r="F51" s="105">
        <v>1</v>
      </c>
      <c r="G51" s="586">
        <v>326000</v>
      </c>
      <c r="H51" s="127"/>
      <c r="I51" s="127"/>
      <c r="J51" s="586">
        <v>326000</v>
      </c>
      <c r="K51" s="122" t="s">
        <v>146</v>
      </c>
      <c r="L51" s="144" t="s">
        <v>64</v>
      </c>
      <c r="M51" s="122" t="s">
        <v>146</v>
      </c>
      <c r="N51" s="125" t="s">
        <v>32</v>
      </c>
      <c r="O51" s="64"/>
      <c r="P51" s="109" t="s">
        <v>31</v>
      </c>
      <c r="Q51" s="122" t="s">
        <v>148</v>
      </c>
    </row>
    <row r="52" spans="1:17" s="2" customFormat="1" ht="63">
      <c r="A52" s="762"/>
      <c r="B52" s="85">
        <v>47</v>
      </c>
      <c r="C52" s="94" t="s">
        <v>104</v>
      </c>
      <c r="D52" s="534" t="s">
        <v>25</v>
      </c>
      <c r="E52" s="417">
        <v>1171100</v>
      </c>
      <c r="F52" s="111">
        <v>1</v>
      </c>
      <c r="G52" s="417">
        <v>1171100</v>
      </c>
      <c r="H52" s="143"/>
      <c r="I52" s="143"/>
      <c r="J52" s="417">
        <v>1171100</v>
      </c>
      <c r="K52" s="94" t="s">
        <v>105</v>
      </c>
      <c r="L52" s="94" t="s">
        <v>56</v>
      </c>
      <c r="M52" s="94" t="s">
        <v>106</v>
      </c>
      <c r="N52" s="61" t="s">
        <v>32</v>
      </c>
      <c r="O52" s="85"/>
      <c r="P52" s="120" t="s">
        <v>31</v>
      </c>
      <c r="Q52" s="114" t="s">
        <v>75</v>
      </c>
    </row>
    <row r="53" spans="1:17" s="2" customFormat="1">
      <c r="A53" s="762"/>
      <c r="B53" s="85">
        <v>48</v>
      </c>
      <c r="C53" s="585" t="s">
        <v>125</v>
      </c>
      <c r="D53" s="412"/>
      <c r="E53" s="112">
        <v>195000</v>
      </c>
      <c r="F53" s="118">
        <v>1</v>
      </c>
      <c r="G53" s="112">
        <v>195000</v>
      </c>
      <c r="H53" s="127"/>
      <c r="I53" s="127"/>
      <c r="J53" s="112">
        <v>195000</v>
      </c>
      <c r="K53" s="77" t="s">
        <v>70</v>
      </c>
      <c r="L53" s="94" t="s">
        <v>66</v>
      </c>
      <c r="M53" s="77" t="s">
        <v>70</v>
      </c>
      <c r="N53" s="108" t="s">
        <v>32</v>
      </c>
      <c r="O53" s="64"/>
      <c r="P53" s="120" t="s">
        <v>78</v>
      </c>
      <c r="Q53" s="73" t="s">
        <v>71</v>
      </c>
    </row>
    <row r="54" spans="1:17" s="2" customFormat="1">
      <c r="A54" s="762"/>
      <c r="B54" s="85">
        <v>49</v>
      </c>
      <c r="C54" s="585" t="s">
        <v>126</v>
      </c>
      <c r="D54" s="106"/>
      <c r="E54" s="112">
        <v>195000</v>
      </c>
      <c r="F54" s="118">
        <v>1</v>
      </c>
      <c r="G54" s="112">
        <v>195000</v>
      </c>
      <c r="H54" s="127"/>
      <c r="I54" s="127"/>
      <c r="J54" s="112">
        <v>195000</v>
      </c>
      <c r="K54" s="77" t="s">
        <v>70</v>
      </c>
      <c r="L54" s="94" t="s">
        <v>66</v>
      </c>
      <c r="M54" s="77" t="s">
        <v>70</v>
      </c>
      <c r="N54" s="108" t="s">
        <v>32</v>
      </c>
      <c r="O54" s="64"/>
      <c r="P54" s="120" t="s">
        <v>78</v>
      </c>
      <c r="Q54" s="73" t="s">
        <v>71</v>
      </c>
    </row>
    <row r="55" spans="1:17" s="2" customFormat="1" ht="63">
      <c r="A55" s="762"/>
      <c r="B55" s="85">
        <v>50</v>
      </c>
      <c r="C55" s="94" t="s">
        <v>107</v>
      </c>
      <c r="D55" s="534" t="s">
        <v>25</v>
      </c>
      <c r="E55" s="417">
        <v>1171100</v>
      </c>
      <c r="F55" s="111">
        <v>1</v>
      </c>
      <c r="G55" s="417">
        <v>1171100</v>
      </c>
      <c r="H55" s="143"/>
      <c r="I55" s="143"/>
      <c r="J55" s="417">
        <v>1171100</v>
      </c>
      <c r="K55" s="94" t="s">
        <v>108</v>
      </c>
      <c r="L55" s="94" t="s">
        <v>56</v>
      </c>
      <c r="M55" s="94" t="s">
        <v>76</v>
      </c>
      <c r="N55" s="61" t="s">
        <v>32</v>
      </c>
      <c r="O55" s="85"/>
      <c r="P55" s="120" t="s">
        <v>31</v>
      </c>
      <c r="Q55" s="114" t="s">
        <v>75</v>
      </c>
    </row>
    <row r="56" spans="1:17" s="2" customFormat="1" ht="42">
      <c r="A56" s="762"/>
      <c r="B56" s="85">
        <v>51</v>
      </c>
      <c r="C56" s="430" t="s">
        <v>113</v>
      </c>
      <c r="D56" s="412" t="s">
        <v>114</v>
      </c>
      <c r="E56" s="333">
        <v>99000</v>
      </c>
      <c r="F56" s="105">
        <v>1</v>
      </c>
      <c r="G56" s="333">
        <v>99000</v>
      </c>
      <c r="H56" s="126"/>
      <c r="I56" s="135"/>
      <c r="J56" s="333">
        <v>99000</v>
      </c>
      <c r="K56" s="128" t="s">
        <v>115</v>
      </c>
      <c r="L56" s="89" t="s">
        <v>49</v>
      </c>
      <c r="M56" s="612" t="s">
        <v>116</v>
      </c>
      <c r="N56" s="125" t="s">
        <v>32</v>
      </c>
      <c r="O56" s="61"/>
      <c r="P56" s="109" t="s">
        <v>31</v>
      </c>
      <c r="Q56" s="73" t="s">
        <v>117</v>
      </c>
    </row>
    <row r="57" spans="1:17" s="2" customFormat="1">
      <c r="A57" s="762"/>
      <c r="B57" s="85">
        <v>52</v>
      </c>
      <c r="C57" s="344" t="s">
        <v>121</v>
      </c>
      <c r="D57" s="130"/>
      <c r="E57" s="112">
        <v>120000</v>
      </c>
      <c r="F57" s="118">
        <v>1</v>
      </c>
      <c r="G57" s="112">
        <v>120000</v>
      </c>
      <c r="H57" s="579"/>
      <c r="I57" s="112"/>
      <c r="J57" s="112">
        <v>120000</v>
      </c>
      <c r="K57" s="77" t="s">
        <v>97</v>
      </c>
      <c r="L57" s="77" t="s">
        <v>66</v>
      </c>
      <c r="M57" s="77" t="s">
        <v>97</v>
      </c>
      <c r="N57" s="108" t="s">
        <v>32</v>
      </c>
      <c r="O57" s="120"/>
      <c r="P57" s="120" t="s">
        <v>78</v>
      </c>
      <c r="Q57" s="73" t="s">
        <v>71</v>
      </c>
    </row>
    <row r="58" spans="1:17" s="2" customFormat="1">
      <c r="A58" s="762"/>
      <c r="B58" s="85">
        <v>53</v>
      </c>
      <c r="C58" s="344" t="s">
        <v>122</v>
      </c>
      <c r="D58" s="138"/>
      <c r="E58" s="112">
        <v>75000</v>
      </c>
      <c r="F58" s="118">
        <v>1</v>
      </c>
      <c r="G58" s="112">
        <v>75000</v>
      </c>
      <c r="H58" s="570"/>
      <c r="I58" s="112"/>
      <c r="J58" s="112">
        <v>75000</v>
      </c>
      <c r="K58" s="77" t="s">
        <v>97</v>
      </c>
      <c r="L58" s="77" t="s">
        <v>66</v>
      </c>
      <c r="M58" s="77" t="s">
        <v>97</v>
      </c>
      <c r="N58" s="108" t="s">
        <v>32</v>
      </c>
      <c r="O58" s="120"/>
      <c r="P58" s="120" t="s">
        <v>78</v>
      </c>
      <c r="Q58" s="73" t="s">
        <v>71</v>
      </c>
    </row>
    <row r="59" spans="1:17" s="2" customFormat="1" ht="63">
      <c r="A59" s="762"/>
      <c r="B59" s="85">
        <v>54</v>
      </c>
      <c r="C59" s="94" t="s">
        <v>109</v>
      </c>
      <c r="D59" s="534" t="s">
        <v>25</v>
      </c>
      <c r="E59" s="417">
        <v>1171100</v>
      </c>
      <c r="F59" s="111">
        <v>1</v>
      </c>
      <c r="G59" s="417">
        <v>1171100</v>
      </c>
      <c r="H59" s="143"/>
      <c r="I59" s="143"/>
      <c r="J59" s="417">
        <v>1171100</v>
      </c>
      <c r="K59" s="94" t="s">
        <v>110</v>
      </c>
      <c r="L59" s="61" t="s">
        <v>56</v>
      </c>
      <c r="M59" s="94" t="s">
        <v>57</v>
      </c>
      <c r="N59" s="61" t="s">
        <v>32</v>
      </c>
      <c r="O59" s="85"/>
      <c r="P59" s="120" t="s">
        <v>31</v>
      </c>
      <c r="Q59" s="114" t="s">
        <v>75</v>
      </c>
    </row>
    <row r="60" spans="1:17" s="2" customFormat="1" ht="63">
      <c r="A60" s="762"/>
      <c r="B60" s="85">
        <v>55</v>
      </c>
      <c r="C60" s="94" t="s">
        <v>111</v>
      </c>
      <c r="D60" s="534" t="s">
        <v>23</v>
      </c>
      <c r="E60" s="417">
        <v>1264400</v>
      </c>
      <c r="F60" s="111">
        <v>1</v>
      </c>
      <c r="G60" s="417">
        <v>1264400</v>
      </c>
      <c r="H60" s="143"/>
      <c r="I60" s="143"/>
      <c r="J60" s="417">
        <v>1264400</v>
      </c>
      <c r="K60" s="94" t="s">
        <v>83</v>
      </c>
      <c r="L60" s="61" t="s">
        <v>56</v>
      </c>
      <c r="M60" s="94" t="s">
        <v>112</v>
      </c>
      <c r="N60" s="61" t="s">
        <v>32</v>
      </c>
      <c r="O60" s="85"/>
      <c r="P60" s="120" t="s">
        <v>31</v>
      </c>
      <c r="Q60" s="114" t="s">
        <v>75</v>
      </c>
    </row>
    <row r="61" spans="1:17" s="2" customFormat="1">
      <c r="A61" s="762"/>
      <c r="B61" s="85">
        <v>56</v>
      </c>
      <c r="C61" s="585" t="s">
        <v>118</v>
      </c>
      <c r="D61" s="146"/>
      <c r="E61" s="112">
        <v>303000</v>
      </c>
      <c r="F61" s="118">
        <v>1</v>
      </c>
      <c r="G61" s="112">
        <v>303000</v>
      </c>
      <c r="H61" s="579"/>
      <c r="I61" s="112"/>
      <c r="J61" s="112">
        <v>303000</v>
      </c>
      <c r="K61" s="594" t="s">
        <v>65</v>
      </c>
      <c r="L61" s="77" t="s">
        <v>66</v>
      </c>
      <c r="M61" s="145" t="s">
        <v>65</v>
      </c>
      <c r="N61" s="108" t="s">
        <v>32</v>
      </c>
      <c r="O61" s="120"/>
      <c r="P61" s="120" t="s">
        <v>78</v>
      </c>
      <c r="Q61" s="73" t="s">
        <v>119</v>
      </c>
    </row>
    <row r="62" spans="1:17" s="2" customFormat="1">
      <c r="A62" s="762"/>
      <c r="B62" s="85">
        <v>57</v>
      </c>
      <c r="C62" s="585" t="s">
        <v>120</v>
      </c>
      <c r="D62" s="138"/>
      <c r="E62" s="112">
        <v>192000</v>
      </c>
      <c r="F62" s="118">
        <v>1</v>
      </c>
      <c r="G62" s="112">
        <v>192000</v>
      </c>
      <c r="H62" s="579"/>
      <c r="I62" s="112"/>
      <c r="J62" s="112">
        <v>192000</v>
      </c>
      <c r="K62" s="594" t="s">
        <v>65</v>
      </c>
      <c r="L62" s="77" t="s">
        <v>66</v>
      </c>
      <c r="M62" s="145" t="s">
        <v>65</v>
      </c>
      <c r="N62" s="108" t="s">
        <v>32</v>
      </c>
      <c r="O62" s="120"/>
      <c r="P62" s="120" t="s">
        <v>78</v>
      </c>
      <c r="Q62" s="73" t="s">
        <v>119</v>
      </c>
    </row>
    <row r="63" spans="1:17" s="2" customFormat="1">
      <c r="A63" s="762"/>
      <c r="B63" s="85">
        <v>58</v>
      </c>
      <c r="C63" s="585" t="s">
        <v>234</v>
      </c>
      <c r="D63" s="106"/>
      <c r="E63" s="112">
        <v>200000</v>
      </c>
      <c r="F63" s="118">
        <v>2</v>
      </c>
      <c r="G63" s="112">
        <v>200000</v>
      </c>
      <c r="H63" s="127"/>
      <c r="I63" s="112"/>
      <c r="J63" s="112">
        <v>200000</v>
      </c>
      <c r="K63" s="77" t="s">
        <v>60</v>
      </c>
      <c r="L63" s="77" t="s">
        <v>61</v>
      </c>
      <c r="M63" s="77" t="s">
        <v>62</v>
      </c>
      <c r="N63" s="108" t="s">
        <v>32</v>
      </c>
      <c r="O63" s="64"/>
      <c r="P63" s="120" t="s">
        <v>78</v>
      </c>
      <c r="Q63" s="73" t="s">
        <v>220</v>
      </c>
    </row>
    <row r="64" spans="1:17" s="2" customFormat="1">
      <c r="A64" s="762"/>
      <c r="B64" s="85">
        <v>59</v>
      </c>
      <c r="C64" s="122" t="s">
        <v>143</v>
      </c>
      <c r="D64" s="126"/>
      <c r="E64" s="586">
        <v>182000</v>
      </c>
      <c r="F64" s="105">
        <v>1</v>
      </c>
      <c r="G64" s="586">
        <v>182000</v>
      </c>
      <c r="H64" s="127"/>
      <c r="I64" s="127"/>
      <c r="J64" s="586">
        <v>182000</v>
      </c>
      <c r="K64" s="122" t="s">
        <v>26</v>
      </c>
      <c r="L64" s="124" t="s">
        <v>64</v>
      </c>
      <c r="M64" s="122" t="s">
        <v>26</v>
      </c>
      <c r="N64" s="125" t="s">
        <v>32</v>
      </c>
      <c r="O64" s="64"/>
      <c r="P64" s="109" t="s">
        <v>31</v>
      </c>
      <c r="Q64" s="122" t="s">
        <v>150</v>
      </c>
    </row>
    <row r="65" spans="1:18" s="2" customFormat="1">
      <c r="A65" s="762"/>
      <c r="B65" s="85">
        <v>60</v>
      </c>
      <c r="C65" s="585" t="s">
        <v>123</v>
      </c>
      <c r="D65" s="130"/>
      <c r="E65" s="112">
        <v>40000</v>
      </c>
      <c r="F65" s="118">
        <v>1</v>
      </c>
      <c r="G65" s="112">
        <v>40000</v>
      </c>
      <c r="H65" s="579"/>
      <c r="I65" s="112"/>
      <c r="J65" s="112">
        <v>40000</v>
      </c>
      <c r="K65" s="131" t="s">
        <v>94</v>
      </c>
      <c r="L65" s="77" t="s">
        <v>66</v>
      </c>
      <c r="M65" s="145" t="s">
        <v>94</v>
      </c>
      <c r="N65" s="108" t="s">
        <v>32</v>
      </c>
      <c r="O65" s="120"/>
      <c r="P65" s="120" t="s">
        <v>78</v>
      </c>
      <c r="Q65" s="73" t="s">
        <v>119</v>
      </c>
    </row>
    <row r="66" spans="1:18" s="2" customFormat="1">
      <c r="A66" s="762"/>
      <c r="B66" s="85">
        <v>61</v>
      </c>
      <c r="C66" s="585" t="s">
        <v>124</v>
      </c>
      <c r="D66" s="130"/>
      <c r="E66" s="112">
        <v>100000</v>
      </c>
      <c r="F66" s="118">
        <v>1</v>
      </c>
      <c r="G66" s="112">
        <v>100000</v>
      </c>
      <c r="H66" s="579"/>
      <c r="I66" s="112"/>
      <c r="J66" s="112">
        <v>100000</v>
      </c>
      <c r="K66" s="131" t="s">
        <v>94</v>
      </c>
      <c r="L66" s="77" t="s">
        <v>66</v>
      </c>
      <c r="M66" s="145" t="s">
        <v>94</v>
      </c>
      <c r="N66" s="108" t="s">
        <v>32</v>
      </c>
      <c r="O66" s="120"/>
      <c r="P66" s="120" t="s">
        <v>78</v>
      </c>
      <c r="Q66" s="73" t="s">
        <v>119</v>
      </c>
    </row>
    <row r="67" spans="1:18" s="2" customFormat="1">
      <c r="A67" s="762"/>
      <c r="B67" s="85">
        <v>62</v>
      </c>
      <c r="C67" s="115" t="s">
        <v>252</v>
      </c>
      <c r="D67" s="412"/>
      <c r="E67" s="112">
        <v>150000</v>
      </c>
      <c r="F67" s="118">
        <v>1</v>
      </c>
      <c r="G67" s="112">
        <v>150000</v>
      </c>
      <c r="H67" s="127"/>
      <c r="I67" s="112"/>
      <c r="J67" s="112">
        <v>150000</v>
      </c>
      <c r="K67" s="77" t="s">
        <v>129</v>
      </c>
      <c r="L67" s="77" t="s">
        <v>61</v>
      </c>
      <c r="M67" s="77" t="s">
        <v>130</v>
      </c>
      <c r="N67" s="108" t="s">
        <v>32</v>
      </c>
      <c r="O67" s="64"/>
      <c r="P67" s="120" t="s">
        <v>78</v>
      </c>
      <c r="Q67" s="73" t="s">
        <v>220</v>
      </c>
    </row>
    <row r="68" spans="1:18" s="2" customFormat="1">
      <c r="A68" s="762"/>
      <c r="B68" s="85">
        <v>63</v>
      </c>
      <c r="C68" s="115" t="s">
        <v>121</v>
      </c>
      <c r="D68" s="550"/>
      <c r="E68" s="112">
        <v>150000</v>
      </c>
      <c r="F68" s="118">
        <v>1</v>
      </c>
      <c r="G68" s="112">
        <v>150000</v>
      </c>
      <c r="H68" s="127"/>
      <c r="I68" s="112"/>
      <c r="J68" s="112">
        <v>150000</v>
      </c>
      <c r="K68" s="77" t="s">
        <v>253</v>
      </c>
      <c r="L68" s="77" t="s">
        <v>61</v>
      </c>
      <c r="M68" s="77" t="s">
        <v>254</v>
      </c>
      <c r="N68" s="108" t="s">
        <v>32</v>
      </c>
      <c r="O68" s="120"/>
      <c r="P68" s="120" t="s">
        <v>78</v>
      </c>
      <c r="Q68" s="73" t="s">
        <v>220</v>
      </c>
    </row>
    <row r="69" spans="1:18" s="2" customFormat="1">
      <c r="A69" s="762"/>
      <c r="B69" s="85">
        <v>64</v>
      </c>
      <c r="C69" s="115" t="s">
        <v>122</v>
      </c>
      <c r="D69" s="550"/>
      <c r="E69" s="576">
        <v>195000</v>
      </c>
      <c r="F69" s="118">
        <v>1</v>
      </c>
      <c r="G69" s="576">
        <v>195000</v>
      </c>
      <c r="H69" s="127"/>
      <c r="I69" s="127"/>
      <c r="J69" s="576">
        <v>195000</v>
      </c>
      <c r="K69" s="95" t="s">
        <v>72</v>
      </c>
      <c r="L69" s="77" t="s">
        <v>66</v>
      </c>
      <c r="M69" s="95" t="s">
        <v>72</v>
      </c>
      <c r="N69" s="108" t="s">
        <v>32</v>
      </c>
      <c r="O69" s="64"/>
      <c r="P69" s="120" t="s">
        <v>78</v>
      </c>
      <c r="Q69" s="73" t="s">
        <v>71</v>
      </c>
    </row>
    <row r="70" spans="1:18" s="2" customFormat="1">
      <c r="A70" s="762"/>
      <c r="B70" s="85">
        <v>65</v>
      </c>
      <c r="C70" s="115" t="s">
        <v>121</v>
      </c>
      <c r="D70" s="412"/>
      <c r="E70" s="112">
        <v>150000</v>
      </c>
      <c r="F70" s="118">
        <v>1</v>
      </c>
      <c r="G70" s="112">
        <v>150000</v>
      </c>
      <c r="H70" s="127"/>
      <c r="I70" s="127"/>
      <c r="J70" s="112">
        <v>150000</v>
      </c>
      <c r="K70" s="77" t="s">
        <v>77</v>
      </c>
      <c r="L70" s="77" t="s">
        <v>66</v>
      </c>
      <c r="M70" s="77" t="s">
        <v>77</v>
      </c>
      <c r="N70" s="108" t="s">
        <v>32</v>
      </c>
      <c r="O70" s="64"/>
      <c r="P70" s="120" t="s">
        <v>78</v>
      </c>
      <c r="Q70" s="73" t="s">
        <v>71</v>
      </c>
    </row>
    <row r="71" spans="1:18" ht="66" customHeight="1">
      <c r="A71" s="66">
        <v>11</v>
      </c>
      <c r="B71" s="295">
        <v>1</v>
      </c>
      <c r="C71" s="680" t="s">
        <v>404</v>
      </c>
      <c r="D71" s="341">
        <v>8605</v>
      </c>
      <c r="E71" s="769">
        <v>59610600</v>
      </c>
      <c r="F71" s="312">
        <v>1</v>
      </c>
      <c r="G71" s="672">
        <f>E71</f>
        <v>59610600</v>
      </c>
      <c r="H71" s="309" t="s">
        <v>405</v>
      </c>
      <c r="I71" s="309" t="s">
        <v>405</v>
      </c>
      <c r="J71" s="769">
        <v>59610600</v>
      </c>
      <c r="K71" s="737" t="s">
        <v>406</v>
      </c>
      <c r="L71" s="738" t="s">
        <v>407</v>
      </c>
      <c r="M71" s="738" t="s">
        <v>408</v>
      </c>
      <c r="N71" s="738" t="s">
        <v>33</v>
      </c>
      <c r="O71" s="535" t="s">
        <v>409</v>
      </c>
      <c r="P71" s="337" t="s">
        <v>410</v>
      </c>
      <c r="Q71" s="604" t="s">
        <v>411</v>
      </c>
      <c r="R71" s="66">
        <v>2</v>
      </c>
    </row>
    <row r="72" spans="1:18" ht="63">
      <c r="A72" s="748">
        <v>11</v>
      </c>
      <c r="B72" s="464">
        <v>2</v>
      </c>
      <c r="C72" s="725" t="s">
        <v>442</v>
      </c>
      <c r="D72" s="725" t="s">
        <v>23</v>
      </c>
      <c r="E72" s="726">
        <v>1450000</v>
      </c>
      <c r="F72" s="1375">
        <v>1</v>
      </c>
      <c r="G72" s="726">
        <v>1450000</v>
      </c>
      <c r="H72" s="726"/>
      <c r="I72" s="726"/>
      <c r="J72" s="729">
        <v>1450000</v>
      </c>
      <c r="K72" s="730" t="s">
        <v>413</v>
      </c>
      <c r="L72" s="731" t="s">
        <v>18</v>
      </c>
      <c r="M72" s="730" t="s">
        <v>37</v>
      </c>
      <c r="N72" s="730" t="s">
        <v>33</v>
      </c>
      <c r="O72" s="730"/>
      <c r="P72" s="731" t="s">
        <v>414</v>
      </c>
      <c r="Q72" s="725" t="s">
        <v>1206</v>
      </c>
      <c r="R72" s="732">
        <v>2</v>
      </c>
    </row>
    <row r="73" spans="1:18" ht="125.25" customHeight="1">
      <c r="A73" s="70">
        <v>11</v>
      </c>
      <c r="B73" s="295">
        <v>3</v>
      </c>
      <c r="C73" s="94" t="s">
        <v>412</v>
      </c>
      <c r="D73" s="770"/>
      <c r="E73" s="770">
        <v>8000000</v>
      </c>
      <c r="F73" s="771">
        <v>1</v>
      </c>
      <c r="G73" s="772">
        <f>E73</f>
        <v>8000000</v>
      </c>
      <c r="H73" s="773" t="s">
        <v>405</v>
      </c>
      <c r="I73" s="773" t="s">
        <v>405</v>
      </c>
      <c r="J73" s="773">
        <f>E73</f>
        <v>8000000</v>
      </c>
      <c r="K73" s="774" t="s">
        <v>413</v>
      </c>
      <c r="L73" s="70" t="s">
        <v>18</v>
      </c>
      <c r="M73" s="775" t="s">
        <v>37</v>
      </c>
      <c r="N73" s="775" t="s">
        <v>33</v>
      </c>
      <c r="O73" s="70" t="s">
        <v>332</v>
      </c>
      <c r="P73" s="70" t="s">
        <v>414</v>
      </c>
      <c r="Q73" s="77" t="s">
        <v>415</v>
      </c>
      <c r="R73" s="70">
        <v>2</v>
      </c>
    </row>
    <row r="74" spans="1:18" ht="46.5" customHeight="1">
      <c r="A74" s="66">
        <v>11</v>
      </c>
      <c r="B74" s="295">
        <v>4</v>
      </c>
      <c r="C74" s="599" t="s">
        <v>416</v>
      </c>
      <c r="D74" s="598" t="s">
        <v>25</v>
      </c>
      <c r="E74" s="536">
        <v>1507200</v>
      </c>
      <c r="F74" s="312">
        <v>2</v>
      </c>
      <c r="G74" s="309">
        <v>3014400</v>
      </c>
      <c r="H74" s="309"/>
      <c r="I74" s="309"/>
      <c r="J74" s="600">
        <v>3014400</v>
      </c>
      <c r="K74" s="737" t="s">
        <v>417</v>
      </c>
      <c r="L74" s="738" t="s">
        <v>407</v>
      </c>
      <c r="M74" s="738" t="s">
        <v>418</v>
      </c>
      <c r="N74" s="738" t="s">
        <v>33</v>
      </c>
      <c r="O74" s="535" t="s">
        <v>36</v>
      </c>
      <c r="P74" s="337" t="s">
        <v>419</v>
      </c>
      <c r="Q74" s="604" t="s">
        <v>420</v>
      </c>
      <c r="R74" s="295">
        <v>2</v>
      </c>
    </row>
    <row r="75" spans="1:18" ht="42">
      <c r="A75" s="305">
        <v>11</v>
      </c>
      <c r="B75" s="295">
        <v>5</v>
      </c>
      <c r="C75" s="599" t="s">
        <v>421</v>
      </c>
      <c r="D75" s="598">
        <v>10746</v>
      </c>
      <c r="E75" s="536">
        <v>2838800</v>
      </c>
      <c r="F75" s="312">
        <v>1</v>
      </c>
      <c r="G75" s="309">
        <v>2838800</v>
      </c>
      <c r="H75" s="309"/>
      <c r="I75" s="309"/>
      <c r="J75" s="600">
        <v>2838800</v>
      </c>
      <c r="K75" s="737" t="s">
        <v>422</v>
      </c>
      <c r="L75" s="738" t="s">
        <v>423</v>
      </c>
      <c r="M75" s="738" t="s">
        <v>423</v>
      </c>
      <c r="N75" s="738" t="s">
        <v>33</v>
      </c>
      <c r="O75" s="535" t="s">
        <v>335</v>
      </c>
      <c r="P75" s="337" t="s">
        <v>325</v>
      </c>
      <c r="Q75" s="604" t="s">
        <v>424</v>
      </c>
      <c r="R75" s="295">
        <v>2</v>
      </c>
    </row>
    <row r="76" spans="1:18" ht="304.5" customHeight="1">
      <c r="A76" s="305">
        <v>11</v>
      </c>
      <c r="B76" s="295">
        <v>6</v>
      </c>
      <c r="C76" s="399" t="s">
        <v>425</v>
      </c>
      <c r="D76" s="535">
        <v>10957</v>
      </c>
      <c r="E76" s="536">
        <v>16147400</v>
      </c>
      <c r="F76" s="312">
        <v>1</v>
      </c>
      <c r="G76" s="309">
        <v>16147400</v>
      </c>
      <c r="H76" s="309">
        <v>0</v>
      </c>
      <c r="I76" s="309">
        <v>0</v>
      </c>
      <c r="J76" s="310">
        <f>G76</f>
        <v>16147400</v>
      </c>
      <c r="K76" s="398" t="s">
        <v>426</v>
      </c>
      <c r="L76" s="723" t="s">
        <v>18</v>
      </c>
      <c r="M76" s="723" t="s">
        <v>37</v>
      </c>
      <c r="N76" s="723" t="s">
        <v>33</v>
      </c>
      <c r="O76" s="535" t="s">
        <v>21</v>
      </c>
      <c r="P76" s="337" t="s">
        <v>30</v>
      </c>
      <c r="Q76" s="604" t="s">
        <v>427</v>
      </c>
      <c r="R76" s="295">
        <v>2</v>
      </c>
    </row>
    <row r="77" spans="1:18" s="786" customFormat="1" ht="42">
      <c r="A77" s="305">
        <v>11</v>
      </c>
      <c r="B77" s="295">
        <v>7</v>
      </c>
      <c r="C77" s="306" t="s">
        <v>428</v>
      </c>
      <c r="D77" s="356">
        <v>9540</v>
      </c>
      <c r="E77" s="776">
        <v>9607200</v>
      </c>
      <c r="F77" s="312">
        <v>1</v>
      </c>
      <c r="G77" s="672">
        <f>E77</f>
        <v>9607200</v>
      </c>
      <c r="H77" s="722" t="s">
        <v>405</v>
      </c>
      <c r="I77" s="722" t="s">
        <v>405</v>
      </c>
      <c r="J77" s="776">
        <v>9607200</v>
      </c>
      <c r="K77" s="737" t="s">
        <v>406</v>
      </c>
      <c r="L77" s="723" t="s">
        <v>407</v>
      </c>
      <c r="M77" s="723" t="s">
        <v>408</v>
      </c>
      <c r="N77" s="723" t="s">
        <v>33</v>
      </c>
      <c r="O77" s="535" t="s">
        <v>409</v>
      </c>
      <c r="P77" s="337" t="s">
        <v>41</v>
      </c>
      <c r="Q77" s="296" t="s">
        <v>429</v>
      </c>
      <c r="R77" s="777">
        <v>2</v>
      </c>
    </row>
    <row r="78" spans="1:18" ht="135" customHeight="1">
      <c r="A78" s="305">
        <v>11</v>
      </c>
      <c r="B78" s="295">
        <v>8</v>
      </c>
      <c r="C78" s="306" t="s">
        <v>430</v>
      </c>
      <c r="D78" s="356">
        <v>9539</v>
      </c>
      <c r="E78" s="776">
        <v>9234000</v>
      </c>
      <c r="F78" s="312">
        <v>1</v>
      </c>
      <c r="G78" s="672">
        <f>E78</f>
        <v>9234000</v>
      </c>
      <c r="H78" s="309" t="s">
        <v>405</v>
      </c>
      <c r="I78" s="309" t="s">
        <v>405</v>
      </c>
      <c r="J78" s="776">
        <v>9234000</v>
      </c>
      <c r="K78" s="398" t="s">
        <v>406</v>
      </c>
      <c r="L78" s="723" t="s">
        <v>407</v>
      </c>
      <c r="M78" s="723" t="s">
        <v>408</v>
      </c>
      <c r="N78" s="723" t="s">
        <v>33</v>
      </c>
      <c r="O78" s="535" t="s">
        <v>431</v>
      </c>
      <c r="P78" s="337" t="s">
        <v>41</v>
      </c>
      <c r="Q78" s="604" t="s">
        <v>429</v>
      </c>
      <c r="R78" s="778">
        <v>2</v>
      </c>
    </row>
    <row r="79" spans="1:18" s="1073" customFormat="1" ht="78.75" customHeight="1">
      <c r="A79" s="708">
        <v>11</v>
      </c>
      <c r="B79" s="675">
        <v>3</v>
      </c>
      <c r="C79" s="1067" t="s">
        <v>470</v>
      </c>
      <c r="D79" s="1068">
        <v>9713</v>
      </c>
      <c r="E79" s="1069">
        <v>18207930</v>
      </c>
      <c r="F79" s="1070">
        <v>1</v>
      </c>
      <c r="G79" s="1071">
        <f>E79</f>
        <v>18207930</v>
      </c>
      <c r="H79" s="1068"/>
      <c r="I79" s="1068"/>
      <c r="J79" s="1071">
        <v>18207930</v>
      </c>
      <c r="K79" s="1072" t="s">
        <v>471</v>
      </c>
      <c r="L79" s="1068" t="s">
        <v>472</v>
      </c>
      <c r="M79" s="1068" t="s">
        <v>473</v>
      </c>
      <c r="N79" s="1068" t="s">
        <v>449</v>
      </c>
      <c r="O79" s="1070" t="s">
        <v>21</v>
      </c>
      <c r="P79" s="1068" t="s">
        <v>29</v>
      </c>
      <c r="Q79" s="1067" t="s">
        <v>474</v>
      </c>
      <c r="R79" s="1070">
        <v>2</v>
      </c>
    </row>
    <row r="80" spans="1:18" s="2" customFormat="1" ht="72.75" customHeight="1">
      <c r="A80" s="708">
        <v>11</v>
      </c>
      <c r="B80" s="675">
        <v>4</v>
      </c>
      <c r="C80" s="1056" t="s">
        <v>475</v>
      </c>
      <c r="D80" s="779">
        <v>8709</v>
      </c>
      <c r="E80" s="1074">
        <v>8172970</v>
      </c>
      <c r="F80" s="779">
        <v>1</v>
      </c>
      <c r="G80" s="1075">
        <f>E80</f>
        <v>8172970</v>
      </c>
      <c r="H80" s="779"/>
      <c r="I80" s="779"/>
      <c r="J80" s="1075">
        <f>G80</f>
        <v>8172970</v>
      </c>
      <c r="K80" s="780" t="s">
        <v>471</v>
      </c>
      <c r="L80" s="779" t="s">
        <v>472</v>
      </c>
      <c r="M80" s="779" t="s">
        <v>473</v>
      </c>
      <c r="N80" s="1068" t="s">
        <v>449</v>
      </c>
      <c r="O80" s="779" t="s">
        <v>21</v>
      </c>
      <c r="P80" s="779" t="s">
        <v>29</v>
      </c>
      <c r="Q80" s="1056" t="s">
        <v>476</v>
      </c>
      <c r="R80" s="779">
        <v>2</v>
      </c>
    </row>
    <row r="81" spans="1:18" s="2" customFormat="1" ht="63" customHeight="1">
      <c r="A81" s="708">
        <v>11</v>
      </c>
      <c r="B81" s="675">
        <v>5</v>
      </c>
      <c r="C81" s="1067" t="s">
        <v>477</v>
      </c>
      <c r="D81" s="1070">
        <v>6580</v>
      </c>
      <c r="E81" s="1076">
        <v>1470950</v>
      </c>
      <c r="F81" s="1070">
        <v>1</v>
      </c>
      <c r="G81" s="1077">
        <f>E81</f>
        <v>1470950</v>
      </c>
      <c r="H81" s="1070"/>
      <c r="I81" s="1070"/>
      <c r="J81" s="1077">
        <f>G81</f>
        <v>1470950</v>
      </c>
      <c r="K81" s="1072" t="s">
        <v>471</v>
      </c>
      <c r="L81" s="1070" t="s">
        <v>472</v>
      </c>
      <c r="M81" s="1070" t="s">
        <v>473</v>
      </c>
      <c r="N81" s="1068" t="s">
        <v>449</v>
      </c>
      <c r="O81" s="1070" t="s">
        <v>21</v>
      </c>
      <c r="P81" s="1070" t="s">
        <v>478</v>
      </c>
      <c r="Q81" s="1067" t="s">
        <v>479</v>
      </c>
      <c r="R81" s="1070">
        <v>2</v>
      </c>
    </row>
    <row r="82" spans="1:18" s="2" customFormat="1" ht="75" customHeight="1">
      <c r="A82" s="708">
        <v>11</v>
      </c>
      <c r="B82" s="675">
        <v>6</v>
      </c>
      <c r="C82" s="1056" t="s">
        <v>480</v>
      </c>
      <c r="D82" s="779" t="s">
        <v>43</v>
      </c>
      <c r="E82" s="1074">
        <v>2431000</v>
      </c>
      <c r="F82" s="779">
        <v>1</v>
      </c>
      <c r="G82" s="1075">
        <v>2431000</v>
      </c>
      <c r="H82" s="779"/>
      <c r="I82" s="1074"/>
      <c r="J82" s="1078">
        <f>G82</f>
        <v>2431000</v>
      </c>
      <c r="K82" s="780" t="s">
        <v>471</v>
      </c>
      <c r="L82" s="779" t="s">
        <v>472</v>
      </c>
      <c r="M82" s="779" t="s">
        <v>473</v>
      </c>
      <c r="N82" s="1068" t="s">
        <v>449</v>
      </c>
      <c r="O82" s="779" t="s">
        <v>21</v>
      </c>
      <c r="P82" s="779" t="s">
        <v>29</v>
      </c>
      <c r="Q82" s="1056" t="s">
        <v>481</v>
      </c>
      <c r="R82" s="779">
        <v>2</v>
      </c>
    </row>
    <row r="83" spans="1:18" s="2" customFormat="1" ht="74.25" customHeight="1">
      <c r="A83" s="708">
        <v>11</v>
      </c>
      <c r="B83" s="675">
        <v>7</v>
      </c>
      <c r="C83" s="1056" t="s">
        <v>482</v>
      </c>
      <c r="D83" s="779" t="s">
        <v>483</v>
      </c>
      <c r="E83" s="1074">
        <v>1098000</v>
      </c>
      <c r="F83" s="779">
        <v>1</v>
      </c>
      <c r="G83" s="1075">
        <v>1098000</v>
      </c>
      <c r="H83" s="779"/>
      <c r="I83" s="779"/>
      <c r="J83" s="1078">
        <v>1098000</v>
      </c>
      <c r="K83" s="780" t="s">
        <v>471</v>
      </c>
      <c r="L83" s="780" t="s">
        <v>472</v>
      </c>
      <c r="M83" s="780" t="s">
        <v>484</v>
      </c>
      <c r="N83" s="1068" t="s">
        <v>449</v>
      </c>
      <c r="O83" s="779" t="s">
        <v>21</v>
      </c>
      <c r="P83" s="780" t="s">
        <v>485</v>
      </c>
      <c r="Q83" s="1056" t="s">
        <v>486</v>
      </c>
      <c r="R83" s="779">
        <v>2</v>
      </c>
    </row>
    <row r="84" spans="1:18" s="1021" customFormat="1" ht="162" customHeight="1">
      <c r="A84" s="708">
        <v>11</v>
      </c>
      <c r="B84" s="675">
        <v>8</v>
      </c>
      <c r="C84" s="438" t="s">
        <v>487</v>
      </c>
      <c r="D84" s="439">
        <v>9638</v>
      </c>
      <c r="E84" s="705">
        <v>12896200</v>
      </c>
      <c r="F84" s="779">
        <v>1</v>
      </c>
      <c r="G84" s="1079">
        <v>12896200</v>
      </c>
      <c r="H84" s="457"/>
      <c r="I84" s="457"/>
      <c r="J84" s="1080">
        <v>12896200</v>
      </c>
      <c r="K84" s="459" t="s">
        <v>488</v>
      </c>
      <c r="L84" s="458" t="s">
        <v>489</v>
      </c>
      <c r="M84" s="458" t="s">
        <v>490</v>
      </c>
      <c r="N84" s="1068" t="s">
        <v>449</v>
      </c>
      <c r="O84" s="458" t="s">
        <v>20</v>
      </c>
      <c r="P84" s="458" t="s">
        <v>341</v>
      </c>
      <c r="Q84" s="438" t="s">
        <v>491</v>
      </c>
      <c r="R84" s="1081"/>
    </row>
    <row r="85" spans="1:18" s="1021" customFormat="1" ht="62.25" customHeight="1">
      <c r="A85" s="708">
        <v>11</v>
      </c>
      <c r="B85" s="675">
        <v>9</v>
      </c>
      <c r="C85" s="438" t="s">
        <v>492</v>
      </c>
      <c r="D85" s="1053" t="s">
        <v>493</v>
      </c>
      <c r="E85" s="1054">
        <v>56169200</v>
      </c>
      <c r="F85" s="779">
        <v>1</v>
      </c>
      <c r="G85" s="1008">
        <v>56169200</v>
      </c>
      <c r="H85" s="1082"/>
      <c r="I85" s="1083"/>
      <c r="J85" s="1008">
        <v>56169200</v>
      </c>
      <c r="K85" s="1084" t="s">
        <v>494</v>
      </c>
      <c r="L85" s="451" t="s">
        <v>495</v>
      </c>
      <c r="M85" s="451" t="s">
        <v>495</v>
      </c>
      <c r="N85" s="1068" t="s">
        <v>449</v>
      </c>
      <c r="O85" s="452" t="s">
        <v>20</v>
      </c>
      <c r="P85" s="706" t="s">
        <v>496</v>
      </c>
      <c r="Q85" s="438" t="s">
        <v>497</v>
      </c>
      <c r="R85" s="1085">
        <v>3</v>
      </c>
    </row>
    <row r="86" spans="1:18" s="1021" customFormat="1" ht="121.5" customHeight="1">
      <c r="A86" s="708">
        <v>11</v>
      </c>
      <c r="B86" s="675">
        <v>10</v>
      </c>
      <c r="C86" s="1086" t="s">
        <v>498</v>
      </c>
      <c r="D86" s="1087">
        <v>9555</v>
      </c>
      <c r="E86" s="1088">
        <v>10579300</v>
      </c>
      <c r="F86" s="779">
        <v>2</v>
      </c>
      <c r="G86" s="1089">
        <f>E86*F86</f>
        <v>21158600</v>
      </c>
      <c r="H86" s="1001"/>
      <c r="I86" s="457"/>
      <c r="J86" s="1080">
        <v>21158600</v>
      </c>
      <c r="K86" s="1090" t="s">
        <v>488</v>
      </c>
      <c r="L86" s="1091" t="s">
        <v>489</v>
      </c>
      <c r="M86" s="1091" t="s">
        <v>490</v>
      </c>
      <c r="N86" s="1068" t="s">
        <v>449</v>
      </c>
      <c r="O86" s="1091" t="s">
        <v>20</v>
      </c>
      <c r="P86" s="1091" t="s">
        <v>283</v>
      </c>
      <c r="Q86" s="438" t="s">
        <v>499</v>
      </c>
      <c r="R86" s="1081"/>
    </row>
    <row r="87" spans="1:18" s="1021" customFormat="1" ht="174" customHeight="1">
      <c r="A87" s="708">
        <v>11</v>
      </c>
      <c r="B87" s="675">
        <v>11</v>
      </c>
      <c r="C87" s="599" t="s">
        <v>500</v>
      </c>
      <c r="D87" s="598">
        <v>928</v>
      </c>
      <c r="E87" s="1047">
        <v>12800920</v>
      </c>
      <c r="F87" s="779">
        <v>1</v>
      </c>
      <c r="G87" s="1047">
        <v>12800920</v>
      </c>
      <c r="H87" s="1092"/>
      <c r="I87" s="1092"/>
      <c r="J87" s="1008">
        <v>12800920</v>
      </c>
      <c r="K87" s="1084" t="s">
        <v>501</v>
      </c>
      <c r="L87" s="451" t="s">
        <v>502</v>
      </c>
      <c r="M87" s="451" t="s">
        <v>502</v>
      </c>
      <c r="N87" s="1068" t="s">
        <v>449</v>
      </c>
      <c r="O87" s="452" t="s">
        <v>20</v>
      </c>
      <c r="P87" s="453" t="s">
        <v>283</v>
      </c>
      <c r="Q87" s="739" t="s">
        <v>503</v>
      </c>
      <c r="R87" s="1081"/>
    </row>
    <row r="88" spans="1:18" s="1021" customFormat="1" ht="48" customHeight="1">
      <c r="A88" s="708">
        <v>11</v>
      </c>
      <c r="B88" s="675">
        <v>12</v>
      </c>
      <c r="C88" s="1093" t="s">
        <v>504</v>
      </c>
      <c r="D88" s="1094" t="s">
        <v>505</v>
      </c>
      <c r="E88" s="674">
        <v>1200000</v>
      </c>
      <c r="F88" s="779">
        <v>1</v>
      </c>
      <c r="G88" s="1095">
        <v>1200000</v>
      </c>
      <c r="H88" s="1006"/>
      <c r="I88" s="1006"/>
      <c r="J88" s="1096">
        <v>1200000</v>
      </c>
      <c r="K88" s="1097" t="s">
        <v>506</v>
      </c>
      <c r="L88" s="1098" t="s">
        <v>507</v>
      </c>
      <c r="M88" s="1098" t="s">
        <v>507</v>
      </c>
      <c r="N88" s="1068" t="s">
        <v>449</v>
      </c>
      <c r="O88" s="1011" t="s">
        <v>20</v>
      </c>
      <c r="P88" s="707" t="s">
        <v>283</v>
      </c>
      <c r="Q88" s="1005" t="s">
        <v>508</v>
      </c>
      <c r="R88" s="1081"/>
    </row>
    <row r="89" spans="1:18" s="1021" customFormat="1" ht="73.5" customHeight="1">
      <c r="A89" s="733">
        <v>11</v>
      </c>
      <c r="B89" s="733">
        <v>1</v>
      </c>
      <c r="C89" s="1157" t="s">
        <v>434</v>
      </c>
      <c r="D89" s="444" t="s">
        <v>510</v>
      </c>
      <c r="E89" s="1047">
        <v>1570400</v>
      </c>
      <c r="F89" s="464">
        <v>1</v>
      </c>
      <c r="G89" s="1008">
        <v>1570400</v>
      </c>
      <c r="H89" s="736"/>
      <c r="I89" s="736"/>
      <c r="J89" s="1008">
        <v>1570400</v>
      </c>
      <c r="K89" s="40" t="s">
        <v>1023</v>
      </c>
      <c r="L89" s="40" t="s">
        <v>18</v>
      </c>
      <c r="M89" s="40" t="s">
        <v>1024</v>
      </c>
      <c r="N89" s="1068" t="s">
        <v>449</v>
      </c>
      <c r="O89" s="40" t="s">
        <v>332</v>
      </c>
      <c r="P89" s="40" t="s">
        <v>1025</v>
      </c>
      <c r="Q89" s="1158" t="s">
        <v>1026</v>
      </c>
      <c r="R89" s="464">
        <v>2</v>
      </c>
    </row>
    <row r="90" spans="1:18" s="1021" customFormat="1" ht="51.75" customHeight="1">
      <c r="A90" s="708">
        <v>11</v>
      </c>
      <c r="B90" s="675">
        <v>13</v>
      </c>
      <c r="C90" s="710" t="s">
        <v>509</v>
      </c>
      <c r="D90" s="444" t="s">
        <v>510</v>
      </c>
      <c r="E90" s="1047">
        <v>1570400</v>
      </c>
      <c r="F90" s="464">
        <v>1</v>
      </c>
      <c r="G90" s="1008">
        <v>1570400</v>
      </c>
      <c r="H90" s="736"/>
      <c r="I90" s="736"/>
      <c r="J90" s="1008">
        <v>1570400</v>
      </c>
      <c r="K90" s="1084" t="s">
        <v>511</v>
      </c>
      <c r="L90" s="451" t="s">
        <v>507</v>
      </c>
      <c r="M90" s="451" t="s">
        <v>507</v>
      </c>
      <c r="N90" s="1068" t="s">
        <v>449</v>
      </c>
      <c r="O90" s="452" t="s">
        <v>512</v>
      </c>
      <c r="P90" s="706" t="s">
        <v>513</v>
      </c>
      <c r="Q90" s="739" t="s">
        <v>514</v>
      </c>
      <c r="R90" s="464">
        <v>2</v>
      </c>
    </row>
    <row r="91" spans="1:18" s="1021" customFormat="1" ht="51.75" customHeight="1">
      <c r="A91" s="708">
        <v>11</v>
      </c>
      <c r="B91" s="675">
        <v>14</v>
      </c>
      <c r="C91" s="710" t="s">
        <v>509</v>
      </c>
      <c r="D91" s="444" t="s">
        <v>510</v>
      </c>
      <c r="E91" s="1008">
        <v>1570400</v>
      </c>
      <c r="F91" s="464">
        <v>1</v>
      </c>
      <c r="G91" s="1008">
        <v>1570400</v>
      </c>
      <c r="H91" s="1099"/>
      <c r="I91" s="1099"/>
      <c r="J91" s="1008">
        <v>1570400</v>
      </c>
      <c r="K91" s="1100" t="s">
        <v>515</v>
      </c>
      <c r="L91" s="1101" t="s">
        <v>507</v>
      </c>
      <c r="M91" s="1102" t="s">
        <v>507</v>
      </c>
      <c r="N91" s="1068" t="s">
        <v>449</v>
      </c>
      <c r="O91" s="452" t="s">
        <v>512</v>
      </c>
      <c r="P91" s="706" t="s">
        <v>513</v>
      </c>
      <c r="Q91" s="1103" t="s">
        <v>516</v>
      </c>
      <c r="R91" s="464">
        <v>2</v>
      </c>
    </row>
    <row r="92" spans="1:18" s="1021" customFormat="1" ht="51.75" customHeight="1">
      <c r="A92" s="708">
        <v>11</v>
      </c>
      <c r="B92" s="675">
        <v>15</v>
      </c>
      <c r="C92" s="710" t="s">
        <v>509</v>
      </c>
      <c r="D92" s="444" t="s">
        <v>510</v>
      </c>
      <c r="E92" s="1008">
        <v>1570400</v>
      </c>
      <c r="F92" s="464">
        <v>1</v>
      </c>
      <c r="G92" s="1008">
        <v>1570400</v>
      </c>
      <c r="H92" s="1099"/>
      <c r="I92" s="1099"/>
      <c r="J92" s="1008">
        <v>1570400</v>
      </c>
      <c r="K92" s="1084" t="s">
        <v>511</v>
      </c>
      <c r="L92" s="451" t="s">
        <v>507</v>
      </c>
      <c r="M92" s="451" t="s">
        <v>507</v>
      </c>
      <c r="N92" s="1068" t="s">
        <v>449</v>
      </c>
      <c r="O92" s="452" t="s">
        <v>512</v>
      </c>
      <c r="P92" s="706" t="s">
        <v>513</v>
      </c>
      <c r="Q92" s="739" t="s">
        <v>514</v>
      </c>
      <c r="R92" s="1104"/>
    </row>
    <row r="93" spans="1:18" s="1021" customFormat="1" ht="51.75" customHeight="1">
      <c r="A93" s="1105">
        <v>11</v>
      </c>
      <c r="B93" s="675">
        <v>16</v>
      </c>
      <c r="C93" s="1106" t="s">
        <v>54</v>
      </c>
      <c r="D93" s="1107" t="s">
        <v>25</v>
      </c>
      <c r="E93" s="1108">
        <v>1570400</v>
      </c>
      <c r="F93" s="1082">
        <v>1</v>
      </c>
      <c r="G93" s="1108">
        <v>1570400</v>
      </c>
      <c r="H93" s="1109"/>
      <c r="I93" s="1110"/>
      <c r="J93" s="1111">
        <v>1570400</v>
      </c>
      <c r="K93" s="1112" t="s">
        <v>517</v>
      </c>
      <c r="L93" s="1113" t="s">
        <v>518</v>
      </c>
      <c r="M93" s="1113" t="s">
        <v>519</v>
      </c>
      <c r="N93" s="1068" t="s">
        <v>449</v>
      </c>
      <c r="O93" s="452" t="s">
        <v>512</v>
      </c>
      <c r="P93" s="1114" t="s">
        <v>513</v>
      </c>
      <c r="Q93" s="1086"/>
      <c r="R93" s="1115"/>
    </row>
    <row r="94" spans="1:18" s="1021" customFormat="1" ht="51.75" customHeight="1">
      <c r="A94" s="432">
        <v>11</v>
      </c>
      <c r="B94" s="675">
        <v>17</v>
      </c>
      <c r="C94" s="599" t="s">
        <v>520</v>
      </c>
      <c r="D94" s="598" t="s">
        <v>25</v>
      </c>
      <c r="E94" s="1008">
        <v>1570400</v>
      </c>
      <c r="F94" s="464">
        <v>1</v>
      </c>
      <c r="G94" s="1047">
        <v>1570400</v>
      </c>
      <c r="H94" s="736"/>
      <c r="I94" s="736"/>
      <c r="J94" s="1008">
        <v>1570400</v>
      </c>
      <c r="K94" s="601" t="s">
        <v>521</v>
      </c>
      <c r="L94" s="451" t="s">
        <v>472</v>
      </c>
      <c r="M94" s="451" t="s">
        <v>522</v>
      </c>
      <c r="N94" s="1068" t="s">
        <v>449</v>
      </c>
      <c r="O94" s="452" t="s">
        <v>512</v>
      </c>
      <c r="P94" s="706"/>
      <c r="Q94" s="438"/>
      <c r="R94" s="464"/>
    </row>
    <row r="95" spans="1:18" s="1021" customFormat="1" ht="51.75" customHeight="1">
      <c r="A95" s="432">
        <v>11</v>
      </c>
      <c r="B95" s="675">
        <v>18</v>
      </c>
      <c r="C95" s="599" t="s">
        <v>520</v>
      </c>
      <c r="D95" s="598" t="s">
        <v>25</v>
      </c>
      <c r="E95" s="1047">
        <v>1570400</v>
      </c>
      <c r="F95" s="464">
        <v>1</v>
      </c>
      <c r="G95" s="1047">
        <v>1570400</v>
      </c>
      <c r="H95" s="736"/>
      <c r="I95" s="736"/>
      <c r="J95" s="1047">
        <v>1570400</v>
      </c>
      <c r="K95" s="601" t="s">
        <v>523</v>
      </c>
      <c r="L95" s="451" t="s">
        <v>472</v>
      </c>
      <c r="M95" s="451" t="s">
        <v>524</v>
      </c>
      <c r="N95" s="1068" t="s">
        <v>449</v>
      </c>
      <c r="O95" s="452" t="s">
        <v>512</v>
      </c>
      <c r="P95" s="706"/>
      <c r="Q95" s="438"/>
      <c r="R95" s="464">
        <v>2</v>
      </c>
    </row>
    <row r="96" spans="1:18" s="1021" customFormat="1" ht="51.75" customHeight="1">
      <c r="A96" s="432">
        <v>11</v>
      </c>
      <c r="B96" s="675">
        <v>19</v>
      </c>
      <c r="C96" s="1116" t="s">
        <v>525</v>
      </c>
      <c r="D96" s="1117" t="s">
        <v>526</v>
      </c>
      <c r="E96" s="1118">
        <v>1570400</v>
      </c>
      <c r="F96" s="747">
        <v>1</v>
      </c>
      <c r="G96" s="1118">
        <v>1570400</v>
      </c>
      <c r="H96" s="1092"/>
      <c r="I96" s="1092"/>
      <c r="J96" s="1119">
        <f>E96</f>
        <v>1570400</v>
      </c>
      <c r="K96" s="1120" t="s">
        <v>527</v>
      </c>
      <c r="L96" s="1120" t="s">
        <v>489</v>
      </c>
      <c r="M96" s="781" t="s">
        <v>528</v>
      </c>
      <c r="N96" s="1068" t="s">
        <v>449</v>
      </c>
      <c r="O96" s="452" t="s">
        <v>512</v>
      </c>
      <c r="P96" s="706" t="s">
        <v>24</v>
      </c>
      <c r="Q96" s="48" t="s">
        <v>529</v>
      </c>
      <c r="R96" s="464"/>
    </row>
    <row r="97" spans="1:18" s="1021" customFormat="1" ht="51.75" customHeight="1">
      <c r="A97" s="432">
        <v>11</v>
      </c>
      <c r="B97" s="675">
        <v>20</v>
      </c>
      <c r="C97" s="787" t="s">
        <v>530</v>
      </c>
      <c r="D97" s="1159" t="s">
        <v>531</v>
      </c>
      <c r="E97" s="1160">
        <v>1328600</v>
      </c>
      <c r="F97" s="747">
        <v>1</v>
      </c>
      <c r="G97" s="1160">
        <v>1328600</v>
      </c>
      <c r="H97" s="736"/>
      <c r="I97" s="736"/>
      <c r="J97" s="1160">
        <v>1328600</v>
      </c>
      <c r="K97" s="601" t="s">
        <v>532</v>
      </c>
      <c r="L97" s="451" t="s">
        <v>533</v>
      </c>
      <c r="M97" s="451" t="s">
        <v>534</v>
      </c>
      <c r="N97" s="1068" t="s">
        <v>449</v>
      </c>
      <c r="O97" s="452" t="s">
        <v>512</v>
      </c>
      <c r="P97" s="706"/>
      <c r="Q97" s="1161" t="s">
        <v>535</v>
      </c>
      <c r="R97" s="1115"/>
    </row>
    <row r="98" spans="1:18" s="1021" customFormat="1" ht="51.75" customHeight="1">
      <c r="A98" s="432">
        <v>11</v>
      </c>
      <c r="B98" s="675">
        <v>21</v>
      </c>
      <c r="C98" s="787" t="s">
        <v>530</v>
      </c>
      <c r="D98" s="1159" t="s">
        <v>531</v>
      </c>
      <c r="E98" s="1160">
        <v>1328600</v>
      </c>
      <c r="F98" s="747">
        <v>1</v>
      </c>
      <c r="G98" s="1160">
        <v>1328600</v>
      </c>
      <c r="H98" s="446"/>
      <c r="I98" s="446"/>
      <c r="J98" s="1160">
        <v>1328600</v>
      </c>
      <c r="K98" s="601" t="s">
        <v>536</v>
      </c>
      <c r="L98" s="451" t="s">
        <v>533</v>
      </c>
      <c r="M98" s="1157" t="s">
        <v>537</v>
      </c>
      <c r="N98" s="1068" t="s">
        <v>449</v>
      </c>
      <c r="O98" s="452" t="s">
        <v>512</v>
      </c>
      <c r="P98" s="706"/>
      <c r="Q98" s="1161" t="s">
        <v>535</v>
      </c>
      <c r="R98" s="464"/>
    </row>
    <row r="99" spans="1:18" s="1021" customFormat="1" ht="51.75" customHeight="1">
      <c r="A99" s="432">
        <v>11</v>
      </c>
      <c r="B99" s="675">
        <v>22</v>
      </c>
      <c r="C99" s="787" t="s">
        <v>530</v>
      </c>
      <c r="D99" s="1159" t="s">
        <v>531</v>
      </c>
      <c r="E99" s="1160">
        <v>1328600</v>
      </c>
      <c r="F99" s="747">
        <v>1</v>
      </c>
      <c r="G99" s="1160">
        <v>1328600</v>
      </c>
      <c r="H99" s="1162"/>
      <c r="I99" s="1162"/>
      <c r="J99" s="1160">
        <v>1328600</v>
      </c>
      <c r="K99" s="601" t="s">
        <v>538</v>
      </c>
      <c r="L99" s="451" t="s">
        <v>533</v>
      </c>
      <c r="M99" s="444" t="s">
        <v>539</v>
      </c>
      <c r="N99" s="1068" t="s">
        <v>449</v>
      </c>
      <c r="O99" s="452" t="s">
        <v>512</v>
      </c>
      <c r="P99" s="706"/>
      <c r="Q99" s="1161" t="s">
        <v>535</v>
      </c>
      <c r="R99" s="464"/>
    </row>
    <row r="100" spans="1:18" s="1021" customFormat="1" ht="51.75" customHeight="1">
      <c r="A100" s="432">
        <v>11</v>
      </c>
      <c r="B100" s="675">
        <v>23</v>
      </c>
      <c r="C100" s="787" t="s">
        <v>530</v>
      </c>
      <c r="D100" s="1159" t="s">
        <v>531</v>
      </c>
      <c r="E100" s="1160">
        <v>1328600</v>
      </c>
      <c r="F100" s="747">
        <v>1</v>
      </c>
      <c r="G100" s="1160">
        <v>1328600</v>
      </c>
      <c r="H100" s="1162"/>
      <c r="I100" s="1162"/>
      <c r="J100" s="1160">
        <v>1328600</v>
      </c>
      <c r="K100" s="601" t="s">
        <v>540</v>
      </c>
      <c r="L100" s="451" t="s">
        <v>533</v>
      </c>
      <c r="M100" s="1157" t="s">
        <v>541</v>
      </c>
      <c r="N100" s="1068" t="s">
        <v>449</v>
      </c>
      <c r="O100" s="452" t="s">
        <v>512</v>
      </c>
      <c r="P100" s="706"/>
      <c r="Q100" s="1161" t="s">
        <v>535</v>
      </c>
      <c r="R100" s="1104">
        <v>2</v>
      </c>
    </row>
    <row r="101" spans="1:18" s="1021" customFormat="1" ht="51.75" customHeight="1">
      <c r="A101" s="780">
        <v>11</v>
      </c>
      <c r="B101" s="675">
        <v>24</v>
      </c>
      <c r="C101" s="780" t="s">
        <v>542</v>
      </c>
      <c r="D101" s="1121"/>
      <c r="E101" s="1122">
        <v>1308000</v>
      </c>
      <c r="F101" s="779">
        <v>1</v>
      </c>
      <c r="G101" s="1122">
        <v>1308000</v>
      </c>
      <c r="H101" s="779"/>
      <c r="I101" s="779"/>
      <c r="J101" s="1123">
        <v>1308000</v>
      </c>
      <c r="K101" s="780" t="s">
        <v>543</v>
      </c>
      <c r="L101" s="780" t="s">
        <v>533</v>
      </c>
      <c r="M101" s="780" t="s">
        <v>544</v>
      </c>
      <c r="N101" s="1068" t="s">
        <v>449</v>
      </c>
      <c r="O101" s="779" t="s">
        <v>20</v>
      </c>
      <c r="P101" s="706" t="s">
        <v>24</v>
      </c>
      <c r="Q101" s="782" t="s">
        <v>545</v>
      </c>
      <c r="R101" s="1085"/>
    </row>
    <row r="102" spans="1:18" s="1021" customFormat="1" ht="51.75" customHeight="1">
      <c r="A102" s="708">
        <v>11</v>
      </c>
      <c r="B102" s="675">
        <v>25</v>
      </c>
      <c r="C102" s="1005" t="s">
        <v>546</v>
      </c>
      <c r="D102" s="783" t="s">
        <v>34</v>
      </c>
      <c r="E102" s="991">
        <v>400000</v>
      </c>
      <c r="F102" s="671">
        <v>1</v>
      </c>
      <c r="G102" s="196">
        <v>400000</v>
      </c>
      <c r="H102" s="17"/>
      <c r="I102" s="17"/>
      <c r="J102" s="991">
        <v>400000</v>
      </c>
      <c r="K102" s="1124" t="s">
        <v>547</v>
      </c>
      <c r="L102" s="1125" t="s">
        <v>495</v>
      </c>
      <c r="M102" s="1125" t="s">
        <v>548</v>
      </c>
      <c r="N102" s="1068" t="s">
        <v>449</v>
      </c>
      <c r="O102" s="443" t="s">
        <v>512</v>
      </c>
      <c r="P102" s="1126" t="s">
        <v>24</v>
      </c>
      <c r="Q102" s="1005" t="s">
        <v>549</v>
      </c>
      <c r="R102" s="464">
        <v>2</v>
      </c>
    </row>
    <row r="103" spans="1:18" s="1021" customFormat="1" ht="51.75" customHeight="1">
      <c r="A103" s="432">
        <v>11</v>
      </c>
      <c r="B103" s="675">
        <v>26</v>
      </c>
      <c r="C103" s="1127" t="s">
        <v>550</v>
      </c>
      <c r="D103" s="781" t="s">
        <v>551</v>
      </c>
      <c r="E103" s="1118">
        <f>120*3340</f>
        <v>400800</v>
      </c>
      <c r="F103" s="747">
        <v>1</v>
      </c>
      <c r="G103" s="1118">
        <f>120*3340</f>
        <v>400800</v>
      </c>
      <c r="H103" s="1092"/>
      <c r="I103" s="1092"/>
      <c r="J103" s="1119">
        <f t="shared" ref="J103:J108" si="0">E103</f>
        <v>400800</v>
      </c>
      <c r="K103" s="1127" t="s">
        <v>552</v>
      </c>
      <c r="L103" s="1127" t="s">
        <v>489</v>
      </c>
      <c r="M103" s="1127" t="s">
        <v>553</v>
      </c>
      <c r="N103" s="1068" t="s">
        <v>449</v>
      </c>
      <c r="O103" s="444" t="s">
        <v>512</v>
      </c>
      <c r="P103" s="706" t="s">
        <v>24</v>
      </c>
      <c r="Q103" s="1127" t="s">
        <v>554</v>
      </c>
      <c r="R103" s="464">
        <v>2</v>
      </c>
    </row>
    <row r="104" spans="1:18" s="1021" customFormat="1" ht="51.75" customHeight="1">
      <c r="A104" s="432">
        <v>11</v>
      </c>
      <c r="B104" s="675">
        <v>27</v>
      </c>
      <c r="C104" s="1127" t="s">
        <v>555</v>
      </c>
      <c r="D104" s="781" t="s">
        <v>551</v>
      </c>
      <c r="E104" s="1118">
        <f>175*3340</f>
        <v>584500</v>
      </c>
      <c r="F104" s="747">
        <v>1</v>
      </c>
      <c r="G104" s="1118">
        <f>175*3340</f>
        <v>584500</v>
      </c>
      <c r="H104" s="1092"/>
      <c r="I104" s="1092"/>
      <c r="J104" s="1119">
        <f t="shared" si="0"/>
        <v>584500</v>
      </c>
      <c r="K104" s="1116" t="s">
        <v>556</v>
      </c>
      <c r="L104" s="1120" t="s">
        <v>489</v>
      </c>
      <c r="M104" s="1128" t="s">
        <v>557</v>
      </c>
      <c r="N104" s="1068" t="s">
        <v>449</v>
      </c>
      <c r="O104" s="444" t="s">
        <v>512</v>
      </c>
      <c r="P104" s="706" t="s">
        <v>24</v>
      </c>
      <c r="Q104" s="781" t="s">
        <v>558</v>
      </c>
      <c r="R104" s="464">
        <v>2</v>
      </c>
    </row>
    <row r="105" spans="1:18" s="1021" customFormat="1" ht="51.75" customHeight="1">
      <c r="A105" s="432">
        <v>11</v>
      </c>
      <c r="B105" s="675">
        <v>28</v>
      </c>
      <c r="C105" s="1127" t="s">
        <v>559</v>
      </c>
      <c r="D105" s="781" t="s">
        <v>551</v>
      </c>
      <c r="E105" s="1118">
        <f>110*3340</f>
        <v>367400</v>
      </c>
      <c r="F105" s="747">
        <v>1</v>
      </c>
      <c r="G105" s="1118">
        <f>110*3340</f>
        <v>367400</v>
      </c>
      <c r="H105" s="1092"/>
      <c r="I105" s="1092"/>
      <c r="J105" s="1119">
        <f t="shared" si="0"/>
        <v>367400</v>
      </c>
      <c r="K105" s="1116" t="s">
        <v>527</v>
      </c>
      <c r="L105" s="1120" t="s">
        <v>489</v>
      </c>
      <c r="M105" s="48" t="s">
        <v>528</v>
      </c>
      <c r="N105" s="1068" t="s">
        <v>449</v>
      </c>
      <c r="O105" s="444" t="s">
        <v>512</v>
      </c>
      <c r="P105" s="706" t="s">
        <v>24</v>
      </c>
      <c r="Q105" s="781" t="s">
        <v>558</v>
      </c>
      <c r="R105" s="464">
        <v>2</v>
      </c>
    </row>
    <row r="106" spans="1:18" s="1021" customFormat="1" ht="51.75" customHeight="1">
      <c r="A106" s="432">
        <v>11</v>
      </c>
      <c r="B106" s="675">
        <v>29</v>
      </c>
      <c r="C106" s="1127" t="s">
        <v>560</v>
      </c>
      <c r="D106" s="781" t="s">
        <v>551</v>
      </c>
      <c r="E106" s="1118">
        <f>253*3340</f>
        <v>845020</v>
      </c>
      <c r="F106" s="747">
        <v>1</v>
      </c>
      <c r="G106" s="1118">
        <f>253*3340</f>
        <v>845020</v>
      </c>
      <c r="H106" s="1092"/>
      <c r="I106" s="1092"/>
      <c r="J106" s="1119">
        <f t="shared" si="0"/>
        <v>845020</v>
      </c>
      <c r="K106" s="1116" t="s">
        <v>561</v>
      </c>
      <c r="L106" s="1120" t="s">
        <v>489</v>
      </c>
      <c r="M106" s="48" t="s">
        <v>557</v>
      </c>
      <c r="N106" s="1068" t="s">
        <v>449</v>
      </c>
      <c r="O106" s="444" t="s">
        <v>512</v>
      </c>
      <c r="P106" s="706" t="s">
        <v>24</v>
      </c>
      <c r="Q106" s="781" t="s">
        <v>558</v>
      </c>
      <c r="R106" s="464">
        <v>2</v>
      </c>
    </row>
    <row r="107" spans="1:18" s="1021" customFormat="1" ht="51.75" customHeight="1">
      <c r="A107" s="432">
        <v>11</v>
      </c>
      <c r="B107" s="675">
        <v>30</v>
      </c>
      <c r="C107" s="1127" t="s">
        <v>562</v>
      </c>
      <c r="D107" s="781" t="s">
        <v>551</v>
      </c>
      <c r="E107" s="1118">
        <f>200*3340</f>
        <v>668000</v>
      </c>
      <c r="F107" s="747">
        <v>1</v>
      </c>
      <c r="G107" s="1118">
        <f>200*3340</f>
        <v>668000</v>
      </c>
      <c r="H107" s="1092"/>
      <c r="I107" s="1092"/>
      <c r="J107" s="1119">
        <f t="shared" si="0"/>
        <v>668000</v>
      </c>
      <c r="K107" s="1129" t="s">
        <v>563</v>
      </c>
      <c r="L107" s="1120" t="s">
        <v>489</v>
      </c>
      <c r="M107" s="48" t="s">
        <v>564</v>
      </c>
      <c r="N107" s="1068" t="s">
        <v>449</v>
      </c>
      <c r="O107" s="444" t="s">
        <v>512</v>
      </c>
      <c r="P107" s="706" t="s">
        <v>24</v>
      </c>
      <c r="Q107" s="781" t="s">
        <v>558</v>
      </c>
      <c r="R107" s="464">
        <v>2</v>
      </c>
    </row>
    <row r="108" spans="1:18" s="1021" customFormat="1" ht="51.75" customHeight="1">
      <c r="A108" s="432">
        <v>11</v>
      </c>
      <c r="B108" s="675">
        <v>31</v>
      </c>
      <c r="C108" s="1127" t="s">
        <v>565</v>
      </c>
      <c r="D108" s="781" t="s">
        <v>483</v>
      </c>
      <c r="E108" s="1118">
        <v>250000</v>
      </c>
      <c r="F108" s="747">
        <v>1</v>
      </c>
      <c r="G108" s="1118">
        <v>250000</v>
      </c>
      <c r="H108" s="1092"/>
      <c r="I108" s="1092"/>
      <c r="J108" s="1119">
        <f t="shared" si="0"/>
        <v>250000</v>
      </c>
      <c r="K108" s="1127" t="s">
        <v>566</v>
      </c>
      <c r="L108" s="1127" t="s">
        <v>489</v>
      </c>
      <c r="M108" s="1127" t="s">
        <v>567</v>
      </c>
      <c r="N108" s="1068" t="s">
        <v>449</v>
      </c>
      <c r="O108" s="444" t="s">
        <v>512</v>
      </c>
      <c r="P108" s="706" t="s">
        <v>24</v>
      </c>
      <c r="Q108" s="1127"/>
      <c r="R108" s="1085"/>
    </row>
    <row r="109" spans="1:18" s="1021" customFormat="1" ht="51.75" customHeight="1">
      <c r="A109" s="40">
        <v>11</v>
      </c>
      <c r="B109" s="40">
        <v>2</v>
      </c>
      <c r="C109" s="48" t="s">
        <v>1027</v>
      </c>
      <c r="D109" s="1130" t="s">
        <v>483</v>
      </c>
      <c r="E109" s="1130">
        <v>485500</v>
      </c>
      <c r="F109" s="812">
        <v>1</v>
      </c>
      <c r="G109" s="1130">
        <v>485500</v>
      </c>
      <c r="H109" s="812"/>
      <c r="I109" s="812"/>
      <c r="J109" s="1130">
        <v>485500</v>
      </c>
      <c r="K109" s="40" t="s">
        <v>1023</v>
      </c>
      <c r="L109" s="40" t="s">
        <v>18</v>
      </c>
      <c r="M109" s="40" t="s">
        <v>1024</v>
      </c>
      <c r="N109" s="1068" t="s">
        <v>449</v>
      </c>
      <c r="O109" s="40" t="s">
        <v>332</v>
      </c>
      <c r="P109" s="40" t="s">
        <v>1025</v>
      </c>
      <c r="Q109" s="48" t="s">
        <v>1028</v>
      </c>
      <c r="R109" s="464">
        <v>2</v>
      </c>
    </row>
    <row r="110" spans="1:18" s="1021" customFormat="1" ht="60" customHeight="1">
      <c r="A110" s="40">
        <v>11</v>
      </c>
      <c r="B110" s="40">
        <v>3</v>
      </c>
      <c r="C110" s="48" t="s">
        <v>1029</v>
      </c>
      <c r="D110" s="1130" t="s">
        <v>483</v>
      </c>
      <c r="E110" s="1130">
        <v>480000</v>
      </c>
      <c r="F110" s="812">
        <v>1</v>
      </c>
      <c r="G110" s="1130">
        <v>480000</v>
      </c>
      <c r="H110" s="812"/>
      <c r="I110" s="812"/>
      <c r="J110" s="1130">
        <v>480000</v>
      </c>
      <c r="K110" s="40" t="s">
        <v>1030</v>
      </c>
      <c r="L110" s="40" t="s">
        <v>18</v>
      </c>
      <c r="M110" s="40" t="s">
        <v>1031</v>
      </c>
      <c r="N110" s="1068" t="s">
        <v>449</v>
      </c>
      <c r="O110" s="40" t="s">
        <v>332</v>
      </c>
      <c r="P110" s="40" t="s">
        <v>1025</v>
      </c>
      <c r="Q110" s="48" t="s">
        <v>1032</v>
      </c>
      <c r="R110" s="464">
        <v>2</v>
      </c>
    </row>
    <row r="111" spans="1:18" s="1021" customFormat="1" ht="51.75" customHeight="1">
      <c r="A111" s="708">
        <v>11</v>
      </c>
      <c r="B111" s="675">
        <v>32</v>
      </c>
      <c r="C111" s="599" t="s">
        <v>568</v>
      </c>
      <c r="D111" s="598"/>
      <c r="E111" s="1008">
        <v>800000</v>
      </c>
      <c r="F111" s="464">
        <v>1</v>
      </c>
      <c r="G111" s="1008">
        <v>800000</v>
      </c>
      <c r="H111" s="1008"/>
      <c r="I111" s="1008"/>
      <c r="J111" s="1008">
        <v>800000</v>
      </c>
      <c r="K111" s="1131" t="s">
        <v>569</v>
      </c>
      <c r="L111" s="1113" t="s">
        <v>495</v>
      </c>
      <c r="M111" s="1113" t="s">
        <v>570</v>
      </c>
      <c r="N111" s="1068" t="s">
        <v>449</v>
      </c>
      <c r="O111" s="452" t="s">
        <v>512</v>
      </c>
      <c r="P111" s="706"/>
      <c r="Q111" s="438"/>
      <c r="R111" s="464">
        <v>2</v>
      </c>
    </row>
    <row r="112" spans="1:18" s="1021" customFormat="1" ht="51.75" customHeight="1">
      <c r="A112" s="432">
        <v>11</v>
      </c>
      <c r="B112" s="675">
        <v>33</v>
      </c>
      <c r="C112" s="1127" t="s">
        <v>571</v>
      </c>
      <c r="D112" s="781" t="s">
        <v>483</v>
      </c>
      <c r="E112" s="1118">
        <v>782000</v>
      </c>
      <c r="F112" s="747">
        <v>1</v>
      </c>
      <c r="G112" s="1118">
        <v>782000</v>
      </c>
      <c r="H112" s="1092"/>
      <c r="I112" s="1092"/>
      <c r="J112" s="1119">
        <f>E112</f>
        <v>782000</v>
      </c>
      <c r="K112" s="1127" t="s">
        <v>572</v>
      </c>
      <c r="L112" s="1127" t="s">
        <v>489</v>
      </c>
      <c r="M112" s="1127" t="s">
        <v>573</v>
      </c>
      <c r="N112" s="1068" t="s">
        <v>449</v>
      </c>
      <c r="O112" s="444" t="s">
        <v>512</v>
      </c>
      <c r="P112" s="706"/>
      <c r="Q112" s="1127" t="s">
        <v>574</v>
      </c>
      <c r="R112" s="464">
        <v>2</v>
      </c>
    </row>
    <row r="113" spans="1:18" s="1021" customFormat="1" ht="51.75" customHeight="1">
      <c r="A113" s="708">
        <v>11</v>
      </c>
      <c r="B113" s="675">
        <v>34</v>
      </c>
      <c r="C113" s="524" t="s">
        <v>575</v>
      </c>
      <c r="D113" s="525">
        <v>7135</v>
      </c>
      <c r="E113" s="1047">
        <v>14437700</v>
      </c>
      <c r="F113" s="779">
        <v>1</v>
      </c>
      <c r="G113" s="1008">
        <v>14437700</v>
      </c>
      <c r="H113" s="464"/>
      <c r="I113" s="736"/>
      <c r="J113" s="1008">
        <v>14437700</v>
      </c>
      <c r="K113" s="1132" t="s">
        <v>494</v>
      </c>
      <c r="L113" s="530" t="s">
        <v>495</v>
      </c>
      <c r="M113" s="530" t="s">
        <v>495</v>
      </c>
      <c r="N113" s="1068" t="s">
        <v>449</v>
      </c>
      <c r="O113" s="452" t="s">
        <v>20</v>
      </c>
      <c r="P113" s="706"/>
      <c r="Q113" s="739" t="s">
        <v>576</v>
      </c>
      <c r="R113" s="464">
        <v>2</v>
      </c>
    </row>
    <row r="114" spans="1:18" s="1021" customFormat="1" ht="51.75" customHeight="1">
      <c r="A114" s="432">
        <v>11</v>
      </c>
      <c r="B114" s="675">
        <v>35</v>
      </c>
      <c r="C114" s="48" t="s">
        <v>577</v>
      </c>
      <c r="D114" s="1119" t="s">
        <v>483</v>
      </c>
      <c r="E114" s="1119">
        <v>1581000</v>
      </c>
      <c r="F114" s="447">
        <v>1</v>
      </c>
      <c r="G114" s="1119">
        <v>1581000</v>
      </c>
      <c r="H114" s="1092"/>
      <c r="I114" s="1092"/>
      <c r="J114" s="1119">
        <f>E114</f>
        <v>1581000</v>
      </c>
      <c r="K114" s="1133" t="s">
        <v>527</v>
      </c>
      <c r="L114" s="1127" t="s">
        <v>489</v>
      </c>
      <c r="M114" s="1127" t="s">
        <v>528</v>
      </c>
      <c r="N114" s="1068" t="s">
        <v>449</v>
      </c>
      <c r="O114" s="444" t="s">
        <v>512</v>
      </c>
      <c r="P114" s="706"/>
      <c r="Q114" s="1127" t="s">
        <v>578</v>
      </c>
      <c r="R114" s="464">
        <v>2</v>
      </c>
    </row>
    <row r="115" spans="1:18" s="1021" customFormat="1" ht="51.75" customHeight="1">
      <c r="A115" s="432">
        <v>11</v>
      </c>
      <c r="B115" s="675">
        <v>36</v>
      </c>
      <c r="C115" s="48" t="s">
        <v>577</v>
      </c>
      <c r="D115" s="1119" t="s">
        <v>483</v>
      </c>
      <c r="E115" s="1119">
        <v>1500000</v>
      </c>
      <c r="F115" s="747">
        <v>1</v>
      </c>
      <c r="G115" s="1119">
        <v>1500000</v>
      </c>
      <c r="H115" s="1092"/>
      <c r="I115" s="1092"/>
      <c r="J115" s="1119">
        <f>E115</f>
        <v>1500000</v>
      </c>
      <c r="K115" s="1127" t="s">
        <v>572</v>
      </c>
      <c r="L115" s="1127" t="s">
        <v>489</v>
      </c>
      <c r="M115" s="1127" t="s">
        <v>573</v>
      </c>
      <c r="N115" s="1068" t="s">
        <v>449</v>
      </c>
      <c r="O115" s="444" t="s">
        <v>512</v>
      </c>
      <c r="P115" s="706"/>
      <c r="Q115" s="1127" t="s">
        <v>579</v>
      </c>
      <c r="R115" s="464">
        <v>2</v>
      </c>
    </row>
    <row r="116" spans="1:18" s="1021" customFormat="1" ht="51.75" customHeight="1">
      <c r="A116" s="432">
        <v>11</v>
      </c>
      <c r="B116" s="675">
        <v>37</v>
      </c>
      <c r="C116" s="48" t="s">
        <v>580</v>
      </c>
      <c r="D116" s="1119" t="s">
        <v>483</v>
      </c>
      <c r="E116" s="1119">
        <v>490000</v>
      </c>
      <c r="F116" s="747">
        <v>1</v>
      </c>
      <c r="G116" s="1119">
        <v>490000</v>
      </c>
      <c r="H116" s="1092"/>
      <c r="I116" s="1092"/>
      <c r="J116" s="1119">
        <f>E116</f>
        <v>490000</v>
      </c>
      <c r="K116" s="1127" t="s">
        <v>563</v>
      </c>
      <c r="L116" s="1127" t="s">
        <v>489</v>
      </c>
      <c r="M116" s="1127" t="s">
        <v>564</v>
      </c>
      <c r="N116" s="1068" t="s">
        <v>449</v>
      </c>
      <c r="O116" s="444" t="s">
        <v>512</v>
      </c>
      <c r="P116" s="706"/>
      <c r="Q116" s="1127" t="s">
        <v>579</v>
      </c>
      <c r="R116" s="464"/>
    </row>
    <row r="117" spans="1:18" s="1021" customFormat="1" ht="70.5" customHeight="1">
      <c r="A117" s="432">
        <v>11</v>
      </c>
      <c r="B117" s="675">
        <v>38</v>
      </c>
      <c r="C117" s="48" t="s">
        <v>581</v>
      </c>
      <c r="D117" s="1119" t="s">
        <v>483</v>
      </c>
      <c r="E117" s="1119">
        <v>200000</v>
      </c>
      <c r="F117" s="747">
        <v>1</v>
      </c>
      <c r="G117" s="1119">
        <v>200000</v>
      </c>
      <c r="H117" s="1092"/>
      <c r="I117" s="1092"/>
      <c r="J117" s="1119">
        <f>E117</f>
        <v>200000</v>
      </c>
      <c r="K117" s="1133" t="s">
        <v>563</v>
      </c>
      <c r="L117" s="1127" t="s">
        <v>489</v>
      </c>
      <c r="M117" s="1127" t="s">
        <v>564</v>
      </c>
      <c r="N117" s="1068" t="s">
        <v>449</v>
      </c>
      <c r="O117" s="444" t="s">
        <v>512</v>
      </c>
      <c r="P117" s="706"/>
      <c r="Q117" s="1127" t="s">
        <v>582</v>
      </c>
      <c r="R117" s="1081"/>
    </row>
    <row r="118" spans="1:18" s="1021" customFormat="1" ht="51.75" customHeight="1">
      <c r="A118" s="432">
        <v>11</v>
      </c>
      <c r="B118" s="675">
        <v>39</v>
      </c>
      <c r="C118" s="48" t="s">
        <v>581</v>
      </c>
      <c r="D118" s="1119" t="s">
        <v>483</v>
      </c>
      <c r="E118" s="1119">
        <v>200000</v>
      </c>
      <c r="F118" s="747">
        <v>1</v>
      </c>
      <c r="G118" s="1119">
        <v>200000</v>
      </c>
      <c r="H118" s="1092"/>
      <c r="I118" s="1092"/>
      <c r="J118" s="1119">
        <f>E118</f>
        <v>200000</v>
      </c>
      <c r="K118" s="1133" t="s">
        <v>556</v>
      </c>
      <c r="L118" s="1127" t="s">
        <v>489</v>
      </c>
      <c r="M118" s="1127" t="s">
        <v>557</v>
      </c>
      <c r="N118" s="1068" t="s">
        <v>449</v>
      </c>
      <c r="O118" s="444" t="s">
        <v>512</v>
      </c>
      <c r="P118" s="706"/>
      <c r="Q118" s="1127" t="s">
        <v>582</v>
      </c>
      <c r="R118" s="1085">
        <v>2</v>
      </c>
    </row>
    <row r="119" spans="1:18" s="1021" customFormat="1" ht="169.5" customHeight="1">
      <c r="A119" s="432">
        <v>11</v>
      </c>
      <c r="B119" s="675">
        <v>40</v>
      </c>
      <c r="C119" s="599" t="s">
        <v>583</v>
      </c>
      <c r="D119" s="598">
        <v>9728</v>
      </c>
      <c r="E119" s="1047">
        <v>4767900</v>
      </c>
      <c r="F119" s="464">
        <v>1</v>
      </c>
      <c r="G119" s="1047">
        <v>4767900</v>
      </c>
      <c r="H119" s="736"/>
      <c r="I119" s="736"/>
      <c r="J119" s="1047">
        <v>4767900</v>
      </c>
      <c r="K119" s="601" t="s">
        <v>521</v>
      </c>
      <c r="L119" s="451" t="s">
        <v>472</v>
      </c>
      <c r="M119" s="451" t="s">
        <v>522</v>
      </c>
      <c r="N119" s="1068" t="s">
        <v>449</v>
      </c>
      <c r="O119" s="452" t="s">
        <v>512</v>
      </c>
      <c r="P119" s="706"/>
      <c r="Q119" s="739"/>
      <c r="R119" s="1081"/>
    </row>
    <row r="120" spans="1:18" s="2" customFormat="1" ht="51.75" customHeight="1">
      <c r="A120" s="708">
        <v>11</v>
      </c>
      <c r="B120" s="675">
        <v>41</v>
      </c>
      <c r="C120" s="438" t="s">
        <v>584</v>
      </c>
      <c r="D120" s="439">
        <v>8709</v>
      </c>
      <c r="E120" s="446">
        <v>6915590</v>
      </c>
      <c r="F120" s="464">
        <v>1</v>
      </c>
      <c r="G120" s="446">
        <v>6915590</v>
      </c>
      <c r="H120" s="1092"/>
      <c r="I120" s="1092"/>
      <c r="J120" s="1008">
        <v>6915590</v>
      </c>
      <c r="K120" s="1084" t="s">
        <v>501</v>
      </c>
      <c r="L120" s="451" t="s">
        <v>502</v>
      </c>
      <c r="M120" s="451" t="s">
        <v>502</v>
      </c>
      <c r="N120" s="1068" t="s">
        <v>449</v>
      </c>
      <c r="O120" s="444" t="s">
        <v>20</v>
      </c>
      <c r="P120" s="453"/>
      <c r="Q120" s="438" t="s">
        <v>585</v>
      </c>
      <c r="R120" s="779">
        <v>2</v>
      </c>
    </row>
    <row r="121" spans="1:18" s="1021" customFormat="1" ht="101.25" customHeight="1">
      <c r="A121" s="708">
        <v>11</v>
      </c>
      <c r="B121" s="675">
        <v>42</v>
      </c>
      <c r="C121" s="438" t="s">
        <v>584</v>
      </c>
      <c r="D121" s="1053">
        <v>8709</v>
      </c>
      <c r="E121" s="1054">
        <v>6286900</v>
      </c>
      <c r="F121" s="464">
        <v>1</v>
      </c>
      <c r="G121" s="1054">
        <v>6286900</v>
      </c>
      <c r="H121" s="464"/>
      <c r="I121" s="1054"/>
      <c r="J121" s="1008">
        <v>6286900</v>
      </c>
      <c r="K121" s="1134" t="s">
        <v>494</v>
      </c>
      <c r="L121" s="1135" t="s">
        <v>495</v>
      </c>
      <c r="M121" s="1135" t="s">
        <v>495</v>
      </c>
      <c r="N121" s="1068" t="s">
        <v>449</v>
      </c>
      <c r="O121" s="452" t="s">
        <v>20</v>
      </c>
      <c r="P121" s="706"/>
      <c r="Q121" s="438" t="s">
        <v>576</v>
      </c>
      <c r="R121" s="1136"/>
    </row>
    <row r="122" spans="1:18" s="1021" customFormat="1" ht="51.75" customHeight="1">
      <c r="A122" s="708">
        <v>11</v>
      </c>
      <c r="B122" s="675">
        <v>43</v>
      </c>
      <c r="C122" s="438" t="s">
        <v>586</v>
      </c>
      <c r="D122" s="1137" t="s">
        <v>587</v>
      </c>
      <c r="E122" s="705">
        <v>3586000</v>
      </c>
      <c r="F122" s="464">
        <v>1</v>
      </c>
      <c r="G122" s="457">
        <v>3586000</v>
      </c>
      <c r="H122" s="457"/>
      <c r="I122" s="457"/>
      <c r="J122" s="1079">
        <v>3586000</v>
      </c>
      <c r="K122" s="459" t="s">
        <v>488</v>
      </c>
      <c r="L122" s="458" t="s">
        <v>489</v>
      </c>
      <c r="M122" s="458" t="s">
        <v>490</v>
      </c>
      <c r="N122" s="1068" t="s">
        <v>449</v>
      </c>
      <c r="O122" s="458" t="s">
        <v>20</v>
      </c>
      <c r="P122" s="458" t="s">
        <v>29</v>
      </c>
      <c r="Q122" s="438" t="s">
        <v>588</v>
      </c>
      <c r="R122" s="1085"/>
    </row>
    <row r="123" spans="1:18" s="1021" customFormat="1" ht="51.75" customHeight="1">
      <c r="A123" s="708">
        <v>11</v>
      </c>
      <c r="B123" s="675">
        <v>44</v>
      </c>
      <c r="C123" s="1056" t="s">
        <v>589</v>
      </c>
      <c r="D123" s="779">
        <v>2406</v>
      </c>
      <c r="E123" s="1074">
        <v>5000000</v>
      </c>
      <c r="F123" s="779">
        <v>1</v>
      </c>
      <c r="G123" s="1075">
        <v>5000000</v>
      </c>
      <c r="H123" s="779"/>
      <c r="I123" s="779"/>
      <c r="J123" s="1075">
        <v>5000000</v>
      </c>
      <c r="K123" s="780" t="s">
        <v>471</v>
      </c>
      <c r="L123" s="779" t="s">
        <v>472</v>
      </c>
      <c r="M123" s="779" t="s">
        <v>473</v>
      </c>
      <c r="N123" s="1068" t="s">
        <v>449</v>
      </c>
      <c r="O123" s="779" t="s">
        <v>21</v>
      </c>
      <c r="P123" s="779" t="s">
        <v>29</v>
      </c>
      <c r="Q123" s="1056" t="s">
        <v>590</v>
      </c>
      <c r="R123" s="1085"/>
    </row>
    <row r="124" spans="1:18" s="1021" customFormat="1" ht="51.75" customHeight="1">
      <c r="A124" s="1138">
        <v>11</v>
      </c>
      <c r="B124" s="675">
        <v>45</v>
      </c>
      <c r="C124" s="1103" t="s">
        <v>591</v>
      </c>
      <c r="D124" s="1139">
        <v>2406</v>
      </c>
      <c r="E124" s="1140">
        <v>1610000</v>
      </c>
      <c r="F124" s="433">
        <v>1</v>
      </c>
      <c r="G124" s="1141">
        <v>1610000</v>
      </c>
      <c r="H124" s="1142"/>
      <c r="I124" s="1142"/>
      <c r="J124" s="1140">
        <v>1610000</v>
      </c>
      <c r="K124" s="1143" t="s">
        <v>488</v>
      </c>
      <c r="L124" s="1144" t="s">
        <v>489</v>
      </c>
      <c r="M124" s="1144" t="s">
        <v>490</v>
      </c>
      <c r="N124" s="1068" t="s">
        <v>449</v>
      </c>
      <c r="O124" s="1144" t="s">
        <v>20</v>
      </c>
      <c r="P124" s="1144" t="s">
        <v>29</v>
      </c>
      <c r="Q124" s="1103" t="s">
        <v>592</v>
      </c>
      <c r="R124" s="464">
        <v>2</v>
      </c>
    </row>
    <row r="125" spans="1:18" s="1021" customFormat="1" ht="51.75" customHeight="1">
      <c r="A125" s="708">
        <v>11</v>
      </c>
      <c r="B125" s="675">
        <v>46</v>
      </c>
      <c r="C125" s="599" t="s">
        <v>593</v>
      </c>
      <c r="D125" s="784" t="s">
        <v>34</v>
      </c>
      <c r="E125" s="1008">
        <v>275000</v>
      </c>
      <c r="F125" s="464">
        <v>1</v>
      </c>
      <c r="G125" s="1008">
        <v>275000</v>
      </c>
      <c r="H125" s="1008"/>
      <c r="I125" s="1145"/>
      <c r="J125" s="1008">
        <v>275000</v>
      </c>
      <c r="K125" s="1132" t="s">
        <v>594</v>
      </c>
      <c r="L125" s="530" t="s">
        <v>495</v>
      </c>
      <c r="M125" s="530" t="s">
        <v>595</v>
      </c>
      <c r="N125" s="1068" t="s">
        <v>449</v>
      </c>
      <c r="O125" s="452" t="s">
        <v>512</v>
      </c>
      <c r="P125" s="706"/>
      <c r="Q125" s="438"/>
      <c r="R125" s="464">
        <v>2</v>
      </c>
    </row>
    <row r="126" spans="1:18" s="1021" customFormat="1" ht="51.75" customHeight="1">
      <c r="A126" s="708">
        <v>11</v>
      </c>
      <c r="B126" s="675">
        <v>47</v>
      </c>
      <c r="C126" s="599" t="s">
        <v>596</v>
      </c>
      <c r="D126" s="598" t="s">
        <v>34</v>
      </c>
      <c r="E126" s="1008">
        <v>150000</v>
      </c>
      <c r="F126" s="464">
        <v>1</v>
      </c>
      <c r="G126" s="1008">
        <v>150000</v>
      </c>
      <c r="H126" s="736"/>
      <c r="I126" s="736"/>
      <c r="J126" s="1146">
        <v>150000</v>
      </c>
      <c r="K126" s="1084" t="s">
        <v>597</v>
      </c>
      <c r="L126" s="451" t="s">
        <v>502</v>
      </c>
      <c r="M126" s="451" t="s">
        <v>598</v>
      </c>
      <c r="N126" s="1068" t="s">
        <v>449</v>
      </c>
      <c r="O126" s="452" t="s">
        <v>599</v>
      </c>
      <c r="P126" s="706"/>
      <c r="Q126" s="438"/>
      <c r="R126" s="464">
        <v>2</v>
      </c>
    </row>
    <row r="127" spans="1:18" s="1021" customFormat="1" ht="51.75" customHeight="1">
      <c r="A127" s="432">
        <v>11</v>
      </c>
      <c r="B127" s="675">
        <v>48</v>
      </c>
      <c r="C127" s="1129" t="s">
        <v>600</v>
      </c>
      <c r="D127" s="1116" t="s">
        <v>483</v>
      </c>
      <c r="E127" s="1118">
        <v>1200000</v>
      </c>
      <c r="F127" s="747">
        <v>1</v>
      </c>
      <c r="G127" s="1118">
        <v>1200000</v>
      </c>
      <c r="H127" s="1092"/>
      <c r="I127" s="1092"/>
      <c r="J127" s="1119">
        <f>E127</f>
        <v>1200000</v>
      </c>
      <c r="K127" s="1129" t="s">
        <v>563</v>
      </c>
      <c r="L127" s="1120" t="s">
        <v>489</v>
      </c>
      <c r="M127" s="1147" t="s">
        <v>564</v>
      </c>
      <c r="N127" s="1068" t="s">
        <v>449</v>
      </c>
      <c r="O127" s="444" t="s">
        <v>512</v>
      </c>
      <c r="P127" s="706" t="s">
        <v>24</v>
      </c>
      <c r="Q127" s="1127" t="s">
        <v>574</v>
      </c>
      <c r="R127" s="464">
        <v>2</v>
      </c>
    </row>
    <row r="128" spans="1:18" s="1021" customFormat="1" ht="51.75" customHeight="1">
      <c r="A128" s="432">
        <v>11</v>
      </c>
      <c r="B128" s="675">
        <v>49</v>
      </c>
      <c r="C128" s="1129" t="s">
        <v>601</v>
      </c>
      <c r="D128" s="1116" t="s">
        <v>483</v>
      </c>
      <c r="E128" s="1118">
        <f>428*700</f>
        <v>299600</v>
      </c>
      <c r="F128" s="747">
        <v>1</v>
      </c>
      <c r="G128" s="1118">
        <f>428*700</f>
        <v>299600</v>
      </c>
      <c r="H128" s="1092"/>
      <c r="I128" s="1092"/>
      <c r="J128" s="1119">
        <f>E128</f>
        <v>299600</v>
      </c>
      <c r="K128" s="1129" t="s">
        <v>527</v>
      </c>
      <c r="L128" s="1120" t="s">
        <v>489</v>
      </c>
      <c r="M128" s="1147" t="s">
        <v>528</v>
      </c>
      <c r="N128" s="1068" t="s">
        <v>449</v>
      </c>
      <c r="O128" s="444" t="s">
        <v>512</v>
      </c>
      <c r="P128" s="706" t="s">
        <v>24</v>
      </c>
      <c r="Q128" s="1127" t="s">
        <v>602</v>
      </c>
      <c r="R128" s="1085"/>
    </row>
    <row r="129" spans="1:18" s="1021" customFormat="1" ht="51.75" customHeight="1">
      <c r="A129" s="432">
        <v>11</v>
      </c>
      <c r="B129" s="675">
        <v>50</v>
      </c>
      <c r="C129" s="1116" t="s">
        <v>603</v>
      </c>
      <c r="D129" s="1116" t="s">
        <v>483</v>
      </c>
      <c r="E129" s="1118">
        <f>520*700</f>
        <v>364000</v>
      </c>
      <c r="F129" s="747">
        <v>1</v>
      </c>
      <c r="G129" s="1118">
        <f>520*700</f>
        <v>364000</v>
      </c>
      <c r="H129" s="1092"/>
      <c r="I129" s="1092"/>
      <c r="J129" s="1119">
        <f>E129</f>
        <v>364000</v>
      </c>
      <c r="K129" s="1116" t="s">
        <v>561</v>
      </c>
      <c r="L129" s="1120" t="s">
        <v>489</v>
      </c>
      <c r="M129" s="1128" t="s">
        <v>557</v>
      </c>
      <c r="N129" s="1068" t="s">
        <v>449</v>
      </c>
      <c r="O129" s="444" t="s">
        <v>512</v>
      </c>
      <c r="P129" s="706" t="s">
        <v>24</v>
      </c>
      <c r="Q129" s="1127" t="s">
        <v>602</v>
      </c>
      <c r="R129" s="1085"/>
    </row>
    <row r="130" spans="1:18" s="1021" customFormat="1" ht="51.75" customHeight="1">
      <c r="A130" s="432">
        <v>11</v>
      </c>
      <c r="B130" s="675">
        <v>51</v>
      </c>
      <c r="C130" s="1129" t="s">
        <v>604</v>
      </c>
      <c r="D130" s="1116" t="s">
        <v>483</v>
      </c>
      <c r="E130" s="1118">
        <v>456000</v>
      </c>
      <c r="F130" s="747">
        <v>1</v>
      </c>
      <c r="G130" s="1118">
        <v>456000</v>
      </c>
      <c r="H130" s="1092"/>
      <c r="I130" s="1092"/>
      <c r="J130" s="1119">
        <f>E130</f>
        <v>456000</v>
      </c>
      <c r="K130" s="1129" t="s">
        <v>556</v>
      </c>
      <c r="L130" s="1120" t="s">
        <v>489</v>
      </c>
      <c r="M130" s="1147" t="s">
        <v>557</v>
      </c>
      <c r="N130" s="1068" t="s">
        <v>449</v>
      </c>
      <c r="O130" s="444" t="s">
        <v>512</v>
      </c>
      <c r="P130" s="706" t="s">
        <v>24</v>
      </c>
      <c r="Q130" s="1127" t="s">
        <v>602</v>
      </c>
      <c r="R130" s="1085"/>
    </row>
    <row r="131" spans="1:18" s="1021" customFormat="1" ht="51.75" customHeight="1">
      <c r="A131" s="708">
        <v>11</v>
      </c>
      <c r="B131" s="675">
        <v>52</v>
      </c>
      <c r="C131" s="1148" t="s">
        <v>605</v>
      </c>
      <c r="D131" s="784" t="s">
        <v>34</v>
      </c>
      <c r="E131" s="60">
        <v>400000</v>
      </c>
      <c r="F131" s="464">
        <v>1</v>
      </c>
      <c r="G131" s="664">
        <v>400000</v>
      </c>
      <c r="H131" s="60"/>
      <c r="I131" s="60"/>
      <c r="J131" s="664">
        <v>400000</v>
      </c>
      <c r="K131" s="785" t="s">
        <v>606</v>
      </c>
      <c r="L131" s="40" t="s">
        <v>495</v>
      </c>
      <c r="M131" s="40" t="s">
        <v>495</v>
      </c>
      <c r="N131" s="1068" t="s">
        <v>449</v>
      </c>
      <c r="O131" s="452" t="s">
        <v>599</v>
      </c>
      <c r="P131" s="706"/>
      <c r="Q131" s="438"/>
      <c r="R131" s="1104"/>
    </row>
    <row r="132" spans="1:18" s="37" customFormat="1" ht="72.75" customHeight="1">
      <c r="A132" s="708">
        <v>11</v>
      </c>
      <c r="B132" s="675">
        <v>53</v>
      </c>
      <c r="C132" s="1148" t="s">
        <v>607</v>
      </c>
      <c r="D132" s="784" t="s">
        <v>34</v>
      </c>
      <c r="E132" s="60">
        <v>200000</v>
      </c>
      <c r="F132" s="464">
        <v>1</v>
      </c>
      <c r="G132" s="664">
        <v>200000</v>
      </c>
      <c r="H132" s="60"/>
      <c r="I132" s="60"/>
      <c r="J132" s="664">
        <v>200000</v>
      </c>
      <c r="K132" s="785" t="s">
        <v>606</v>
      </c>
      <c r="L132" s="40" t="s">
        <v>495</v>
      </c>
      <c r="M132" s="40" t="s">
        <v>495</v>
      </c>
      <c r="N132" s="1068" t="s">
        <v>449</v>
      </c>
      <c r="O132" s="452" t="s">
        <v>599</v>
      </c>
      <c r="P132" s="706"/>
      <c r="Q132" s="438"/>
      <c r="R132" s="464"/>
    </row>
    <row r="133" spans="1:18" s="1151" customFormat="1" ht="124.5" customHeight="1">
      <c r="A133" s="708">
        <v>11</v>
      </c>
      <c r="B133" s="675">
        <v>54</v>
      </c>
      <c r="C133" s="1148" t="s">
        <v>608</v>
      </c>
      <c r="D133" s="784" t="s">
        <v>34</v>
      </c>
      <c r="E133" s="60">
        <v>200000</v>
      </c>
      <c r="F133" s="464">
        <v>1</v>
      </c>
      <c r="G133" s="664">
        <v>200000</v>
      </c>
      <c r="H133" s="1149"/>
      <c r="I133" s="1149"/>
      <c r="J133" s="664">
        <v>200000</v>
      </c>
      <c r="K133" s="785" t="s">
        <v>606</v>
      </c>
      <c r="L133" s="40" t="s">
        <v>495</v>
      </c>
      <c r="M133" s="40" t="s">
        <v>495</v>
      </c>
      <c r="N133" s="1068" t="s">
        <v>449</v>
      </c>
      <c r="O133" s="733" t="s">
        <v>599</v>
      </c>
      <c r="P133" s="706"/>
      <c r="Q133" s="438"/>
      <c r="R133" s="1150"/>
    </row>
    <row r="134" spans="1:18" s="1021" customFormat="1" ht="102" customHeight="1">
      <c r="A134" s="1105">
        <v>11</v>
      </c>
      <c r="B134" s="675">
        <v>55</v>
      </c>
      <c r="C134" s="1086" t="s">
        <v>609</v>
      </c>
      <c r="D134" s="1087" t="s">
        <v>610</v>
      </c>
      <c r="E134" s="1108">
        <v>187000</v>
      </c>
      <c r="F134" s="1082">
        <v>1</v>
      </c>
      <c r="G134" s="1108">
        <v>187000</v>
      </c>
      <c r="H134" s="1152"/>
      <c r="I134" s="1152"/>
      <c r="J134" s="1153">
        <v>187000</v>
      </c>
      <c r="K134" s="1131" t="s">
        <v>597</v>
      </c>
      <c r="L134" s="1113" t="s">
        <v>502</v>
      </c>
      <c r="M134" s="1113" t="s">
        <v>598</v>
      </c>
      <c r="N134" s="1068" t="s">
        <v>449</v>
      </c>
      <c r="O134" s="1154" t="s">
        <v>599</v>
      </c>
      <c r="P134" s="1114"/>
      <c r="Q134" s="1086"/>
      <c r="R134" s="1155">
        <v>2</v>
      </c>
    </row>
    <row r="135" spans="1:18" s="1021" customFormat="1" ht="90" customHeight="1">
      <c r="A135" s="432">
        <v>11</v>
      </c>
      <c r="B135" s="675">
        <v>56</v>
      </c>
      <c r="C135" s="1005" t="s">
        <v>611</v>
      </c>
      <c r="D135" s="705"/>
      <c r="E135" s="1163">
        <v>140000</v>
      </c>
      <c r="F135" s="1082">
        <v>1</v>
      </c>
      <c r="G135" s="1163">
        <v>140000</v>
      </c>
      <c r="H135" s="1162"/>
      <c r="I135" s="1162"/>
      <c r="J135" s="568" t="s">
        <v>612</v>
      </c>
      <c r="K135" s="601" t="s">
        <v>613</v>
      </c>
      <c r="L135" s="451" t="s">
        <v>533</v>
      </c>
      <c r="M135" s="451" t="s">
        <v>534</v>
      </c>
      <c r="N135" s="1068" t="s">
        <v>449</v>
      </c>
      <c r="O135" s="444" t="s">
        <v>512</v>
      </c>
      <c r="P135" s="706"/>
      <c r="Q135" s="1161" t="s">
        <v>614</v>
      </c>
      <c r="R135" s="1156"/>
    </row>
    <row r="136" spans="1:18" s="304" customFormat="1" ht="42">
      <c r="A136" s="56">
        <v>11</v>
      </c>
      <c r="B136" s="45">
        <v>43</v>
      </c>
      <c r="C136" s="815" t="s">
        <v>690</v>
      </c>
      <c r="D136" s="816" t="s">
        <v>691</v>
      </c>
      <c r="E136" s="663">
        <v>14434500</v>
      </c>
      <c r="F136" s="41"/>
      <c r="G136" s="817">
        <v>14434500</v>
      </c>
      <c r="H136" s="817">
        <v>0</v>
      </c>
      <c r="I136" s="817">
        <v>0</v>
      </c>
      <c r="J136" s="818">
        <f t="shared" ref="J136:J166" si="1">SUM(G136:I136)</f>
        <v>14434500</v>
      </c>
      <c r="K136" s="43" t="s">
        <v>692</v>
      </c>
      <c r="L136" s="202" t="s">
        <v>693</v>
      </c>
      <c r="M136" s="202" t="s">
        <v>694</v>
      </c>
      <c r="N136" s="809" t="s">
        <v>450</v>
      </c>
      <c r="O136" s="809" t="s">
        <v>20</v>
      </c>
      <c r="P136" s="819" t="s">
        <v>695</v>
      </c>
      <c r="Q136" s="202" t="s">
        <v>696</v>
      </c>
      <c r="R136" s="42">
        <v>2</v>
      </c>
    </row>
    <row r="137" spans="1:18" s="304" customFormat="1" ht="63">
      <c r="A137" s="820">
        <v>11</v>
      </c>
      <c r="B137" s="821">
        <v>44</v>
      </c>
      <c r="C137" s="803" t="s">
        <v>697</v>
      </c>
      <c r="D137" s="781">
        <v>963</v>
      </c>
      <c r="E137" s="784">
        <v>11237400</v>
      </c>
      <c r="F137" s="40">
        <v>1</v>
      </c>
      <c r="G137" s="822">
        <v>11237400</v>
      </c>
      <c r="H137" s="822">
        <v>0</v>
      </c>
      <c r="I137" s="822">
        <v>0</v>
      </c>
      <c r="J137" s="814">
        <f t="shared" si="1"/>
        <v>11237400</v>
      </c>
      <c r="K137" s="48" t="s">
        <v>698</v>
      </c>
      <c r="L137" s="40" t="s">
        <v>699</v>
      </c>
      <c r="M137" s="40" t="s">
        <v>700</v>
      </c>
      <c r="N137" s="805" t="s">
        <v>450</v>
      </c>
      <c r="O137" s="40" t="s">
        <v>21</v>
      </c>
      <c r="P137" s="747"/>
      <c r="Q137" s="48" t="s">
        <v>701</v>
      </c>
      <c r="R137" s="785"/>
    </row>
    <row r="138" spans="1:18" s="501" customFormat="1" ht="84">
      <c r="A138" s="56">
        <v>11</v>
      </c>
      <c r="B138" s="45">
        <v>45</v>
      </c>
      <c r="C138" s="803" t="s">
        <v>702</v>
      </c>
      <c r="D138" s="747">
        <v>9637</v>
      </c>
      <c r="E138" s="674">
        <v>12837600</v>
      </c>
      <c r="F138" s="674">
        <v>1</v>
      </c>
      <c r="G138" s="822">
        <v>12837600</v>
      </c>
      <c r="H138" s="822">
        <v>0</v>
      </c>
      <c r="I138" s="822">
        <v>0</v>
      </c>
      <c r="J138" s="814">
        <f t="shared" si="1"/>
        <v>12837600</v>
      </c>
      <c r="K138" s="781" t="s">
        <v>703</v>
      </c>
      <c r="L138" s="747" t="s">
        <v>687</v>
      </c>
      <c r="M138" s="747" t="s">
        <v>704</v>
      </c>
      <c r="N138" s="805" t="s">
        <v>450</v>
      </c>
      <c r="O138" s="40" t="s">
        <v>21</v>
      </c>
      <c r="P138" s="747" t="s">
        <v>478</v>
      </c>
      <c r="Q138" s="803" t="s">
        <v>705</v>
      </c>
      <c r="R138" s="40">
        <v>2</v>
      </c>
    </row>
    <row r="139" spans="1:18" s="304" customFormat="1" ht="63">
      <c r="A139" s="820">
        <v>11</v>
      </c>
      <c r="B139" s="45">
        <v>46</v>
      </c>
      <c r="C139" s="202" t="s">
        <v>706</v>
      </c>
      <c r="D139" s="781">
        <v>7919</v>
      </c>
      <c r="E139" s="742">
        <v>17663900</v>
      </c>
      <c r="F139" s="40">
        <v>1</v>
      </c>
      <c r="G139" s="822">
        <v>17663900</v>
      </c>
      <c r="H139" s="822">
        <v>0</v>
      </c>
      <c r="I139" s="822">
        <v>0</v>
      </c>
      <c r="J139" s="814">
        <f t="shared" si="1"/>
        <v>17663900</v>
      </c>
      <c r="K139" s="781" t="s">
        <v>707</v>
      </c>
      <c r="L139" s="803" t="s">
        <v>708</v>
      </c>
      <c r="M139" s="803" t="s">
        <v>709</v>
      </c>
      <c r="N139" s="805" t="s">
        <v>450</v>
      </c>
      <c r="O139" s="806" t="s">
        <v>20</v>
      </c>
      <c r="P139" s="747" t="s">
        <v>710</v>
      </c>
      <c r="Q139" s="48" t="s">
        <v>711</v>
      </c>
      <c r="R139" s="40">
        <v>2</v>
      </c>
    </row>
    <row r="140" spans="1:18" s="376" customFormat="1" ht="63">
      <c r="A140" s="56">
        <v>11</v>
      </c>
      <c r="B140" s="821">
        <v>47</v>
      </c>
      <c r="C140" s="803" t="s">
        <v>712</v>
      </c>
      <c r="D140" s="781" t="s">
        <v>551</v>
      </c>
      <c r="E140" s="742">
        <v>2250</v>
      </c>
      <c r="F140" s="40">
        <v>490</v>
      </c>
      <c r="G140" s="189">
        <v>405000</v>
      </c>
      <c r="H140" s="784"/>
      <c r="I140" s="40"/>
      <c r="J140" s="743">
        <f t="shared" si="1"/>
        <v>405000</v>
      </c>
      <c r="K140" s="48" t="s">
        <v>713</v>
      </c>
      <c r="L140" s="40" t="s">
        <v>687</v>
      </c>
      <c r="M140" s="40" t="s">
        <v>714</v>
      </c>
      <c r="N140" s="805" t="s">
        <v>450</v>
      </c>
      <c r="O140" s="40" t="s">
        <v>715</v>
      </c>
      <c r="P140" s="823"/>
      <c r="Q140" s="48" t="s">
        <v>716</v>
      </c>
      <c r="R140" s="40">
        <v>2</v>
      </c>
    </row>
    <row r="141" spans="1:18" s="376" customFormat="1" ht="42">
      <c r="A141" s="820">
        <v>11</v>
      </c>
      <c r="B141" s="45">
        <v>48</v>
      </c>
      <c r="C141" s="803" t="s">
        <v>717</v>
      </c>
      <c r="D141" s="747" t="s">
        <v>718</v>
      </c>
      <c r="E141" s="674">
        <v>1789300</v>
      </c>
      <c r="F141" s="674">
        <v>1</v>
      </c>
      <c r="G141" s="822">
        <v>1851900</v>
      </c>
      <c r="H141" s="822">
        <v>0</v>
      </c>
      <c r="I141" s="822">
        <v>0</v>
      </c>
      <c r="J141" s="814">
        <f t="shared" si="1"/>
        <v>1851900</v>
      </c>
      <c r="K141" s="781" t="s">
        <v>703</v>
      </c>
      <c r="L141" s="747" t="s">
        <v>687</v>
      </c>
      <c r="M141" s="747" t="s">
        <v>704</v>
      </c>
      <c r="N141" s="805" t="s">
        <v>450</v>
      </c>
      <c r="O141" s="40" t="s">
        <v>21</v>
      </c>
      <c r="P141" s="40" t="s">
        <v>684</v>
      </c>
      <c r="Q141" s="803" t="s">
        <v>705</v>
      </c>
      <c r="R141" s="40">
        <v>2</v>
      </c>
    </row>
    <row r="142" spans="1:18" s="304" customFormat="1" ht="42">
      <c r="A142" s="56">
        <v>11</v>
      </c>
      <c r="B142" s="45">
        <v>49</v>
      </c>
      <c r="C142" s="803" t="s">
        <v>22</v>
      </c>
      <c r="D142" s="747">
        <v>9555</v>
      </c>
      <c r="E142" s="674">
        <v>9954100</v>
      </c>
      <c r="F142" s="60">
        <v>1</v>
      </c>
      <c r="G142" s="822">
        <v>9954100</v>
      </c>
      <c r="H142" s="822">
        <v>0</v>
      </c>
      <c r="I142" s="822">
        <v>0</v>
      </c>
      <c r="J142" s="814">
        <f t="shared" si="1"/>
        <v>9954100</v>
      </c>
      <c r="K142" s="781" t="s">
        <v>703</v>
      </c>
      <c r="L142" s="747" t="s">
        <v>687</v>
      </c>
      <c r="M142" s="747" t="s">
        <v>704</v>
      </c>
      <c r="N142" s="805" t="s">
        <v>450</v>
      </c>
      <c r="O142" s="40" t="s">
        <v>21</v>
      </c>
      <c r="P142" s="747" t="s">
        <v>685</v>
      </c>
      <c r="Q142" s="824" t="s">
        <v>719</v>
      </c>
      <c r="R142" s="40">
        <v>2</v>
      </c>
    </row>
    <row r="143" spans="1:18" s="304" customFormat="1" ht="42">
      <c r="A143" s="820">
        <v>11</v>
      </c>
      <c r="B143" s="821">
        <v>50</v>
      </c>
      <c r="C143" s="803" t="s">
        <v>720</v>
      </c>
      <c r="D143" s="781" t="s">
        <v>551</v>
      </c>
      <c r="E143" s="784">
        <v>2250</v>
      </c>
      <c r="F143" s="40">
        <v>560</v>
      </c>
      <c r="G143" s="822">
        <v>1260000</v>
      </c>
      <c r="H143" s="822">
        <v>0</v>
      </c>
      <c r="I143" s="822">
        <v>0</v>
      </c>
      <c r="J143" s="814">
        <f t="shared" si="1"/>
        <v>1260000</v>
      </c>
      <c r="K143" s="48" t="s">
        <v>721</v>
      </c>
      <c r="L143" s="40" t="s">
        <v>693</v>
      </c>
      <c r="M143" s="40" t="s">
        <v>722</v>
      </c>
      <c r="N143" s="805" t="s">
        <v>450</v>
      </c>
      <c r="O143" s="40" t="s">
        <v>21</v>
      </c>
      <c r="P143" s="747"/>
      <c r="Q143" s="803" t="s">
        <v>716</v>
      </c>
      <c r="R143" s="40">
        <v>2</v>
      </c>
    </row>
    <row r="144" spans="1:18" s="304" customFormat="1" ht="63">
      <c r="A144" s="56">
        <v>11</v>
      </c>
      <c r="B144" s="45">
        <v>51</v>
      </c>
      <c r="C144" s="803" t="s">
        <v>723</v>
      </c>
      <c r="D144" s="781" t="s">
        <v>724</v>
      </c>
      <c r="E144" s="784">
        <v>1261400</v>
      </c>
      <c r="F144" s="40">
        <v>1</v>
      </c>
      <c r="G144" s="822">
        <v>1261400</v>
      </c>
      <c r="H144" s="822">
        <v>0</v>
      </c>
      <c r="I144" s="822">
        <v>0</v>
      </c>
      <c r="J144" s="814">
        <f t="shared" si="1"/>
        <v>1261400</v>
      </c>
      <c r="K144" s="48" t="s">
        <v>721</v>
      </c>
      <c r="L144" s="40" t="s">
        <v>693</v>
      </c>
      <c r="M144" s="40" t="s">
        <v>722</v>
      </c>
      <c r="N144" s="805" t="s">
        <v>450</v>
      </c>
      <c r="O144" s="40" t="s">
        <v>21</v>
      </c>
      <c r="P144" s="747"/>
      <c r="Q144" s="803" t="s">
        <v>725</v>
      </c>
      <c r="R144" s="40">
        <v>2</v>
      </c>
    </row>
    <row r="145" spans="1:18" s="304" customFormat="1" ht="63">
      <c r="A145" s="820">
        <v>11</v>
      </c>
      <c r="B145" s="45">
        <v>52</v>
      </c>
      <c r="C145" s="803" t="s">
        <v>726</v>
      </c>
      <c r="D145" s="781" t="s">
        <v>23</v>
      </c>
      <c r="E145" s="784">
        <v>1264400</v>
      </c>
      <c r="F145" s="40">
        <v>1</v>
      </c>
      <c r="G145" s="822">
        <v>1264400</v>
      </c>
      <c r="H145" s="822">
        <v>0</v>
      </c>
      <c r="I145" s="822">
        <v>0</v>
      </c>
      <c r="J145" s="814">
        <f t="shared" si="1"/>
        <v>1264400</v>
      </c>
      <c r="K145" s="48" t="s">
        <v>727</v>
      </c>
      <c r="L145" s="40" t="s">
        <v>728</v>
      </c>
      <c r="M145" s="40" t="s">
        <v>729</v>
      </c>
      <c r="N145" s="805" t="s">
        <v>450</v>
      </c>
      <c r="O145" s="40" t="s">
        <v>20</v>
      </c>
      <c r="P145" s="747" t="s">
        <v>730</v>
      </c>
      <c r="Q145" s="803" t="s">
        <v>731</v>
      </c>
      <c r="R145" s="40">
        <v>2</v>
      </c>
    </row>
    <row r="146" spans="1:18" s="330" customFormat="1" ht="63">
      <c r="A146" s="56">
        <v>11</v>
      </c>
      <c r="B146" s="821">
        <v>53</v>
      </c>
      <c r="C146" s="825" t="s">
        <v>732</v>
      </c>
      <c r="D146" s="826">
        <v>2406</v>
      </c>
      <c r="E146" s="826">
        <v>980</v>
      </c>
      <c r="F146" s="826">
        <v>150</v>
      </c>
      <c r="G146" s="822">
        <v>147000</v>
      </c>
      <c r="H146" s="822">
        <v>0</v>
      </c>
      <c r="I146" s="822">
        <v>0</v>
      </c>
      <c r="J146" s="814">
        <f t="shared" si="1"/>
        <v>147000</v>
      </c>
      <c r="K146" s="48" t="s">
        <v>733</v>
      </c>
      <c r="L146" s="40" t="s">
        <v>708</v>
      </c>
      <c r="M146" s="40" t="s">
        <v>734</v>
      </c>
      <c r="N146" s="805" t="s">
        <v>450</v>
      </c>
      <c r="O146" s="40"/>
      <c r="P146" s="827" t="s">
        <v>24</v>
      </c>
      <c r="Q146" s="48" t="s">
        <v>735</v>
      </c>
      <c r="R146" s="40">
        <v>1</v>
      </c>
    </row>
    <row r="147" spans="1:18" s="304" customFormat="1">
      <c r="A147" s="820">
        <v>11</v>
      </c>
      <c r="B147" s="45">
        <v>54</v>
      </c>
      <c r="C147" s="803" t="s">
        <v>736</v>
      </c>
      <c r="D147" s="828">
        <v>5419</v>
      </c>
      <c r="E147" s="829">
        <v>3150</v>
      </c>
      <c r="F147" s="830">
        <v>100</v>
      </c>
      <c r="G147" s="822">
        <v>315000</v>
      </c>
      <c r="H147" s="822">
        <v>0</v>
      </c>
      <c r="I147" s="822">
        <v>0</v>
      </c>
      <c r="J147" s="814">
        <f t="shared" si="1"/>
        <v>315000</v>
      </c>
      <c r="K147" s="48" t="s">
        <v>737</v>
      </c>
      <c r="L147" s="40" t="s">
        <v>708</v>
      </c>
      <c r="M147" s="40" t="s">
        <v>738</v>
      </c>
      <c r="N147" s="805" t="s">
        <v>450</v>
      </c>
      <c r="O147" s="40" t="s">
        <v>332</v>
      </c>
      <c r="P147" s="747" t="s">
        <v>24</v>
      </c>
      <c r="Q147" s="48" t="s">
        <v>716</v>
      </c>
      <c r="R147" s="40">
        <v>2</v>
      </c>
    </row>
    <row r="148" spans="1:18" s="304" customFormat="1" ht="42">
      <c r="A148" s="56">
        <v>11</v>
      </c>
      <c r="B148" s="45">
        <v>55</v>
      </c>
      <c r="C148" s="803" t="s">
        <v>739</v>
      </c>
      <c r="D148" s="781" t="s">
        <v>551</v>
      </c>
      <c r="E148" s="829">
        <v>2250</v>
      </c>
      <c r="F148" s="830">
        <v>430</v>
      </c>
      <c r="G148" s="822">
        <v>967500</v>
      </c>
      <c r="H148" s="822">
        <v>0</v>
      </c>
      <c r="I148" s="822">
        <v>0</v>
      </c>
      <c r="J148" s="814">
        <f t="shared" si="1"/>
        <v>967500</v>
      </c>
      <c r="K148" s="48" t="s">
        <v>740</v>
      </c>
      <c r="L148" s="40" t="s">
        <v>708</v>
      </c>
      <c r="M148" s="40" t="s">
        <v>708</v>
      </c>
      <c r="N148" s="805" t="s">
        <v>450</v>
      </c>
      <c r="O148" s="40" t="s">
        <v>332</v>
      </c>
      <c r="P148" s="747" t="s">
        <v>24</v>
      </c>
      <c r="Q148" s="48" t="s">
        <v>741</v>
      </c>
      <c r="R148" s="40">
        <v>2</v>
      </c>
    </row>
    <row r="149" spans="1:18" s="304" customFormat="1" ht="63">
      <c r="A149" s="820">
        <v>11</v>
      </c>
      <c r="B149" s="821">
        <v>56</v>
      </c>
      <c r="C149" s="803" t="s">
        <v>742</v>
      </c>
      <c r="D149" s="781" t="s">
        <v>25</v>
      </c>
      <c r="E149" s="742">
        <v>1200000</v>
      </c>
      <c r="F149" s="40">
        <v>1</v>
      </c>
      <c r="G149" s="822">
        <v>1200000</v>
      </c>
      <c r="H149" s="822">
        <v>0</v>
      </c>
      <c r="I149" s="822">
        <v>0</v>
      </c>
      <c r="J149" s="814">
        <f t="shared" si="1"/>
        <v>1200000</v>
      </c>
      <c r="K149" s="48" t="s">
        <v>743</v>
      </c>
      <c r="L149" s="40" t="s">
        <v>708</v>
      </c>
      <c r="M149" s="40" t="s">
        <v>734</v>
      </c>
      <c r="N149" s="805" t="s">
        <v>450</v>
      </c>
      <c r="O149" s="40" t="s">
        <v>332</v>
      </c>
      <c r="P149" s="747"/>
      <c r="Q149" s="48" t="s">
        <v>744</v>
      </c>
      <c r="R149" s="40">
        <v>2</v>
      </c>
    </row>
    <row r="150" spans="1:18" s="304" customFormat="1" ht="63">
      <c r="A150" s="56">
        <v>11</v>
      </c>
      <c r="B150" s="45">
        <v>57</v>
      </c>
      <c r="C150" s="803" t="s">
        <v>742</v>
      </c>
      <c r="D150" s="781" t="s">
        <v>25</v>
      </c>
      <c r="E150" s="742">
        <v>1200000</v>
      </c>
      <c r="F150" s="40">
        <v>1</v>
      </c>
      <c r="G150" s="822">
        <v>1200000</v>
      </c>
      <c r="H150" s="822">
        <v>0</v>
      </c>
      <c r="I150" s="822">
        <v>0</v>
      </c>
      <c r="J150" s="814">
        <f t="shared" si="1"/>
        <v>1200000</v>
      </c>
      <c r="K150" s="48" t="s">
        <v>745</v>
      </c>
      <c r="L150" s="40" t="s">
        <v>708</v>
      </c>
      <c r="M150" s="40" t="s">
        <v>746</v>
      </c>
      <c r="N150" s="805" t="s">
        <v>450</v>
      </c>
      <c r="O150" s="40" t="s">
        <v>332</v>
      </c>
      <c r="P150" s="747"/>
      <c r="Q150" s="781" t="s">
        <v>747</v>
      </c>
      <c r="R150" s="40">
        <v>2</v>
      </c>
    </row>
    <row r="151" spans="1:18" s="304" customFormat="1" ht="42">
      <c r="A151" s="820">
        <v>11</v>
      </c>
      <c r="B151" s="45">
        <v>58</v>
      </c>
      <c r="C151" s="803" t="s">
        <v>736</v>
      </c>
      <c r="D151" s="828">
        <v>5419</v>
      </c>
      <c r="E151" s="829">
        <v>3150</v>
      </c>
      <c r="F151" s="830">
        <v>100</v>
      </c>
      <c r="G151" s="822">
        <v>315000</v>
      </c>
      <c r="H151" s="822">
        <v>0</v>
      </c>
      <c r="I151" s="822">
        <v>0</v>
      </c>
      <c r="J151" s="814">
        <f t="shared" si="1"/>
        <v>315000</v>
      </c>
      <c r="K151" s="48" t="s">
        <v>748</v>
      </c>
      <c r="L151" s="40" t="s">
        <v>708</v>
      </c>
      <c r="M151" s="40" t="s">
        <v>749</v>
      </c>
      <c r="N151" s="805" t="s">
        <v>450</v>
      </c>
      <c r="O151" s="40"/>
      <c r="P151" s="747"/>
      <c r="Q151" s="48"/>
      <c r="R151" s="40"/>
    </row>
    <row r="152" spans="1:18" s="330" customFormat="1" ht="63">
      <c r="A152" s="56">
        <v>11</v>
      </c>
      <c r="B152" s="821">
        <v>59</v>
      </c>
      <c r="C152" s="803" t="s">
        <v>742</v>
      </c>
      <c r="D152" s="781" t="s">
        <v>25</v>
      </c>
      <c r="E152" s="742">
        <v>1200000</v>
      </c>
      <c r="F152" s="40">
        <v>1</v>
      </c>
      <c r="G152" s="822">
        <v>1200000</v>
      </c>
      <c r="H152" s="822">
        <v>0</v>
      </c>
      <c r="I152" s="822">
        <v>0</v>
      </c>
      <c r="J152" s="814">
        <f t="shared" si="1"/>
        <v>1200000</v>
      </c>
      <c r="K152" s="48" t="s">
        <v>750</v>
      </c>
      <c r="L152" s="747" t="s">
        <v>708</v>
      </c>
      <c r="M152" s="40" t="s">
        <v>708</v>
      </c>
      <c r="N152" s="805" t="s">
        <v>450</v>
      </c>
      <c r="O152" s="805"/>
      <c r="P152" s="747"/>
      <c r="Q152" s="48" t="s">
        <v>751</v>
      </c>
      <c r="R152" s="40"/>
    </row>
    <row r="153" spans="1:18" s="304" customFormat="1" ht="42">
      <c r="A153" s="820">
        <v>11</v>
      </c>
      <c r="B153" s="45">
        <v>60</v>
      </c>
      <c r="C153" s="781" t="s">
        <v>752</v>
      </c>
      <c r="D153" s="826">
        <v>2406</v>
      </c>
      <c r="E153" s="831">
        <v>980</v>
      </c>
      <c r="F153" s="830">
        <v>260</v>
      </c>
      <c r="G153" s="822">
        <v>254800</v>
      </c>
      <c r="H153" s="822">
        <v>0</v>
      </c>
      <c r="I153" s="822">
        <v>0</v>
      </c>
      <c r="J153" s="814">
        <f t="shared" si="1"/>
        <v>254800</v>
      </c>
      <c r="K153" s="48"/>
      <c r="L153" s="747"/>
      <c r="M153" s="40"/>
      <c r="N153" s="805" t="s">
        <v>450</v>
      </c>
      <c r="O153" s="805"/>
      <c r="P153" s="747"/>
      <c r="Q153" s="48"/>
      <c r="R153" s="40"/>
    </row>
    <row r="154" spans="1:18" s="304" customFormat="1" ht="63">
      <c r="A154" s="56">
        <v>11</v>
      </c>
      <c r="B154" s="45">
        <v>61</v>
      </c>
      <c r="C154" s="803" t="s">
        <v>742</v>
      </c>
      <c r="D154" s="781" t="s">
        <v>25</v>
      </c>
      <c r="E154" s="742">
        <v>1200000</v>
      </c>
      <c r="F154" s="40">
        <v>1</v>
      </c>
      <c r="G154" s="822">
        <v>1200000</v>
      </c>
      <c r="H154" s="822">
        <v>0</v>
      </c>
      <c r="I154" s="822">
        <v>0</v>
      </c>
      <c r="J154" s="814">
        <f t="shared" si="1"/>
        <v>1200000</v>
      </c>
      <c r="K154" s="48" t="s">
        <v>753</v>
      </c>
      <c r="L154" s="40" t="s">
        <v>708</v>
      </c>
      <c r="M154" s="40" t="s">
        <v>754</v>
      </c>
      <c r="N154" s="805" t="s">
        <v>450</v>
      </c>
      <c r="O154" s="40"/>
      <c r="P154" s="747" t="s">
        <v>283</v>
      </c>
      <c r="Q154" s="48" t="s">
        <v>755</v>
      </c>
      <c r="R154" s="40">
        <v>2</v>
      </c>
    </row>
    <row r="155" spans="1:18" s="304" customFormat="1" ht="42">
      <c r="A155" s="820">
        <v>11</v>
      </c>
      <c r="B155" s="821">
        <v>62</v>
      </c>
      <c r="C155" s="803" t="s">
        <v>756</v>
      </c>
      <c r="D155" s="828">
        <v>5419</v>
      </c>
      <c r="E155" s="829">
        <v>3150</v>
      </c>
      <c r="F155" s="40">
        <v>60</v>
      </c>
      <c r="G155" s="822">
        <v>189000</v>
      </c>
      <c r="H155" s="822">
        <v>0</v>
      </c>
      <c r="I155" s="822">
        <v>0</v>
      </c>
      <c r="J155" s="814">
        <f t="shared" si="1"/>
        <v>189000</v>
      </c>
      <c r="K155" s="48" t="s">
        <v>757</v>
      </c>
      <c r="L155" s="40" t="s">
        <v>693</v>
      </c>
      <c r="M155" s="40" t="s">
        <v>758</v>
      </c>
      <c r="N155" s="805" t="s">
        <v>450</v>
      </c>
      <c r="O155" s="40" t="s">
        <v>392</v>
      </c>
      <c r="P155" s="823" t="s">
        <v>283</v>
      </c>
      <c r="Q155" s="48" t="s">
        <v>759</v>
      </c>
      <c r="R155" s="40">
        <v>2</v>
      </c>
    </row>
    <row r="156" spans="1:18" s="304" customFormat="1" ht="42">
      <c r="A156" s="56">
        <v>11</v>
      </c>
      <c r="B156" s="45">
        <v>63</v>
      </c>
      <c r="C156" s="781" t="s">
        <v>760</v>
      </c>
      <c r="D156" s="826">
        <v>2406</v>
      </c>
      <c r="E156" s="831">
        <v>980</v>
      </c>
      <c r="F156" s="40">
        <v>520</v>
      </c>
      <c r="G156" s="822">
        <v>509600</v>
      </c>
      <c r="H156" s="822">
        <v>0</v>
      </c>
      <c r="I156" s="822">
        <v>0</v>
      </c>
      <c r="J156" s="814">
        <f t="shared" si="1"/>
        <v>509600</v>
      </c>
      <c r="K156" s="832" t="s">
        <v>761</v>
      </c>
      <c r="L156" s="832" t="s">
        <v>693</v>
      </c>
      <c r="M156" s="832" t="s">
        <v>758</v>
      </c>
      <c r="N156" s="805" t="s">
        <v>450</v>
      </c>
      <c r="O156" s="40" t="s">
        <v>392</v>
      </c>
      <c r="P156" s="747"/>
      <c r="Q156" s="48"/>
      <c r="R156" s="48"/>
    </row>
    <row r="157" spans="1:18" s="304" customFormat="1" ht="63">
      <c r="A157" s="820">
        <v>11</v>
      </c>
      <c r="B157" s="45">
        <v>64</v>
      </c>
      <c r="C157" s="803" t="s">
        <v>742</v>
      </c>
      <c r="D157" s="781" t="s">
        <v>25</v>
      </c>
      <c r="E157" s="742">
        <v>1200000</v>
      </c>
      <c r="F157" s="40">
        <v>1</v>
      </c>
      <c r="G157" s="822">
        <v>1200000</v>
      </c>
      <c r="H157" s="822">
        <v>0</v>
      </c>
      <c r="I157" s="822">
        <v>0</v>
      </c>
      <c r="J157" s="814">
        <f t="shared" si="1"/>
        <v>1200000</v>
      </c>
      <c r="K157" s="48" t="s">
        <v>761</v>
      </c>
      <c r="L157" s="48" t="s">
        <v>693</v>
      </c>
      <c r="M157" s="48" t="s">
        <v>758</v>
      </c>
      <c r="N157" s="805" t="s">
        <v>450</v>
      </c>
      <c r="O157" s="40" t="s">
        <v>392</v>
      </c>
      <c r="P157" s="747"/>
      <c r="Q157" s="48"/>
      <c r="R157" s="48"/>
    </row>
    <row r="158" spans="1:18" s="304" customFormat="1" ht="63">
      <c r="A158" s="56">
        <v>11</v>
      </c>
      <c r="B158" s="821">
        <v>65</v>
      </c>
      <c r="C158" s="803" t="s">
        <v>742</v>
      </c>
      <c r="D158" s="781" t="s">
        <v>25</v>
      </c>
      <c r="E158" s="742">
        <v>1200000</v>
      </c>
      <c r="F158" s="40">
        <v>1</v>
      </c>
      <c r="G158" s="822">
        <v>1200000</v>
      </c>
      <c r="H158" s="822">
        <v>0</v>
      </c>
      <c r="I158" s="822">
        <v>0</v>
      </c>
      <c r="J158" s="814">
        <f t="shared" si="1"/>
        <v>1200000</v>
      </c>
      <c r="K158" s="48" t="s">
        <v>762</v>
      </c>
      <c r="L158" s="40" t="s">
        <v>693</v>
      </c>
      <c r="M158" s="40" t="s">
        <v>763</v>
      </c>
      <c r="N158" s="805" t="s">
        <v>450</v>
      </c>
      <c r="O158" s="40" t="s">
        <v>392</v>
      </c>
      <c r="P158" s="823" t="s">
        <v>283</v>
      </c>
      <c r="Q158" s="48" t="s">
        <v>755</v>
      </c>
      <c r="R158" s="40">
        <v>2</v>
      </c>
    </row>
    <row r="159" spans="1:18" s="304" customFormat="1" ht="42">
      <c r="A159" s="820">
        <v>11</v>
      </c>
      <c r="B159" s="45">
        <v>66</v>
      </c>
      <c r="C159" s="803" t="s">
        <v>764</v>
      </c>
      <c r="D159" s="781" t="s">
        <v>551</v>
      </c>
      <c r="E159" s="784">
        <v>2250</v>
      </c>
      <c r="F159" s="40">
        <v>300</v>
      </c>
      <c r="G159" s="822">
        <v>675000</v>
      </c>
      <c r="H159" s="822">
        <v>0</v>
      </c>
      <c r="I159" s="822">
        <v>0</v>
      </c>
      <c r="J159" s="814">
        <f t="shared" si="1"/>
        <v>675000</v>
      </c>
      <c r="K159" s="48" t="s">
        <v>762</v>
      </c>
      <c r="L159" s="40" t="s">
        <v>693</v>
      </c>
      <c r="M159" s="40" t="s">
        <v>763</v>
      </c>
      <c r="N159" s="805" t="s">
        <v>450</v>
      </c>
      <c r="O159" s="40" t="s">
        <v>392</v>
      </c>
      <c r="P159" s="823" t="s">
        <v>283</v>
      </c>
      <c r="Q159" s="48" t="s">
        <v>716</v>
      </c>
      <c r="R159" s="40">
        <v>2</v>
      </c>
    </row>
    <row r="160" spans="1:18" s="304" customFormat="1" ht="42">
      <c r="A160" s="56">
        <v>11</v>
      </c>
      <c r="B160" s="45">
        <v>67</v>
      </c>
      <c r="C160" s="781" t="s">
        <v>765</v>
      </c>
      <c r="D160" s="826">
        <v>2406</v>
      </c>
      <c r="E160" s="831">
        <v>980</v>
      </c>
      <c r="F160" s="40">
        <v>750</v>
      </c>
      <c r="G160" s="822">
        <v>735000</v>
      </c>
      <c r="H160" s="822">
        <v>0</v>
      </c>
      <c r="I160" s="822">
        <v>0</v>
      </c>
      <c r="J160" s="814">
        <f t="shared" si="1"/>
        <v>735000</v>
      </c>
      <c r="K160" s="48" t="s">
        <v>762</v>
      </c>
      <c r="L160" s="40" t="s">
        <v>693</v>
      </c>
      <c r="M160" s="40" t="s">
        <v>763</v>
      </c>
      <c r="N160" s="805" t="s">
        <v>450</v>
      </c>
      <c r="O160" s="40" t="s">
        <v>392</v>
      </c>
      <c r="P160" s="823" t="s">
        <v>283</v>
      </c>
      <c r="Q160" s="48" t="s">
        <v>766</v>
      </c>
      <c r="R160" s="40"/>
    </row>
    <row r="161" spans="1:18" s="304" customFormat="1" ht="63">
      <c r="A161" s="820">
        <v>11</v>
      </c>
      <c r="B161" s="821">
        <v>68</v>
      </c>
      <c r="C161" s="803" t="s">
        <v>767</v>
      </c>
      <c r="D161" s="781" t="s">
        <v>551</v>
      </c>
      <c r="E161" s="784">
        <v>2250</v>
      </c>
      <c r="F161" s="40">
        <v>200</v>
      </c>
      <c r="G161" s="822">
        <v>450000</v>
      </c>
      <c r="H161" s="822">
        <v>0</v>
      </c>
      <c r="I161" s="822">
        <v>0</v>
      </c>
      <c r="J161" s="814">
        <f t="shared" si="1"/>
        <v>450000</v>
      </c>
      <c r="K161" s="48" t="s">
        <v>768</v>
      </c>
      <c r="L161" s="40" t="s">
        <v>693</v>
      </c>
      <c r="M161" s="40" t="s">
        <v>763</v>
      </c>
      <c r="N161" s="805" t="s">
        <v>450</v>
      </c>
      <c r="O161" s="40" t="s">
        <v>392</v>
      </c>
      <c r="P161" s="747"/>
      <c r="Q161" s="48" t="s">
        <v>769</v>
      </c>
      <c r="R161" s="40">
        <v>2</v>
      </c>
    </row>
    <row r="162" spans="1:18" s="304" customFormat="1" ht="63">
      <c r="A162" s="56">
        <v>11</v>
      </c>
      <c r="B162" s="45">
        <v>69</v>
      </c>
      <c r="C162" s="803" t="s">
        <v>767</v>
      </c>
      <c r="D162" s="781" t="s">
        <v>551</v>
      </c>
      <c r="E162" s="784">
        <v>2250</v>
      </c>
      <c r="F162" s="40">
        <v>200</v>
      </c>
      <c r="G162" s="822">
        <v>450000</v>
      </c>
      <c r="H162" s="822">
        <v>0</v>
      </c>
      <c r="I162" s="822">
        <v>0</v>
      </c>
      <c r="J162" s="814">
        <f t="shared" si="1"/>
        <v>450000</v>
      </c>
      <c r="K162" s="48" t="s">
        <v>770</v>
      </c>
      <c r="L162" s="40" t="s">
        <v>693</v>
      </c>
      <c r="M162" s="40" t="s">
        <v>763</v>
      </c>
      <c r="N162" s="805" t="s">
        <v>450</v>
      </c>
      <c r="O162" s="40" t="s">
        <v>392</v>
      </c>
      <c r="P162" s="747"/>
      <c r="Q162" s="48" t="s">
        <v>769</v>
      </c>
      <c r="R162" s="40">
        <v>2</v>
      </c>
    </row>
    <row r="163" spans="1:18" s="304" customFormat="1" ht="84">
      <c r="A163" s="820">
        <v>11</v>
      </c>
      <c r="B163" s="45">
        <v>70</v>
      </c>
      <c r="C163" s="803" t="s">
        <v>742</v>
      </c>
      <c r="D163" s="781" t="s">
        <v>25</v>
      </c>
      <c r="E163" s="742">
        <v>1200000</v>
      </c>
      <c r="F163" s="40">
        <v>1</v>
      </c>
      <c r="G163" s="822">
        <v>1200000</v>
      </c>
      <c r="H163" s="822">
        <v>0</v>
      </c>
      <c r="I163" s="822">
        <v>0</v>
      </c>
      <c r="J163" s="814">
        <f t="shared" si="1"/>
        <v>1200000</v>
      </c>
      <c r="K163" s="48" t="s">
        <v>770</v>
      </c>
      <c r="L163" s="40" t="s">
        <v>693</v>
      </c>
      <c r="M163" s="40" t="s">
        <v>763</v>
      </c>
      <c r="N163" s="805" t="s">
        <v>450</v>
      </c>
      <c r="O163" s="40" t="s">
        <v>392</v>
      </c>
      <c r="P163" s="823" t="s">
        <v>283</v>
      </c>
      <c r="Q163" s="48" t="s">
        <v>771</v>
      </c>
      <c r="R163" s="40">
        <v>2</v>
      </c>
    </row>
    <row r="164" spans="1:18" s="304" customFormat="1" ht="63">
      <c r="A164" s="56">
        <v>11</v>
      </c>
      <c r="B164" s="821">
        <v>71</v>
      </c>
      <c r="C164" s="803" t="s">
        <v>742</v>
      </c>
      <c r="D164" s="781" t="s">
        <v>25</v>
      </c>
      <c r="E164" s="742">
        <v>1200000</v>
      </c>
      <c r="F164" s="40">
        <v>1</v>
      </c>
      <c r="G164" s="822">
        <v>1200000</v>
      </c>
      <c r="H164" s="822">
        <v>0</v>
      </c>
      <c r="I164" s="822">
        <v>0</v>
      </c>
      <c r="J164" s="814">
        <f t="shared" si="1"/>
        <v>1200000</v>
      </c>
      <c r="K164" s="48" t="s">
        <v>772</v>
      </c>
      <c r="L164" s="40" t="s">
        <v>693</v>
      </c>
      <c r="M164" s="40" t="s">
        <v>26</v>
      </c>
      <c r="N164" s="805" t="s">
        <v>450</v>
      </c>
      <c r="O164" s="40" t="s">
        <v>332</v>
      </c>
      <c r="P164" s="747" t="s">
        <v>685</v>
      </c>
      <c r="Q164" s="803" t="s">
        <v>731</v>
      </c>
      <c r="R164" s="40">
        <v>2</v>
      </c>
    </row>
    <row r="165" spans="1:18" s="304" customFormat="1" ht="63">
      <c r="A165" s="820">
        <v>11</v>
      </c>
      <c r="B165" s="45">
        <v>72</v>
      </c>
      <c r="C165" s="803" t="s">
        <v>773</v>
      </c>
      <c r="D165" s="781" t="s">
        <v>551</v>
      </c>
      <c r="E165" s="742">
        <v>2250</v>
      </c>
      <c r="F165" s="40">
        <v>240</v>
      </c>
      <c r="G165" s="822">
        <v>540000</v>
      </c>
      <c r="H165" s="822">
        <v>0</v>
      </c>
      <c r="I165" s="822">
        <v>0</v>
      </c>
      <c r="J165" s="814">
        <f t="shared" si="1"/>
        <v>540000</v>
      </c>
      <c r="K165" s="48" t="s">
        <v>772</v>
      </c>
      <c r="L165" s="40" t="s">
        <v>693</v>
      </c>
      <c r="M165" s="40" t="s">
        <v>26</v>
      </c>
      <c r="N165" s="805" t="s">
        <v>450</v>
      </c>
      <c r="O165" s="40" t="s">
        <v>332</v>
      </c>
      <c r="P165" s="823"/>
      <c r="Q165" s="785" t="s">
        <v>774</v>
      </c>
      <c r="R165" s="40">
        <v>2</v>
      </c>
    </row>
    <row r="166" spans="1:18" s="304" customFormat="1" ht="63">
      <c r="A166" s="56">
        <v>11</v>
      </c>
      <c r="B166" s="45">
        <v>73</v>
      </c>
      <c r="C166" s="803" t="s">
        <v>742</v>
      </c>
      <c r="D166" s="781" t="s">
        <v>25</v>
      </c>
      <c r="E166" s="742">
        <v>1200000</v>
      </c>
      <c r="F166" s="40">
        <v>1</v>
      </c>
      <c r="G166" s="822">
        <v>1200000</v>
      </c>
      <c r="H166" s="822">
        <v>0</v>
      </c>
      <c r="I166" s="822">
        <v>0</v>
      </c>
      <c r="J166" s="814">
        <f t="shared" si="1"/>
        <v>1200000</v>
      </c>
      <c r="K166" s="48" t="s">
        <v>775</v>
      </c>
      <c r="L166" s="40" t="s">
        <v>18</v>
      </c>
      <c r="M166" s="40" t="s">
        <v>683</v>
      </c>
      <c r="N166" s="805" t="s">
        <v>450</v>
      </c>
      <c r="O166" s="40" t="s">
        <v>599</v>
      </c>
      <c r="P166" s="40" t="s">
        <v>776</v>
      </c>
      <c r="Q166" s="833" t="s">
        <v>731</v>
      </c>
      <c r="R166" s="40">
        <v>2</v>
      </c>
    </row>
    <row r="167" spans="1:18" s="1164" customFormat="1">
      <c r="A167" s="432">
        <v>11</v>
      </c>
      <c r="B167" s="464">
        <v>1</v>
      </c>
      <c r="C167" s="1046" t="s">
        <v>921</v>
      </c>
      <c r="D167" s="452" t="s">
        <v>922</v>
      </c>
      <c r="E167" s="1047">
        <v>37708700</v>
      </c>
      <c r="F167" s="464">
        <v>1</v>
      </c>
      <c r="G167" s="736">
        <f>+E167</f>
        <v>37708700</v>
      </c>
      <c r="I167" s="736"/>
      <c r="J167" s="1048">
        <f>+G167</f>
        <v>37708700</v>
      </c>
      <c r="K167" s="1049" t="s">
        <v>923</v>
      </c>
      <c r="L167" s="1049" t="s">
        <v>924</v>
      </c>
      <c r="M167" s="1050" t="s">
        <v>925</v>
      </c>
      <c r="N167" s="1165" t="s">
        <v>270</v>
      </c>
      <c r="O167" s="452" t="s">
        <v>689</v>
      </c>
      <c r="P167" s="706" t="s">
        <v>29</v>
      </c>
      <c r="Q167" s="739" t="s">
        <v>926</v>
      </c>
      <c r="R167" s="464">
        <v>2</v>
      </c>
    </row>
    <row r="168" spans="1:18" s="1164" customFormat="1">
      <c r="A168" s="1166">
        <v>11</v>
      </c>
      <c r="B168" s="464">
        <v>2</v>
      </c>
      <c r="C168" s="202" t="s">
        <v>927</v>
      </c>
      <c r="D168" s="811">
        <v>8440</v>
      </c>
      <c r="E168" s="1167">
        <v>38250700</v>
      </c>
      <c r="F168" s="464">
        <v>1</v>
      </c>
      <c r="G168" s="1167">
        <v>38250700</v>
      </c>
      <c r="H168" s="1168"/>
      <c r="I168" s="1168"/>
      <c r="J168" s="1167">
        <v>38250700</v>
      </c>
      <c r="K168" s="1169" t="s">
        <v>928</v>
      </c>
      <c r="L168" s="1170" t="s">
        <v>929</v>
      </c>
      <c r="M168" s="1170" t="s">
        <v>930</v>
      </c>
      <c r="N168" s="1165" t="s">
        <v>270</v>
      </c>
      <c r="O168" s="1170" t="s">
        <v>689</v>
      </c>
      <c r="P168" s="45" t="s">
        <v>485</v>
      </c>
      <c r="Q168" s="202" t="s">
        <v>931</v>
      </c>
      <c r="R168" s="1055">
        <v>2</v>
      </c>
    </row>
    <row r="169" spans="1:18" s="1164" customFormat="1">
      <c r="A169" s="432">
        <v>11</v>
      </c>
      <c r="B169" s="464">
        <v>3</v>
      </c>
      <c r="C169" s="202" t="s">
        <v>932</v>
      </c>
      <c r="D169" s="43" t="s">
        <v>933</v>
      </c>
      <c r="E169" s="1171">
        <v>4066604</v>
      </c>
      <c r="F169" s="45">
        <v>1</v>
      </c>
      <c r="G169" s="1171">
        <v>4066600</v>
      </c>
      <c r="H169" s="817"/>
      <c r="I169" s="817"/>
      <c r="J169" s="1171">
        <v>4066600</v>
      </c>
      <c r="K169" s="1172" t="s">
        <v>934</v>
      </c>
      <c r="L169" s="1173" t="s">
        <v>935</v>
      </c>
      <c r="M169" s="1174" t="s">
        <v>936</v>
      </c>
      <c r="N169" s="1165" t="s">
        <v>270</v>
      </c>
      <c r="O169" s="1174" t="s">
        <v>332</v>
      </c>
      <c r="P169" s="1174" t="s">
        <v>937</v>
      </c>
      <c r="Q169" s="44" t="s">
        <v>938</v>
      </c>
      <c r="R169" s="45">
        <v>2</v>
      </c>
    </row>
    <row r="170" spans="1:18" s="1164" customFormat="1">
      <c r="A170" s="432">
        <v>11</v>
      </c>
      <c r="B170" s="464">
        <v>4</v>
      </c>
      <c r="C170" s="202" t="s">
        <v>939</v>
      </c>
      <c r="D170" s="43">
        <v>5419</v>
      </c>
      <c r="E170" s="1175">
        <v>3150</v>
      </c>
      <c r="F170" s="45">
        <v>220</v>
      </c>
      <c r="G170" s="1171">
        <v>693000</v>
      </c>
      <c r="H170" s="45"/>
      <c r="I170" s="45"/>
      <c r="J170" s="1171">
        <v>693000</v>
      </c>
      <c r="K170" s="43" t="s">
        <v>940</v>
      </c>
      <c r="L170" s="43" t="s">
        <v>941</v>
      </c>
      <c r="M170" s="42" t="s">
        <v>942</v>
      </c>
      <c r="N170" s="1165" t="s">
        <v>270</v>
      </c>
      <c r="O170" s="42" t="s">
        <v>332</v>
      </c>
      <c r="P170" s="45" t="s">
        <v>485</v>
      </c>
      <c r="Q170" s="44" t="s">
        <v>943</v>
      </c>
      <c r="R170" s="42">
        <v>2</v>
      </c>
    </row>
    <row r="171" spans="1:18" s="1164" customFormat="1" ht="63">
      <c r="A171" s="432">
        <v>11</v>
      </c>
      <c r="B171" s="464">
        <v>5</v>
      </c>
      <c r="C171" s="1046" t="s">
        <v>944</v>
      </c>
      <c r="D171" s="452">
        <v>7895</v>
      </c>
      <c r="E171" s="1047">
        <v>170000000</v>
      </c>
      <c r="F171" s="464">
        <v>1</v>
      </c>
      <c r="G171" s="736">
        <v>34000000</v>
      </c>
      <c r="H171" s="736">
        <v>68000000</v>
      </c>
      <c r="I171" s="736">
        <v>68000000</v>
      </c>
      <c r="J171" s="1048">
        <v>170000000</v>
      </c>
      <c r="K171" s="1049" t="s">
        <v>945</v>
      </c>
      <c r="L171" s="1049" t="s">
        <v>946</v>
      </c>
      <c r="M171" s="1050" t="s">
        <v>947</v>
      </c>
      <c r="N171" s="1165" t="s">
        <v>270</v>
      </c>
      <c r="O171" s="452" t="s">
        <v>689</v>
      </c>
      <c r="P171" s="706" t="s">
        <v>271</v>
      </c>
      <c r="Q171" s="739" t="s">
        <v>948</v>
      </c>
      <c r="R171" s="464">
        <v>3</v>
      </c>
    </row>
    <row r="172" spans="1:18" s="1164" customFormat="1" ht="63">
      <c r="A172" s="1176">
        <v>11</v>
      </c>
      <c r="B172" s="1177">
        <v>6</v>
      </c>
      <c r="C172" s="1178" t="s">
        <v>949</v>
      </c>
      <c r="D172" s="1179" t="s">
        <v>25</v>
      </c>
      <c r="E172" s="1180">
        <v>1159400</v>
      </c>
      <c r="F172" s="1181">
        <v>1</v>
      </c>
      <c r="G172" s="1180">
        <v>1159400</v>
      </c>
      <c r="H172" s="1182"/>
      <c r="I172" s="1182"/>
      <c r="J172" s="1183">
        <v>1159400</v>
      </c>
      <c r="K172" s="1184" t="s">
        <v>950</v>
      </c>
      <c r="L172" s="1185" t="s">
        <v>951</v>
      </c>
      <c r="M172" s="1165" t="s">
        <v>952</v>
      </c>
      <c r="N172" s="1165" t="s">
        <v>270</v>
      </c>
      <c r="O172" s="1186" t="s">
        <v>332</v>
      </c>
      <c r="P172" s="1187" t="s">
        <v>953</v>
      </c>
      <c r="Q172" s="1188" t="s">
        <v>954</v>
      </c>
      <c r="R172" s="1187">
        <v>2</v>
      </c>
    </row>
    <row r="173" spans="1:18" ht="49.5" customHeight="1">
      <c r="A173" s="56">
        <v>11</v>
      </c>
      <c r="B173" s="1006">
        <v>1</v>
      </c>
      <c r="C173" s="1051" t="s">
        <v>915</v>
      </c>
      <c r="D173" s="1189" t="s">
        <v>955</v>
      </c>
      <c r="E173" s="1190">
        <v>25820000</v>
      </c>
      <c r="F173" s="41">
        <v>1</v>
      </c>
      <c r="G173" s="1190">
        <v>25820000</v>
      </c>
      <c r="H173" s="1006"/>
      <c r="I173" s="1006"/>
      <c r="J173" s="1190">
        <v>25820000</v>
      </c>
      <c r="K173" s="1191" t="s">
        <v>928</v>
      </c>
      <c r="L173" s="1192" t="s">
        <v>929</v>
      </c>
      <c r="M173" s="1192" t="s">
        <v>930</v>
      </c>
      <c r="N173" s="1165" t="s">
        <v>270</v>
      </c>
      <c r="O173" s="1004" t="s">
        <v>689</v>
      </c>
      <c r="P173" s="40" t="s">
        <v>485</v>
      </c>
      <c r="Q173" s="48" t="s">
        <v>956</v>
      </c>
      <c r="R173" s="45">
        <v>2</v>
      </c>
    </row>
    <row r="174" spans="1:18" ht="53.25" customHeight="1">
      <c r="A174" s="56">
        <v>11</v>
      </c>
      <c r="B174" s="1006">
        <v>2</v>
      </c>
      <c r="C174" s="1051" t="s">
        <v>915</v>
      </c>
      <c r="D174" s="1189" t="s">
        <v>955</v>
      </c>
      <c r="E174" s="1190">
        <v>25820000</v>
      </c>
      <c r="F174" s="41">
        <v>1</v>
      </c>
      <c r="G174" s="1190">
        <v>25820000</v>
      </c>
      <c r="H174" s="1006"/>
      <c r="I174" s="1006"/>
      <c r="J174" s="1190">
        <v>25820000</v>
      </c>
      <c r="K174" s="1191" t="s">
        <v>957</v>
      </c>
      <c r="L174" s="1192" t="s">
        <v>958</v>
      </c>
      <c r="M174" s="1192" t="s">
        <v>959</v>
      </c>
      <c r="N174" s="1165" t="s">
        <v>270</v>
      </c>
      <c r="O174" s="1004" t="s">
        <v>689</v>
      </c>
      <c r="P174" s="40" t="s">
        <v>485</v>
      </c>
      <c r="Q174" s="48" t="s">
        <v>956</v>
      </c>
      <c r="R174" s="45">
        <v>2</v>
      </c>
    </row>
    <row r="175" spans="1:18" ht="26.25" customHeight="1">
      <c r="A175" s="56">
        <v>11</v>
      </c>
      <c r="B175" s="1006">
        <v>3</v>
      </c>
      <c r="C175" s="1051" t="s">
        <v>915</v>
      </c>
      <c r="D175" s="1189" t="s">
        <v>955</v>
      </c>
      <c r="E175" s="1190">
        <v>20598600</v>
      </c>
      <c r="F175" s="41">
        <v>1</v>
      </c>
      <c r="G175" s="1190">
        <v>20598600</v>
      </c>
      <c r="H175" s="1006"/>
      <c r="I175" s="1006"/>
      <c r="J175" s="1190">
        <v>20598600</v>
      </c>
      <c r="K175" s="782" t="s">
        <v>945</v>
      </c>
      <c r="L175" s="782" t="s">
        <v>946</v>
      </c>
      <c r="M175" s="782" t="s">
        <v>947</v>
      </c>
      <c r="N175" s="1165" t="s">
        <v>270</v>
      </c>
      <c r="O175" s="293" t="s">
        <v>689</v>
      </c>
      <c r="P175" s="1193" t="s">
        <v>485</v>
      </c>
      <c r="Q175" s="1005" t="s">
        <v>960</v>
      </c>
      <c r="R175" s="701">
        <v>2</v>
      </c>
    </row>
    <row r="176" spans="1:18" ht="67.5" customHeight="1">
      <c r="A176" s="1194">
        <v>11</v>
      </c>
      <c r="B176" s="1177">
        <v>4</v>
      </c>
      <c r="C176" s="1195" t="s">
        <v>961</v>
      </c>
      <c r="D176" s="1196"/>
      <c r="E176" s="1197">
        <v>11180000</v>
      </c>
      <c r="F176" s="1198">
        <v>1</v>
      </c>
      <c r="G176" s="1197">
        <v>11180000</v>
      </c>
      <c r="H176" s="1199"/>
      <c r="I176" s="1200"/>
      <c r="J176" s="1197">
        <v>11800000</v>
      </c>
      <c r="K176" s="1201" t="s">
        <v>962</v>
      </c>
      <c r="L176" s="1202" t="s">
        <v>963</v>
      </c>
      <c r="M176" s="1202" t="s">
        <v>964</v>
      </c>
      <c r="N176" s="1165" t="s">
        <v>270</v>
      </c>
      <c r="O176" s="1203" t="s">
        <v>20</v>
      </c>
      <c r="P176" s="1204" t="s">
        <v>24</v>
      </c>
      <c r="Q176" s="1205" t="s">
        <v>965</v>
      </c>
      <c r="R176" s="1206">
        <v>2</v>
      </c>
    </row>
    <row r="177" spans="1:18" s="37" customFormat="1" ht="42">
      <c r="A177" s="66">
        <v>11</v>
      </c>
      <c r="B177" s="66">
        <v>2</v>
      </c>
      <c r="C177" s="77" t="s">
        <v>1052</v>
      </c>
      <c r="D177" s="969" t="s">
        <v>1053</v>
      </c>
      <c r="E177" s="970">
        <v>11238200</v>
      </c>
      <c r="F177" s="356">
        <v>1</v>
      </c>
      <c r="G177" s="971">
        <v>11238200</v>
      </c>
      <c r="H177" s="971"/>
      <c r="I177" s="972"/>
      <c r="J177" s="971">
        <v>11238200</v>
      </c>
      <c r="K177" s="77" t="s">
        <v>1054</v>
      </c>
      <c r="L177" s="66" t="s">
        <v>1055</v>
      </c>
      <c r="M177" s="66" t="s">
        <v>1056</v>
      </c>
      <c r="N177" s="66" t="s">
        <v>452</v>
      </c>
      <c r="O177" s="66" t="s">
        <v>20</v>
      </c>
      <c r="P177" s="66" t="s">
        <v>283</v>
      </c>
      <c r="Q177" s="77" t="s">
        <v>1057</v>
      </c>
      <c r="R177" s="66">
        <v>3</v>
      </c>
    </row>
    <row r="178" spans="1:18" s="2" customFormat="1" ht="42">
      <c r="A178" s="615">
        <v>11</v>
      </c>
      <c r="B178" s="61">
        <v>3</v>
      </c>
      <c r="C178" s="296" t="s">
        <v>1058</v>
      </c>
      <c r="D178" s="354" t="s">
        <v>28</v>
      </c>
      <c r="E178" s="964">
        <v>4208900</v>
      </c>
      <c r="F178" s="356">
        <v>1</v>
      </c>
      <c r="G178" s="355">
        <v>4208900</v>
      </c>
      <c r="H178" s="355"/>
      <c r="I178" s="355"/>
      <c r="J178" s="355">
        <v>4208900</v>
      </c>
      <c r="K178" s="296" t="s">
        <v>1059</v>
      </c>
      <c r="L178" s="295" t="s">
        <v>1060</v>
      </c>
      <c r="M178" s="295" t="s">
        <v>1061</v>
      </c>
      <c r="N178" s="295" t="s">
        <v>452</v>
      </c>
      <c r="O178" s="295" t="s">
        <v>332</v>
      </c>
      <c r="P178" s="295" t="s">
        <v>1041</v>
      </c>
      <c r="Q178" s="73" t="s">
        <v>1062</v>
      </c>
      <c r="R178" s="61">
        <v>2</v>
      </c>
    </row>
    <row r="179" spans="1:18" s="37" customFormat="1" ht="42">
      <c r="A179" s="973">
        <v>11</v>
      </c>
      <c r="B179" s="66">
        <v>4</v>
      </c>
      <c r="C179" s="96" t="s">
        <v>1063</v>
      </c>
      <c r="D179" s="793">
        <v>9638</v>
      </c>
      <c r="E179" s="970">
        <v>13347600</v>
      </c>
      <c r="F179" s="356">
        <v>1</v>
      </c>
      <c r="G179" s="970">
        <v>13347600</v>
      </c>
      <c r="H179" s="974"/>
      <c r="I179" s="974"/>
      <c r="J179" s="970">
        <v>13347600</v>
      </c>
      <c r="K179" s="975" t="s">
        <v>1064</v>
      </c>
      <c r="L179" s="976" t="s">
        <v>1065</v>
      </c>
      <c r="M179" s="976" t="s">
        <v>1065</v>
      </c>
      <c r="N179" s="976" t="s">
        <v>452</v>
      </c>
      <c r="O179" s="976" t="s">
        <v>20</v>
      </c>
      <c r="P179" s="977" t="s">
        <v>341</v>
      </c>
      <c r="Q179" s="77" t="s">
        <v>1066</v>
      </c>
      <c r="R179" s="61">
        <v>2</v>
      </c>
    </row>
    <row r="180" spans="1:18" s="2" customFormat="1" ht="42">
      <c r="A180" s="973">
        <v>11</v>
      </c>
      <c r="B180" s="66">
        <v>5</v>
      </c>
      <c r="C180" s="978" t="s">
        <v>1067</v>
      </c>
      <c r="D180" s="979">
        <v>9540</v>
      </c>
      <c r="E180" s="980">
        <v>11238100</v>
      </c>
      <c r="F180" s="356">
        <v>1</v>
      </c>
      <c r="G180" s="314">
        <v>11238100</v>
      </c>
      <c r="H180" s="136"/>
      <c r="I180" s="136"/>
      <c r="J180" s="314">
        <v>11238100</v>
      </c>
      <c r="K180" s="323" t="s">
        <v>1068</v>
      </c>
      <c r="L180" s="301" t="s">
        <v>1069</v>
      </c>
      <c r="M180" s="301" t="s">
        <v>1070</v>
      </c>
      <c r="N180" s="301" t="s">
        <v>452</v>
      </c>
      <c r="O180" s="301" t="s">
        <v>21</v>
      </c>
      <c r="P180" s="981" t="s">
        <v>29</v>
      </c>
      <c r="Q180" s="73" t="s">
        <v>1071</v>
      </c>
      <c r="R180" s="61">
        <v>2</v>
      </c>
    </row>
    <row r="181" spans="1:18" s="2" customFormat="1" ht="42">
      <c r="A181" s="973">
        <v>11</v>
      </c>
      <c r="B181" s="66">
        <v>6</v>
      </c>
      <c r="C181" s="978" t="s">
        <v>1072</v>
      </c>
      <c r="D181" s="793">
        <v>9638</v>
      </c>
      <c r="E181" s="970">
        <v>13347600</v>
      </c>
      <c r="F181" s="356">
        <v>1</v>
      </c>
      <c r="G181" s="970">
        <v>13347600</v>
      </c>
      <c r="H181" s="974"/>
      <c r="I181" s="974"/>
      <c r="J181" s="970">
        <v>13347600</v>
      </c>
      <c r="K181" s="616" t="s">
        <v>1073</v>
      </c>
      <c r="L181" s="617" t="s">
        <v>1060</v>
      </c>
      <c r="M181" s="617" t="s">
        <v>1074</v>
      </c>
      <c r="N181" s="617" t="s">
        <v>452</v>
      </c>
      <c r="O181" s="617" t="s">
        <v>21</v>
      </c>
      <c r="P181" s="617" t="s">
        <v>341</v>
      </c>
      <c r="Q181" s="616" t="s">
        <v>1075</v>
      </c>
      <c r="R181" s="61">
        <v>2</v>
      </c>
    </row>
    <row r="182" spans="1:18" s="2" customFormat="1" ht="63">
      <c r="A182" s="973">
        <v>11</v>
      </c>
      <c r="B182" s="66">
        <v>8</v>
      </c>
      <c r="C182" s="982" t="s">
        <v>1076</v>
      </c>
      <c r="D182" s="983">
        <v>7427</v>
      </c>
      <c r="E182" s="984">
        <v>177500</v>
      </c>
      <c r="F182" s="61">
        <v>1</v>
      </c>
      <c r="G182" s="166">
        <v>177500</v>
      </c>
      <c r="H182" s="985"/>
      <c r="I182" s="985"/>
      <c r="J182" s="166">
        <v>177500</v>
      </c>
      <c r="K182" s="986" t="s">
        <v>1077</v>
      </c>
      <c r="L182" s="543" t="s">
        <v>1039</v>
      </c>
      <c r="M182" s="301" t="s">
        <v>1040</v>
      </c>
      <c r="N182" s="301" t="s">
        <v>452</v>
      </c>
      <c r="O182" s="316" t="s">
        <v>599</v>
      </c>
      <c r="P182" s="109"/>
      <c r="Q182" s="120" t="s">
        <v>1078</v>
      </c>
      <c r="R182" s="61">
        <v>2</v>
      </c>
    </row>
    <row r="183" spans="1:18" s="2" customFormat="1" ht="42">
      <c r="A183" s="973">
        <v>11</v>
      </c>
      <c r="B183" s="66">
        <v>9</v>
      </c>
      <c r="C183" s="987" t="s">
        <v>1079</v>
      </c>
      <c r="D183" s="354" t="s">
        <v>25</v>
      </c>
      <c r="E183" s="964">
        <v>1200000</v>
      </c>
      <c r="F183" s="356">
        <v>1</v>
      </c>
      <c r="G183" s="355">
        <v>1200000</v>
      </c>
      <c r="H183" s="985"/>
      <c r="I183" s="394"/>
      <c r="J183" s="394">
        <v>1200000</v>
      </c>
      <c r="K183" s="986" t="s">
        <v>1080</v>
      </c>
      <c r="L183" s="301" t="s">
        <v>1039</v>
      </c>
      <c r="M183" s="301" t="s">
        <v>1081</v>
      </c>
      <c r="N183" s="301" t="s">
        <v>452</v>
      </c>
      <c r="O183" s="301" t="s">
        <v>392</v>
      </c>
      <c r="P183" s="981" t="s">
        <v>283</v>
      </c>
      <c r="Q183" s="73" t="s">
        <v>1082</v>
      </c>
      <c r="R183" s="61">
        <v>2</v>
      </c>
    </row>
    <row r="184" spans="1:18" s="2" customFormat="1" ht="42">
      <c r="A184" s="295">
        <v>11</v>
      </c>
      <c r="B184" s="66">
        <v>10</v>
      </c>
      <c r="C184" s="987" t="s">
        <v>1079</v>
      </c>
      <c r="D184" s="988" t="s">
        <v>25</v>
      </c>
      <c r="E184" s="964">
        <v>1200000</v>
      </c>
      <c r="F184" s="61">
        <v>1</v>
      </c>
      <c r="G184" s="355">
        <v>1200000</v>
      </c>
      <c r="H184" s="364"/>
      <c r="I184" s="364"/>
      <c r="J184" s="394">
        <v>1200000</v>
      </c>
      <c r="K184" s="323" t="s">
        <v>1083</v>
      </c>
      <c r="L184" s="301" t="s">
        <v>1055</v>
      </c>
      <c r="M184" s="301" t="s">
        <v>1084</v>
      </c>
      <c r="N184" s="301" t="s">
        <v>452</v>
      </c>
      <c r="O184" s="301" t="s">
        <v>332</v>
      </c>
      <c r="P184" s="981" t="s">
        <v>283</v>
      </c>
      <c r="Q184" s="73" t="s">
        <v>1085</v>
      </c>
      <c r="R184" s="61">
        <v>2</v>
      </c>
    </row>
    <row r="185" spans="1:18" s="376" customFormat="1" ht="63">
      <c r="A185" s="615">
        <v>11</v>
      </c>
      <c r="B185" s="61">
        <v>11</v>
      </c>
      <c r="C185" s="296" t="s">
        <v>1086</v>
      </c>
      <c r="D185" s="354" t="s">
        <v>551</v>
      </c>
      <c r="E185" s="964">
        <v>2300</v>
      </c>
      <c r="F185" s="302" t="s">
        <v>1087</v>
      </c>
      <c r="G185" s="355">
        <v>455400</v>
      </c>
      <c r="H185" s="355"/>
      <c r="I185" s="355"/>
      <c r="J185" s="355">
        <v>455400</v>
      </c>
      <c r="K185" s="296" t="s">
        <v>1088</v>
      </c>
      <c r="L185" s="295" t="s">
        <v>1065</v>
      </c>
      <c r="M185" s="295" t="s">
        <v>1065</v>
      </c>
      <c r="N185" s="295" t="s">
        <v>452</v>
      </c>
      <c r="O185" s="295" t="s">
        <v>599</v>
      </c>
      <c r="P185" s="981"/>
      <c r="Q185" s="73" t="s">
        <v>1089</v>
      </c>
      <c r="R185" s="61">
        <v>2</v>
      </c>
    </row>
    <row r="186" spans="1:18" s="2" customFormat="1" ht="69" customHeight="1">
      <c r="A186" s="156">
        <v>11</v>
      </c>
      <c r="B186" s="66">
        <v>12</v>
      </c>
      <c r="C186" s="296" t="s">
        <v>1090</v>
      </c>
      <c r="D186" s="354" t="s">
        <v>25</v>
      </c>
      <c r="E186" s="964">
        <v>1200000</v>
      </c>
      <c r="F186" s="356">
        <v>1</v>
      </c>
      <c r="G186" s="964">
        <v>1200000</v>
      </c>
      <c r="H186" s="964"/>
      <c r="I186" s="326"/>
      <c r="J186" s="964">
        <v>1200000</v>
      </c>
      <c r="K186" s="296" t="s">
        <v>1091</v>
      </c>
      <c r="L186" s="295" t="s">
        <v>1069</v>
      </c>
      <c r="M186" s="295" t="s">
        <v>1092</v>
      </c>
      <c r="N186" s="295" t="s">
        <v>452</v>
      </c>
      <c r="O186" s="295" t="s">
        <v>1093</v>
      </c>
      <c r="P186" s="295" t="s">
        <v>283</v>
      </c>
      <c r="Q186" s="296" t="s">
        <v>1094</v>
      </c>
      <c r="R186" s="61">
        <v>2</v>
      </c>
    </row>
    <row r="187" spans="1:18" s="2" customFormat="1" ht="42">
      <c r="A187" s="375"/>
      <c r="B187" s="66">
        <v>13</v>
      </c>
      <c r="C187" s="296" t="s">
        <v>1095</v>
      </c>
      <c r="D187" s="354" t="s">
        <v>1096</v>
      </c>
      <c r="E187" s="964">
        <v>2235000</v>
      </c>
      <c r="F187" s="356">
        <v>1</v>
      </c>
      <c r="G187" s="964">
        <v>2235000</v>
      </c>
      <c r="H187" s="326"/>
      <c r="I187" s="357"/>
      <c r="J187" s="964">
        <v>2235000</v>
      </c>
      <c r="K187" s="296" t="s">
        <v>1097</v>
      </c>
      <c r="L187" s="295" t="s">
        <v>1039</v>
      </c>
      <c r="M187" s="295" t="s">
        <v>1040</v>
      </c>
      <c r="N187" s="295" t="s">
        <v>452</v>
      </c>
      <c r="O187" s="295" t="s">
        <v>599</v>
      </c>
      <c r="P187" s="295" t="s">
        <v>29</v>
      </c>
      <c r="Q187" s="296" t="s">
        <v>1098</v>
      </c>
      <c r="R187" s="61">
        <v>2</v>
      </c>
    </row>
    <row r="188" spans="1:18" s="37" customFormat="1" ht="63">
      <c r="A188" s="66">
        <v>11</v>
      </c>
      <c r="B188" s="66">
        <v>14</v>
      </c>
      <c r="C188" s="77" t="s">
        <v>1099</v>
      </c>
      <c r="D188" s="354" t="s">
        <v>1100</v>
      </c>
      <c r="E188" s="970">
        <v>12837600</v>
      </c>
      <c r="F188" s="989">
        <v>1</v>
      </c>
      <c r="G188" s="970">
        <v>12837600</v>
      </c>
      <c r="H188" s="770"/>
      <c r="I188" s="842"/>
      <c r="J188" s="970">
        <v>12837600</v>
      </c>
      <c r="K188" s="77" t="s">
        <v>1054</v>
      </c>
      <c r="L188" s="66" t="s">
        <v>1055</v>
      </c>
      <c r="M188" s="66" t="s">
        <v>1056</v>
      </c>
      <c r="N188" s="66" t="s">
        <v>452</v>
      </c>
      <c r="O188" s="66" t="s">
        <v>20</v>
      </c>
      <c r="P188" s="66" t="s">
        <v>341</v>
      </c>
      <c r="Q188" s="77" t="s">
        <v>1101</v>
      </c>
      <c r="R188" s="61">
        <v>2</v>
      </c>
    </row>
    <row r="189" spans="1:18" s="304" customFormat="1">
      <c r="A189" s="480">
        <v>11</v>
      </c>
      <c r="B189" s="295"/>
      <c r="C189" s="363"/>
      <c r="D189" s="354"/>
      <c r="E189" s="355"/>
      <c r="F189" s="356"/>
      <c r="G189" s="355"/>
      <c r="H189" s="392"/>
      <c r="I189" s="393"/>
      <c r="J189" s="394"/>
      <c r="K189" s="395"/>
      <c r="L189" s="301"/>
      <c r="M189" s="301"/>
      <c r="N189" s="301"/>
      <c r="O189" s="301"/>
      <c r="P189" s="316"/>
      <c r="Q189" s="296"/>
      <c r="R189" s="295"/>
    </row>
    <row r="190" spans="1:18" s="304" customFormat="1">
      <c r="A190" s="480">
        <v>11</v>
      </c>
      <c r="B190" s="295"/>
      <c r="C190" s="296"/>
      <c r="D190" s="386"/>
      <c r="E190" s="387"/>
      <c r="F190" s="341"/>
      <c r="G190" s="387"/>
      <c r="H190" s="295"/>
      <c r="I190" s="295"/>
      <c r="J190" s="318"/>
      <c r="K190" s="323"/>
      <c r="L190" s="301"/>
      <c r="M190" s="301"/>
      <c r="N190" s="341"/>
      <c r="O190" s="321"/>
      <c r="P190" s="321"/>
      <c r="Q190" s="328"/>
      <c r="R190" s="321"/>
    </row>
    <row r="191" spans="1:18" s="304" customFormat="1">
      <c r="A191" s="311">
        <v>11</v>
      </c>
      <c r="B191" s="295"/>
      <c r="C191" s="296"/>
      <c r="D191" s="396"/>
      <c r="E191" s="322"/>
      <c r="F191" s="315"/>
      <c r="G191" s="322"/>
      <c r="H191" s="295"/>
      <c r="I191" s="295"/>
      <c r="J191" s="322"/>
      <c r="K191" s="323"/>
      <c r="L191" s="301"/>
      <c r="M191" s="301"/>
      <c r="N191" s="302"/>
      <c r="O191" s="301"/>
      <c r="P191" s="324"/>
      <c r="Q191" s="296"/>
      <c r="R191" s="295"/>
    </row>
    <row r="192" spans="1:18" s="304" customFormat="1">
      <c r="A192" s="325">
        <v>11</v>
      </c>
      <c r="B192" s="295"/>
      <c r="C192" s="306"/>
      <c r="D192" s="396"/>
      <c r="E192" s="359"/>
      <c r="F192" s="360"/>
      <c r="G192" s="361"/>
      <c r="H192" s="359"/>
      <c r="I192" s="359"/>
      <c r="J192" s="361"/>
      <c r="K192" s="345"/>
      <c r="L192" s="347"/>
      <c r="M192" s="347"/>
      <c r="N192" s="347"/>
      <c r="O192" s="347"/>
      <c r="P192" s="345"/>
      <c r="Q192" s="345"/>
      <c r="R192" s="328"/>
    </row>
    <row r="193" spans="1:18" s="304" customFormat="1">
      <c r="A193" s="348">
        <v>11</v>
      </c>
      <c r="B193" s="295"/>
      <c r="C193" s="307"/>
      <c r="D193" s="307"/>
      <c r="E193" s="390"/>
      <c r="F193" s="296"/>
      <c r="G193" s="352"/>
      <c r="H193" s="397"/>
      <c r="I193" s="397"/>
      <c r="J193" s="352"/>
      <c r="K193" s="398"/>
      <c r="L193" s="302"/>
      <c r="M193" s="302"/>
      <c r="N193" s="302"/>
      <c r="O193" s="302"/>
      <c r="P193" s="391"/>
      <c r="Q193" s="399"/>
      <c r="R193" s="296"/>
    </row>
    <row r="194" spans="1:18" s="304" customFormat="1">
      <c r="A194" s="295">
        <v>11</v>
      </c>
      <c r="B194" s="295"/>
      <c r="C194" s="306"/>
      <c r="D194" s="302"/>
      <c r="E194" s="355"/>
      <c r="F194" s="295"/>
      <c r="G194" s="355"/>
      <c r="H194" s="322"/>
      <c r="I194" s="322"/>
      <c r="J194" s="364"/>
      <c r="K194" s="323"/>
      <c r="L194" s="301"/>
      <c r="M194" s="301"/>
      <c r="N194" s="301"/>
      <c r="O194" s="301"/>
      <c r="P194" s="316"/>
      <c r="Q194" s="296"/>
      <c r="R194" s="295"/>
    </row>
    <row r="195" spans="1:18" s="304" customFormat="1">
      <c r="A195" s="341">
        <v>11</v>
      </c>
      <c r="B195" s="295"/>
      <c r="C195" s="296"/>
      <c r="D195" s="386"/>
      <c r="E195" s="387"/>
      <c r="F195" s="341"/>
      <c r="G195" s="387"/>
      <c r="H195" s="295"/>
      <c r="I195" s="295"/>
      <c r="J195" s="318"/>
      <c r="K195" s="384"/>
      <c r="L195" s="301"/>
      <c r="M195" s="301"/>
      <c r="N195" s="341"/>
      <c r="O195" s="321"/>
      <c r="P195" s="321"/>
      <c r="Q195" s="328"/>
      <c r="R195" s="321"/>
    </row>
    <row r="196" spans="1:18" s="304" customFormat="1">
      <c r="A196" s="295">
        <v>11</v>
      </c>
      <c r="B196" s="295"/>
      <c r="C196" s="296"/>
      <c r="D196" s="390"/>
      <c r="E196" s="390"/>
      <c r="F196" s="400"/>
      <c r="G196" s="357"/>
      <c r="H196" s="357"/>
      <c r="I196" s="357"/>
      <c r="J196" s="326"/>
      <c r="K196" s="295"/>
      <c r="L196" s="295"/>
      <c r="M196" s="295"/>
      <c r="N196" s="302"/>
      <c r="O196" s="295"/>
      <c r="P196" s="295"/>
      <c r="Q196" s="296"/>
      <c r="R196" s="295"/>
    </row>
    <row r="197" spans="1:18" s="304" customFormat="1">
      <c r="A197" s="305">
        <v>11</v>
      </c>
      <c r="B197" s="295"/>
      <c r="C197" s="401"/>
      <c r="D197" s="402"/>
      <c r="E197" s="403"/>
      <c r="F197" s="404"/>
      <c r="G197" s="403"/>
      <c r="H197" s="405"/>
      <c r="I197" s="406"/>
      <c r="J197" s="403"/>
      <c r="K197" s="312"/>
      <c r="L197" s="295"/>
      <c r="M197" s="295"/>
      <c r="N197" s="295"/>
      <c r="O197" s="320"/>
      <c r="P197" s="337"/>
      <c r="Q197" s="296"/>
      <c r="R197" s="328"/>
    </row>
    <row r="198" spans="1:18" s="304" customFormat="1">
      <c r="A198" s="295">
        <v>11</v>
      </c>
      <c r="B198" s="295"/>
      <c r="C198" s="312"/>
      <c r="D198" s="321"/>
      <c r="E198" s="345"/>
      <c r="F198" s="332"/>
      <c r="G198" s="345"/>
      <c r="H198" s="325"/>
      <c r="I198" s="325"/>
      <c r="J198" s="345"/>
      <c r="K198" s="323"/>
      <c r="L198" s="301"/>
      <c r="M198" s="301"/>
      <c r="N198" s="301"/>
      <c r="O198" s="301"/>
      <c r="P198" s="321"/>
      <c r="Q198" s="312"/>
      <c r="R198" s="321"/>
    </row>
    <row r="199" spans="1:18" s="376" customFormat="1">
      <c r="A199" s="375">
        <v>11</v>
      </c>
      <c r="B199" s="295"/>
      <c r="C199" s="296"/>
      <c r="D199" s="354"/>
      <c r="E199" s="355"/>
      <c r="F199" s="381"/>
      <c r="G199" s="355"/>
      <c r="H199" s="355"/>
      <c r="I199" s="326"/>
      <c r="J199" s="355"/>
      <c r="K199" s="296"/>
      <c r="L199" s="295"/>
      <c r="M199" s="295"/>
      <c r="N199" s="295"/>
      <c r="O199" s="295"/>
      <c r="P199" s="295"/>
      <c r="Q199" s="296"/>
      <c r="R199" s="295"/>
    </row>
    <row r="200" spans="1:18" s="304" customFormat="1">
      <c r="A200" s="341">
        <v>11</v>
      </c>
      <c r="B200" s="295"/>
      <c r="C200" s="296"/>
      <c r="D200" s="386"/>
      <c r="E200" s="387"/>
      <c r="F200" s="341"/>
      <c r="G200" s="387"/>
      <c r="H200" s="295"/>
      <c r="I200" s="295"/>
      <c r="J200" s="318"/>
      <c r="K200" s="384"/>
      <c r="L200" s="301"/>
      <c r="M200" s="301"/>
      <c r="N200" s="341"/>
      <c r="O200" s="321"/>
      <c r="P200" s="321"/>
      <c r="Q200" s="328"/>
      <c r="R200" s="321"/>
    </row>
    <row r="201" spans="1:18" s="304" customFormat="1">
      <c r="A201" s="407">
        <v>11</v>
      </c>
      <c r="B201" s="295"/>
      <c r="C201" s="344"/>
      <c r="D201" s="408"/>
      <c r="E201" s="409"/>
      <c r="F201" s="410"/>
      <c r="G201" s="409"/>
      <c r="H201" s="406"/>
      <c r="I201" s="406"/>
      <c r="J201" s="409"/>
      <c r="K201" s="296"/>
      <c r="L201" s="295"/>
      <c r="M201" s="295"/>
      <c r="N201" s="321"/>
      <c r="O201" s="295"/>
      <c r="P201" s="328"/>
      <c r="Q201" s="296"/>
      <c r="R201" s="328"/>
    </row>
    <row r="202" spans="1:18" s="304" customFormat="1">
      <c r="A202" s="331" t="s">
        <v>52</v>
      </c>
      <c r="B202" s="295"/>
      <c r="C202" s="344"/>
      <c r="D202" s="411"/>
      <c r="E202" s="409"/>
      <c r="F202" s="410"/>
      <c r="G202" s="409"/>
      <c r="H202" s="412"/>
      <c r="I202" s="413"/>
      <c r="J202" s="409"/>
      <c r="K202" s="296"/>
      <c r="L202" s="295"/>
      <c r="M202" s="295"/>
      <c r="N202" s="321"/>
      <c r="O202" s="347"/>
      <c r="P202" s="409"/>
      <c r="Q202" s="296"/>
      <c r="R202" s="328"/>
    </row>
    <row r="203" spans="1:18" s="304" customFormat="1">
      <c r="A203" s="305">
        <v>11</v>
      </c>
      <c r="B203" s="295"/>
      <c r="C203" s="296"/>
      <c r="D203" s="414"/>
      <c r="E203" s="415"/>
      <c r="F203" s="410"/>
      <c r="G203" s="415"/>
      <c r="H203" s="415"/>
      <c r="I203" s="415"/>
      <c r="J203" s="415"/>
      <c r="K203" s="416"/>
      <c r="L203" s="321"/>
      <c r="M203" s="295"/>
      <c r="N203" s="320"/>
      <c r="O203" s="320"/>
      <c r="P203" s="337"/>
      <c r="Q203" s="296"/>
      <c r="R203" s="328"/>
    </row>
    <row r="204" spans="1:18" s="304" customFormat="1">
      <c r="A204" s="325">
        <v>11</v>
      </c>
      <c r="B204" s="295"/>
      <c r="C204" s="307"/>
      <c r="D204" s="326"/>
      <c r="E204" s="417"/>
      <c r="F204" s="417"/>
      <c r="G204" s="417"/>
      <c r="H204" s="406"/>
      <c r="I204" s="406"/>
      <c r="J204" s="417"/>
      <c r="K204" s="321"/>
      <c r="L204" s="321"/>
      <c r="M204" s="321"/>
      <c r="N204" s="321"/>
      <c r="O204" s="321"/>
      <c r="P204" s="321"/>
      <c r="Q204" s="328"/>
      <c r="R204" s="328"/>
    </row>
    <row r="205" spans="1:18" s="304" customFormat="1">
      <c r="A205" s="325">
        <v>11</v>
      </c>
      <c r="B205" s="295"/>
      <c r="C205" s="344"/>
      <c r="D205" s="326"/>
      <c r="E205" s="409"/>
      <c r="F205" s="410"/>
      <c r="G205" s="409"/>
      <c r="H205" s="406"/>
      <c r="I205" s="406"/>
      <c r="J205" s="409"/>
      <c r="K205" s="296"/>
      <c r="L205" s="295"/>
      <c r="M205" s="295"/>
      <c r="N205" s="321"/>
      <c r="O205" s="321"/>
      <c r="P205" s="321"/>
      <c r="Q205" s="296"/>
      <c r="R205" s="328"/>
    </row>
    <row r="206" spans="1:18" s="304" customFormat="1">
      <c r="A206" s="305">
        <v>11</v>
      </c>
      <c r="B206" s="295"/>
      <c r="C206" s="344"/>
      <c r="D206" s="307"/>
      <c r="E206" s="409"/>
      <c r="F206" s="410"/>
      <c r="G206" s="409"/>
      <c r="H206" s="374"/>
      <c r="I206" s="374"/>
      <c r="J206" s="409"/>
      <c r="K206" s="296"/>
      <c r="L206" s="295"/>
      <c r="M206" s="295"/>
      <c r="N206" s="321"/>
      <c r="O206" s="295"/>
      <c r="P206" s="295"/>
      <c r="Q206" s="296"/>
      <c r="R206" s="328"/>
    </row>
    <row r="207" spans="1:18" s="304" customFormat="1">
      <c r="A207" s="325">
        <v>11</v>
      </c>
      <c r="B207" s="295"/>
      <c r="C207" s="401"/>
      <c r="D207" s="402"/>
      <c r="E207" s="403"/>
      <c r="F207" s="404"/>
      <c r="G207" s="403"/>
      <c r="H207" s="327"/>
      <c r="I207" s="327"/>
      <c r="J207" s="403"/>
      <c r="K207" s="312"/>
      <c r="L207" s="295"/>
      <c r="M207" s="295"/>
      <c r="N207" s="295"/>
      <c r="O207" s="321"/>
      <c r="P207" s="321"/>
      <c r="Q207" s="296"/>
      <c r="R207" s="328"/>
    </row>
    <row r="208" spans="1:18" s="304" customFormat="1">
      <c r="A208" s="305">
        <v>11</v>
      </c>
      <c r="B208" s="295"/>
      <c r="C208" s="418"/>
      <c r="D208" s="419"/>
      <c r="E208" s="420"/>
      <c r="F208" s="333"/>
      <c r="G208" s="420"/>
      <c r="H208" s="421"/>
      <c r="I208" s="421"/>
      <c r="J208" s="420"/>
      <c r="K208" s="416"/>
      <c r="L208" s="422"/>
      <c r="M208" s="356"/>
      <c r="N208" s="422"/>
      <c r="O208" s="302"/>
      <c r="P208" s="320"/>
      <c r="Q208" s="418"/>
      <c r="R208" s="328"/>
    </row>
    <row r="209" spans="1:19" s="304" customFormat="1">
      <c r="A209" s="305">
        <v>11</v>
      </c>
      <c r="B209" s="295"/>
      <c r="C209" s="418"/>
      <c r="D209" s="419"/>
      <c r="E209" s="420"/>
      <c r="F209" s="333"/>
      <c r="G209" s="420"/>
      <c r="H209" s="421"/>
      <c r="I209" s="421"/>
      <c r="J209" s="420"/>
      <c r="K209" s="416"/>
      <c r="L209" s="422"/>
      <c r="M209" s="356"/>
      <c r="N209" s="422"/>
      <c r="O209" s="302"/>
      <c r="P209" s="320"/>
      <c r="Q209" s="418"/>
      <c r="R209" s="328"/>
    </row>
    <row r="210" spans="1:19" s="304" customFormat="1">
      <c r="A210" s="305">
        <v>11</v>
      </c>
      <c r="B210" s="295"/>
      <c r="C210" s="296"/>
      <c r="D210" s="297"/>
      <c r="E210" s="317"/>
      <c r="F210" s="333"/>
      <c r="G210" s="317"/>
      <c r="H210" s="421"/>
      <c r="I210" s="423"/>
      <c r="J210" s="317"/>
      <c r="K210" s="307"/>
      <c r="L210" s="302"/>
      <c r="M210" s="302"/>
      <c r="N210" s="422"/>
      <c r="O210" s="302"/>
      <c r="P210" s="320"/>
      <c r="Q210" s="296"/>
      <c r="R210" s="328"/>
    </row>
    <row r="211" spans="1:19" s="304" customFormat="1">
      <c r="A211" s="325">
        <v>11</v>
      </c>
      <c r="B211" s="295"/>
      <c r="C211" s="401"/>
      <c r="D211" s="402"/>
      <c r="E211" s="403"/>
      <c r="F211" s="404"/>
      <c r="G211" s="403"/>
      <c r="H211" s="327"/>
      <c r="I211" s="327"/>
      <c r="J211" s="403"/>
      <c r="K211" s="312"/>
      <c r="L211" s="295"/>
      <c r="M211" s="295"/>
      <c r="N211" s="295"/>
      <c r="O211" s="321"/>
      <c r="P211" s="321"/>
      <c r="Q211" s="296"/>
      <c r="R211" s="328"/>
    </row>
    <row r="212" spans="1:19" s="304" customFormat="1">
      <c r="A212" s="331" t="s">
        <v>52</v>
      </c>
      <c r="B212" s="295"/>
      <c r="C212" s="344"/>
      <c r="D212" s="345"/>
      <c r="E212" s="424"/>
      <c r="F212" s="360"/>
      <c r="G212" s="424"/>
      <c r="H212" s="424"/>
      <c r="I212" s="409"/>
      <c r="J212" s="424"/>
      <c r="K212" s="347"/>
      <c r="L212" s="347"/>
      <c r="M212" s="347"/>
      <c r="N212" s="347"/>
      <c r="O212" s="347"/>
      <c r="P212" s="337"/>
      <c r="Q212" s="345"/>
      <c r="R212" s="328"/>
    </row>
    <row r="213" spans="1:19" s="304" customFormat="1">
      <c r="A213" s="305">
        <v>11</v>
      </c>
      <c r="B213" s="295"/>
      <c r="C213" s="425"/>
      <c r="D213" s="426"/>
      <c r="E213" s="427"/>
      <c r="F213" s="390"/>
      <c r="G213" s="427"/>
      <c r="H213" s="405"/>
      <c r="I213" s="406"/>
      <c r="J213" s="427"/>
      <c r="K213" s="428"/>
      <c r="L213" s="422"/>
      <c r="M213" s="422"/>
      <c r="N213" s="422"/>
      <c r="O213" s="320"/>
      <c r="P213" s="337"/>
      <c r="Q213" s="344"/>
      <c r="R213" s="328"/>
    </row>
    <row r="214" spans="1:19" s="304" customFormat="1">
      <c r="A214" s="325">
        <v>11</v>
      </c>
      <c r="B214" s="295"/>
      <c r="C214" s="307"/>
      <c r="D214" s="429"/>
      <c r="E214" s="374"/>
      <c r="F214" s="374"/>
      <c r="G214" s="374"/>
      <c r="H214" s="406"/>
      <c r="I214" s="406"/>
      <c r="J214" s="374"/>
      <c r="K214" s="307"/>
      <c r="L214" s="302"/>
      <c r="M214" s="302"/>
      <c r="N214" s="302"/>
      <c r="O214" s="321"/>
      <c r="P214" s="321"/>
      <c r="Q214" s="372"/>
      <c r="R214" s="328"/>
    </row>
    <row r="215" spans="1:19" s="304" customFormat="1">
      <c r="A215" s="295">
        <v>11</v>
      </c>
      <c r="B215" s="295"/>
      <c r="C215" s="430"/>
      <c r="D215" s="297"/>
      <c r="E215" s="333"/>
      <c r="F215" s="333"/>
      <c r="G215" s="333"/>
      <c r="H215" s="369"/>
      <c r="I215" s="369"/>
      <c r="J215" s="333"/>
      <c r="K215" s="307"/>
      <c r="L215" s="302"/>
      <c r="M215" s="302"/>
      <c r="N215" s="422"/>
      <c r="O215" s="295"/>
      <c r="P215" s="320"/>
      <c r="Q215" s="428"/>
      <c r="R215" s="328"/>
    </row>
    <row r="216" spans="1:19" s="304" customFormat="1">
      <c r="A216" s="295">
        <v>11</v>
      </c>
      <c r="B216" s="295"/>
      <c r="C216" s="430"/>
      <c r="D216" s="297"/>
      <c r="E216" s="333"/>
      <c r="F216" s="333"/>
      <c r="G216" s="333"/>
      <c r="H216" s="431"/>
      <c r="I216" s="431"/>
      <c r="J216" s="333"/>
      <c r="K216" s="307"/>
      <c r="L216" s="302"/>
      <c r="M216" s="302"/>
      <c r="N216" s="422"/>
      <c r="O216" s="295"/>
      <c r="P216" s="320"/>
      <c r="Q216" s="428"/>
      <c r="R216" s="328"/>
    </row>
    <row r="217" spans="1:19" s="54" customFormat="1">
      <c r="A217" s="18">
        <v>11</v>
      </c>
      <c r="B217" s="3"/>
      <c r="C217" s="5"/>
      <c r="D217" s="14"/>
      <c r="E217" s="6"/>
      <c r="F217" s="3"/>
      <c r="G217" s="6"/>
      <c r="H217" s="7"/>
      <c r="I217" s="7"/>
      <c r="J217" s="17"/>
      <c r="K217" s="8"/>
      <c r="L217" s="9"/>
      <c r="M217" s="9"/>
      <c r="N217" s="9"/>
      <c r="O217" s="10"/>
      <c r="P217" s="11"/>
      <c r="Q217" s="5"/>
      <c r="R217" s="16"/>
    </row>
    <row r="218" spans="1:19" s="201" customFormat="1">
      <c r="A218" s="190">
        <v>11</v>
      </c>
      <c r="B218" s="190"/>
      <c r="C218" s="191"/>
      <c r="D218" s="192"/>
      <c r="E218" s="193"/>
      <c r="F218" s="194"/>
      <c r="G218" s="193"/>
      <c r="H218" s="195"/>
      <c r="I218" s="195"/>
      <c r="J218" s="196"/>
      <c r="K218" s="53"/>
      <c r="L218" s="197"/>
      <c r="M218" s="197"/>
      <c r="N218" s="197"/>
      <c r="O218" s="198"/>
      <c r="P218" s="199"/>
      <c r="Q218" s="200"/>
      <c r="R218" s="200"/>
    </row>
    <row r="219" spans="1:19" s="54" customFormat="1">
      <c r="A219" s="56">
        <v>11</v>
      </c>
      <c r="B219" s="45"/>
      <c r="C219" s="44"/>
      <c r="D219" s="187"/>
      <c r="E219" s="57"/>
      <c r="F219" s="45"/>
      <c r="G219" s="188"/>
      <c r="H219" s="71"/>
      <c r="I219" s="71"/>
      <c r="J219" s="46"/>
      <c r="K219" s="42"/>
      <c r="L219" s="42"/>
      <c r="M219" s="42"/>
      <c r="N219" s="293"/>
      <c r="O219" s="42"/>
      <c r="P219" s="47"/>
      <c r="Q219" s="44"/>
      <c r="R219" s="45"/>
      <c r="S219" s="54">
        <v>1</v>
      </c>
    </row>
    <row r="220" spans="1:19" s="54" customFormat="1">
      <c r="A220" s="56">
        <v>11</v>
      </c>
      <c r="B220" s="45"/>
      <c r="C220" s="44"/>
      <c r="D220" s="187"/>
      <c r="E220" s="57"/>
      <c r="F220" s="41"/>
      <c r="G220" s="46"/>
      <c r="H220" s="71"/>
      <c r="I220" s="71"/>
      <c r="J220" s="46"/>
      <c r="K220" s="42"/>
      <c r="L220" s="42"/>
      <c r="M220" s="42"/>
      <c r="N220" s="293"/>
      <c r="O220" s="42"/>
      <c r="P220" s="58"/>
      <c r="Q220" s="44"/>
      <c r="R220" s="45"/>
    </row>
    <row r="221" spans="1:19" s="54" customFormat="1">
      <c r="A221" s="56">
        <v>11</v>
      </c>
      <c r="B221" s="3"/>
      <c r="C221" s="44"/>
      <c r="D221" s="202"/>
      <c r="E221" s="203"/>
      <c r="F221" s="41"/>
      <c r="G221" s="203"/>
      <c r="H221" s="59"/>
      <c r="I221" s="204"/>
      <c r="J221" s="203"/>
      <c r="K221" s="43"/>
      <c r="L221" s="42"/>
      <c r="M221" s="42"/>
      <c r="N221" s="42"/>
      <c r="O221" s="42"/>
      <c r="P221" s="58"/>
      <c r="Q221" s="50"/>
      <c r="R221" s="42"/>
    </row>
    <row r="222" spans="1:19" s="54" customFormat="1">
      <c r="A222" s="18">
        <v>11</v>
      </c>
      <c r="B222" s="190"/>
      <c r="C222" s="19"/>
      <c r="D222" s="14"/>
      <c r="E222" s="12"/>
      <c r="F222" s="3"/>
      <c r="G222" s="13"/>
      <c r="H222" s="13"/>
      <c r="I222" s="13"/>
      <c r="J222" s="20"/>
      <c r="K222" s="8"/>
      <c r="L222" s="9"/>
      <c r="M222" s="9"/>
      <c r="N222" s="9"/>
      <c r="O222" s="10"/>
      <c r="P222" s="11"/>
      <c r="Q222" s="15"/>
      <c r="R222" s="3"/>
    </row>
    <row r="223" spans="1:19" s="37" customFormat="1">
      <c r="A223" s="49">
        <v>11</v>
      </c>
      <c r="B223" s="63"/>
      <c r="C223" s="29"/>
      <c r="D223" s="30"/>
      <c r="E223" s="31"/>
      <c r="F223" s="32"/>
      <c r="G223" s="33"/>
      <c r="H223" s="33"/>
      <c r="I223" s="34"/>
      <c r="J223" s="39"/>
      <c r="K223" s="29"/>
      <c r="L223" s="35"/>
      <c r="M223" s="35"/>
      <c r="N223" s="35"/>
      <c r="O223" s="30"/>
      <c r="P223" s="30"/>
      <c r="Q223" s="36"/>
      <c r="R223" s="32"/>
      <c r="S223" s="38">
        <v>1</v>
      </c>
    </row>
    <row r="224" spans="1:19" s="2" customFormat="1">
      <c r="A224" s="51">
        <v>11</v>
      </c>
      <c r="B224" s="3"/>
      <c r="C224" s="48"/>
      <c r="D224" s="43"/>
      <c r="E224" s="28"/>
      <c r="F224" s="60"/>
      <c r="G224" s="60"/>
      <c r="H224" s="60"/>
      <c r="I224" s="60"/>
      <c r="J224" s="55"/>
      <c r="K224" s="40"/>
      <c r="L224" s="40"/>
      <c r="M224" s="40"/>
      <c r="N224" s="42"/>
      <c r="O224" s="40"/>
      <c r="P224" s="40"/>
      <c r="Q224" s="40"/>
      <c r="R224" s="40"/>
    </row>
    <row r="225" spans="1:18" s="2" customFormat="1">
      <c r="A225" s="51">
        <v>11</v>
      </c>
      <c r="B225" s="52"/>
      <c r="C225" s="48"/>
      <c r="D225" s="43"/>
      <c r="E225" s="28"/>
      <c r="F225" s="60"/>
      <c r="G225" s="60"/>
      <c r="H225" s="189"/>
      <c r="I225" s="189"/>
      <c r="J225" s="55"/>
      <c r="K225" s="40"/>
      <c r="L225" s="40"/>
      <c r="M225" s="40"/>
      <c r="N225" s="42"/>
      <c r="O225" s="40"/>
      <c r="P225" s="40"/>
      <c r="Q225" s="40"/>
      <c r="R225" s="40"/>
    </row>
    <row r="226" spans="1:18">
      <c r="A226" s="63">
        <v>11</v>
      </c>
      <c r="B226" s="63"/>
      <c r="C226" s="132"/>
      <c r="D226" s="184"/>
      <c r="E226" s="184"/>
      <c r="F226" s="256"/>
      <c r="G226" s="174"/>
      <c r="H226" s="174"/>
      <c r="I226" s="174"/>
      <c r="J226" s="173"/>
      <c r="K226" s="63"/>
      <c r="L226" s="63"/>
      <c r="M226" s="63"/>
      <c r="N226" s="64"/>
      <c r="O226" s="63"/>
      <c r="P226" s="63"/>
      <c r="Q226" s="63"/>
      <c r="R226" s="63"/>
    </row>
    <row r="227" spans="1:18">
      <c r="A227" s="176">
        <v>11</v>
      </c>
      <c r="B227" s="63"/>
      <c r="C227" s="157"/>
      <c r="D227" s="153"/>
      <c r="E227" s="158"/>
      <c r="F227" s="162"/>
      <c r="G227" s="158"/>
      <c r="H227" s="65"/>
      <c r="I227" s="65"/>
      <c r="J227" s="158"/>
      <c r="K227" s="159"/>
      <c r="L227" s="160"/>
      <c r="M227" s="160"/>
      <c r="N227" s="160"/>
      <c r="O227" s="153"/>
      <c r="P227" s="237"/>
      <c r="Q227" s="132"/>
      <c r="R227" s="63"/>
    </row>
    <row r="228" spans="1:18">
      <c r="A228" s="221">
        <v>11</v>
      </c>
      <c r="B228" s="63"/>
      <c r="C228" s="132"/>
      <c r="D228" s="165"/>
      <c r="E228" s="166"/>
      <c r="F228" s="266"/>
      <c r="G228" s="166"/>
      <c r="H228" s="173"/>
      <c r="I228" s="173"/>
      <c r="J228" s="166"/>
      <c r="K228" s="132"/>
      <c r="L228" s="63"/>
      <c r="M228" s="63"/>
      <c r="N228" s="63"/>
      <c r="O228" s="63"/>
      <c r="P228" s="63"/>
      <c r="Q228" s="132"/>
      <c r="R228" s="63"/>
    </row>
    <row r="229" spans="1:18">
      <c r="A229" s="78">
        <v>11</v>
      </c>
      <c r="B229" s="63"/>
      <c r="C229" s="132"/>
      <c r="D229" s="250"/>
      <c r="E229" s="292"/>
      <c r="F229" s="78"/>
      <c r="G229" s="292"/>
      <c r="H229" s="105"/>
      <c r="I229" s="105"/>
      <c r="J229" s="92"/>
      <c r="K229" s="285"/>
      <c r="L229" s="93"/>
      <c r="M229" s="93"/>
      <c r="N229" s="78"/>
      <c r="O229" s="80"/>
      <c r="P229" s="80"/>
      <c r="Q229" s="207"/>
      <c r="R229" s="80"/>
    </row>
    <row r="230" spans="1:18">
      <c r="A230" s="176">
        <v>11</v>
      </c>
      <c r="B230" s="63"/>
      <c r="C230" s="90"/>
      <c r="D230" s="286"/>
      <c r="E230" s="287"/>
      <c r="F230" s="162"/>
      <c r="G230" s="288"/>
      <c r="H230" s="288"/>
      <c r="I230" s="288"/>
      <c r="J230" s="287"/>
      <c r="K230" s="89"/>
      <c r="L230" s="64"/>
      <c r="M230" s="64"/>
      <c r="N230" s="64"/>
      <c r="O230" s="64"/>
      <c r="P230" s="289"/>
      <c r="Q230" s="269"/>
      <c r="R230" s="63"/>
    </row>
    <row r="231" spans="1:18">
      <c r="A231" s="221">
        <v>11</v>
      </c>
      <c r="B231" s="63"/>
      <c r="C231" s="177"/>
      <c r="D231" s="165"/>
      <c r="E231" s="166"/>
      <c r="F231" s="88"/>
      <c r="G231" s="166"/>
      <c r="H231" s="163"/>
      <c r="I231" s="163"/>
      <c r="J231" s="178"/>
      <c r="K231" s="175"/>
      <c r="L231" s="93"/>
      <c r="M231" s="93"/>
      <c r="N231" s="93"/>
      <c r="O231" s="93"/>
      <c r="P231" s="168"/>
      <c r="Q231" s="132"/>
      <c r="R231" s="63"/>
    </row>
    <row r="232" spans="1:18">
      <c r="A232" s="78">
        <v>11</v>
      </c>
      <c r="B232" s="63"/>
      <c r="C232" s="75"/>
      <c r="D232" s="64"/>
      <c r="E232" s="210"/>
      <c r="F232" s="78"/>
      <c r="G232" s="210"/>
      <c r="H232" s="105"/>
      <c r="I232" s="105"/>
      <c r="J232" s="92"/>
      <c r="K232" s="208"/>
      <c r="L232" s="294"/>
      <c r="M232" s="63"/>
      <c r="N232" s="78"/>
      <c r="O232" s="80"/>
      <c r="P232" s="80"/>
      <c r="Q232" s="207"/>
      <c r="R232" s="80"/>
    </row>
    <row r="233" spans="1:18">
      <c r="A233" s="78">
        <v>11</v>
      </c>
      <c r="B233" s="63"/>
      <c r="C233" s="132"/>
      <c r="D233" s="250"/>
      <c r="E233" s="220"/>
      <c r="F233" s="78"/>
      <c r="G233" s="220"/>
      <c r="H233" s="206"/>
      <c r="I233" s="206"/>
      <c r="J233" s="92"/>
      <c r="K233" s="285"/>
      <c r="L233" s="93"/>
      <c r="M233" s="93"/>
      <c r="N233" s="78"/>
      <c r="O233" s="80"/>
      <c r="P233" s="80"/>
      <c r="Q233" s="207"/>
      <c r="R233" s="80"/>
    </row>
    <row r="234" spans="1:18">
      <c r="A234" s="78">
        <v>11</v>
      </c>
      <c r="B234" s="63"/>
      <c r="C234" s="75"/>
      <c r="D234" s="64"/>
      <c r="E234" s="105"/>
      <c r="F234" s="78"/>
      <c r="G234" s="105"/>
      <c r="H234" s="206"/>
      <c r="I234" s="206"/>
      <c r="J234" s="92"/>
      <c r="K234" s="75"/>
      <c r="L234" s="93"/>
      <c r="M234" s="93"/>
      <c r="N234" s="78"/>
      <c r="O234" s="80"/>
      <c r="P234" s="80"/>
      <c r="Q234" s="207"/>
      <c r="R234" s="80"/>
    </row>
    <row r="235" spans="1:18">
      <c r="A235" s="78">
        <v>11</v>
      </c>
      <c r="B235" s="63"/>
      <c r="C235" s="132"/>
      <c r="D235" s="205"/>
      <c r="E235" s="173"/>
      <c r="F235" s="78"/>
      <c r="G235" s="173"/>
      <c r="H235" s="206"/>
      <c r="I235" s="206"/>
      <c r="J235" s="92"/>
      <c r="K235" s="175"/>
      <c r="L235" s="294"/>
      <c r="M235" s="64"/>
      <c r="N235" s="78"/>
      <c r="O235" s="80"/>
      <c r="P235" s="80"/>
      <c r="Q235" s="207"/>
      <c r="R235" s="80"/>
    </row>
    <row r="236" spans="1:18">
      <c r="A236" s="78">
        <v>11</v>
      </c>
      <c r="B236" s="63"/>
      <c r="C236" s="208"/>
      <c r="D236" s="209"/>
      <c r="E236" s="210"/>
      <c r="F236" s="78"/>
      <c r="G236" s="210"/>
      <c r="H236" s="206"/>
      <c r="I236" s="206"/>
      <c r="J236" s="92"/>
      <c r="K236" s="208"/>
      <c r="L236" s="294"/>
      <c r="M236" s="221"/>
      <c r="N236" s="78"/>
      <c r="O236" s="80"/>
      <c r="P236" s="80"/>
      <c r="Q236" s="207"/>
      <c r="R236" s="80"/>
    </row>
    <row r="237" spans="1:18">
      <c r="A237" s="78">
        <v>11</v>
      </c>
      <c r="B237" s="63"/>
      <c r="C237" s="211"/>
      <c r="D237" s="209"/>
      <c r="E237" s="210"/>
      <c r="F237" s="78"/>
      <c r="G237" s="210"/>
      <c r="H237" s="206"/>
      <c r="I237" s="206"/>
      <c r="J237" s="92"/>
      <c r="K237" s="211"/>
      <c r="L237" s="294"/>
      <c r="M237" s="176"/>
      <c r="N237" s="78"/>
      <c r="O237" s="80"/>
      <c r="P237" s="80"/>
      <c r="Q237" s="207"/>
      <c r="R237" s="80"/>
    </row>
    <row r="238" spans="1:18">
      <c r="A238" s="78">
        <v>11</v>
      </c>
      <c r="B238" s="63"/>
      <c r="C238" s="208"/>
      <c r="D238" s="209"/>
      <c r="E238" s="210"/>
      <c r="F238" s="78"/>
      <c r="G238" s="210"/>
      <c r="H238" s="206"/>
      <c r="I238" s="206"/>
      <c r="J238" s="92"/>
      <c r="K238" s="208"/>
      <c r="L238" s="294"/>
      <c r="M238" s="221"/>
      <c r="N238" s="78"/>
      <c r="O238" s="80"/>
      <c r="P238" s="80"/>
      <c r="Q238" s="207"/>
      <c r="R238" s="80"/>
    </row>
    <row r="239" spans="1:18">
      <c r="A239" s="78">
        <v>11</v>
      </c>
      <c r="B239" s="63"/>
      <c r="C239" s="75"/>
      <c r="D239" s="209"/>
      <c r="E239" s="105"/>
      <c r="F239" s="78"/>
      <c r="G239" s="105"/>
      <c r="H239" s="206"/>
      <c r="I239" s="206"/>
      <c r="J239" s="92"/>
      <c r="K239" s="75"/>
      <c r="L239" s="93"/>
      <c r="M239" s="93"/>
      <c r="N239" s="78"/>
      <c r="O239" s="80"/>
      <c r="P239" s="80"/>
      <c r="Q239" s="207"/>
      <c r="R239" s="80"/>
    </row>
    <row r="240" spans="1:18">
      <c r="A240" s="78">
        <v>11</v>
      </c>
      <c r="B240" s="63"/>
      <c r="C240" s="75"/>
      <c r="D240" s="209"/>
      <c r="E240" s="105"/>
      <c r="F240" s="78"/>
      <c r="G240" s="105"/>
      <c r="H240" s="206"/>
      <c r="I240" s="206"/>
      <c r="J240" s="92"/>
      <c r="K240" s="75"/>
      <c r="L240" s="93"/>
      <c r="M240" s="93"/>
      <c r="N240" s="78"/>
      <c r="O240" s="80"/>
      <c r="P240" s="80"/>
      <c r="Q240" s="207"/>
      <c r="R240" s="80"/>
    </row>
    <row r="241" spans="1:18">
      <c r="A241" s="78">
        <v>11</v>
      </c>
      <c r="B241" s="63"/>
      <c r="C241" s="75"/>
      <c r="D241" s="209"/>
      <c r="E241" s="105"/>
      <c r="F241" s="78"/>
      <c r="G241" s="105"/>
      <c r="H241" s="206"/>
      <c r="I241" s="206"/>
      <c r="J241" s="92"/>
      <c r="K241" s="75"/>
      <c r="L241" s="93"/>
      <c r="M241" s="93"/>
      <c r="N241" s="78"/>
      <c r="O241" s="80"/>
      <c r="P241" s="80"/>
      <c r="Q241" s="207"/>
      <c r="R241" s="80"/>
    </row>
    <row r="242" spans="1:18">
      <c r="A242" s="78">
        <v>11</v>
      </c>
      <c r="B242" s="63"/>
      <c r="C242" s="75"/>
      <c r="D242" s="209"/>
      <c r="E242" s="105"/>
      <c r="F242" s="78"/>
      <c r="G242" s="105"/>
      <c r="H242" s="206"/>
      <c r="I242" s="206"/>
      <c r="J242" s="92"/>
      <c r="K242" s="75"/>
      <c r="L242" s="93"/>
      <c r="M242" s="93"/>
      <c r="N242" s="78"/>
      <c r="O242" s="80"/>
      <c r="P242" s="80"/>
      <c r="Q242" s="207"/>
      <c r="R242" s="80"/>
    </row>
    <row r="243" spans="1:18">
      <c r="A243" s="78">
        <v>11</v>
      </c>
      <c r="B243" s="63"/>
      <c r="C243" s="75"/>
      <c r="D243" s="209"/>
      <c r="E243" s="105"/>
      <c r="F243" s="78"/>
      <c r="G243" s="105"/>
      <c r="H243" s="206"/>
      <c r="I243" s="206"/>
      <c r="J243" s="92"/>
      <c r="K243" s="75"/>
      <c r="L243" s="93"/>
      <c r="M243" s="93"/>
      <c r="N243" s="78"/>
      <c r="O243" s="80"/>
      <c r="P243" s="80"/>
      <c r="Q243" s="207"/>
      <c r="R243" s="80"/>
    </row>
    <row r="244" spans="1:18">
      <c r="A244" s="78">
        <v>11</v>
      </c>
      <c r="B244" s="63"/>
      <c r="C244" s="75"/>
      <c r="D244" s="209"/>
      <c r="E244" s="105"/>
      <c r="F244" s="78"/>
      <c r="G244" s="105"/>
      <c r="H244" s="206"/>
      <c r="I244" s="206"/>
      <c r="J244" s="92"/>
      <c r="K244" s="75"/>
      <c r="L244" s="93"/>
      <c r="M244" s="93"/>
      <c r="N244" s="78"/>
      <c r="O244" s="80"/>
      <c r="P244" s="80"/>
      <c r="Q244" s="207"/>
      <c r="R244" s="80"/>
    </row>
    <row r="245" spans="1:18">
      <c r="A245" s="78">
        <v>11</v>
      </c>
      <c r="B245" s="63"/>
      <c r="C245" s="75"/>
      <c r="D245" s="64"/>
      <c r="E245" s="210"/>
      <c r="F245" s="78"/>
      <c r="G245" s="210"/>
      <c r="H245" s="206"/>
      <c r="I245" s="206"/>
      <c r="J245" s="92"/>
      <c r="K245" s="211"/>
      <c r="L245" s="294"/>
      <c r="M245" s="63"/>
      <c r="N245" s="78"/>
      <c r="O245" s="80"/>
      <c r="P245" s="80"/>
      <c r="Q245" s="207"/>
      <c r="R245" s="80"/>
    </row>
    <row r="246" spans="1:18">
      <c r="A246" s="176">
        <v>11</v>
      </c>
      <c r="B246" s="63"/>
      <c r="C246" s="97"/>
      <c r="D246" s="98"/>
      <c r="E246" s="212"/>
      <c r="F246" s="99"/>
      <c r="G246" s="65"/>
      <c r="H246" s="65"/>
      <c r="I246" s="65"/>
      <c r="J246" s="76"/>
      <c r="K246" s="89"/>
      <c r="L246" s="64"/>
      <c r="M246" s="64"/>
      <c r="N246" s="64"/>
      <c r="O246" s="63"/>
      <c r="P246" s="64"/>
      <c r="Q246" s="213"/>
      <c r="R246" s="63"/>
    </row>
    <row r="247" spans="1:18">
      <c r="A247" s="176">
        <v>11</v>
      </c>
      <c r="B247" s="63"/>
      <c r="C247" s="97"/>
      <c r="D247" s="98"/>
      <c r="E247" s="212"/>
      <c r="F247" s="99"/>
      <c r="G247" s="65"/>
      <c r="H247" s="65"/>
      <c r="I247" s="65"/>
      <c r="J247" s="76"/>
      <c r="K247" s="132"/>
      <c r="L247" s="63"/>
      <c r="M247" s="63"/>
      <c r="N247" s="63"/>
      <c r="O247" s="63"/>
      <c r="P247" s="64"/>
      <c r="Q247" s="100"/>
      <c r="R247" s="63"/>
    </row>
    <row r="248" spans="1:18">
      <c r="A248" s="176">
        <v>11</v>
      </c>
      <c r="B248" s="63"/>
      <c r="C248" s="100"/>
      <c r="D248" s="89"/>
      <c r="E248" s="214"/>
      <c r="F248" s="63"/>
      <c r="G248" s="65"/>
      <c r="H248" s="65"/>
      <c r="I248" s="65"/>
      <c r="J248" s="76"/>
      <c r="K248" s="132"/>
      <c r="L248" s="63"/>
      <c r="M248" s="63"/>
      <c r="N248" s="63"/>
      <c r="O248" s="63"/>
      <c r="P248" s="64"/>
      <c r="Q248" s="100"/>
      <c r="R248" s="63"/>
    </row>
    <row r="249" spans="1:18">
      <c r="A249" s="176">
        <v>11</v>
      </c>
      <c r="B249" s="63"/>
      <c r="C249" s="100"/>
      <c r="D249" s="89"/>
      <c r="E249" s="214"/>
      <c r="F249" s="63"/>
      <c r="G249" s="65"/>
      <c r="H249" s="65"/>
      <c r="I249" s="65"/>
      <c r="J249" s="76"/>
      <c r="K249" s="89"/>
      <c r="L249" s="64"/>
      <c r="M249" s="64"/>
      <c r="N249" s="64"/>
      <c r="O249" s="101"/>
      <c r="P249" s="100"/>
      <c r="Q249" s="100"/>
      <c r="R249" s="64"/>
    </row>
    <row r="250" spans="1:18">
      <c r="A250" s="176">
        <v>11</v>
      </c>
      <c r="B250" s="63"/>
      <c r="C250" s="100"/>
      <c r="D250" s="64"/>
      <c r="E250" s="215"/>
      <c r="F250" s="99"/>
      <c r="G250" s="65"/>
      <c r="H250" s="65"/>
      <c r="I250" s="65"/>
      <c r="J250" s="76"/>
      <c r="K250" s="89"/>
      <c r="L250" s="64"/>
      <c r="M250" s="64"/>
      <c r="N250" s="64"/>
      <c r="O250" s="101"/>
      <c r="P250" s="64"/>
      <c r="Q250" s="132"/>
      <c r="R250" s="63"/>
    </row>
    <row r="251" spans="1:18">
      <c r="A251" s="176">
        <v>11</v>
      </c>
      <c r="B251" s="63"/>
      <c r="C251" s="100"/>
      <c r="D251" s="216"/>
      <c r="E251" s="217"/>
      <c r="F251" s="163"/>
      <c r="G251" s="65"/>
      <c r="H251" s="65"/>
      <c r="I251" s="65"/>
      <c r="J251" s="76"/>
      <c r="K251" s="132"/>
      <c r="L251" s="63"/>
      <c r="M251" s="63"/>
      <c r="N251" s="63"/>
      <c r="O251" s="63"/>
      <c r="P251" s="64"/>
      <c r="Q251" s="100"/>
      <c r="R251" s="63"/>
    </row>
    <row r="252" spans="1:18">
      <c r="A252" s="176">
        <v>11</v>
      </c>
      <c r="B252" s="63"/>
      <c r="C252" s="100"/>
      <c r="D252" s="216"/>
      <c r="E252" s="217"/>
      <c r="F252" s="163"/>
      <c r="G252" s="65"/>
      <c r="H252" s="65"/>
      <c r="I252" s="65"/>
      <c r="J252" s="76"/>
      <c r="K252" s="132"/>
      <c r="L252" s="63"/>
      <c r="M252" s="63"/>
      <c r="N252" s="64"/>
      <c r="O252" s="63"/>
      <c r="P252" s="64"/>
      <c r="Q252" s="132"/>
      <c r="R252" s="63"/>
    </row>
    <row r="253" spans="1:18">
      <c r="A253" s="176">
        <v>11</v>
      </c>
      <c r="B253" s="63"/>
      <c r="C253" s="100"/>
      <c r="D253" s="216"/>
      <c r="E253" s="217"/>
      <c r="F253" s="163"/>
      <c r="G253" s="65"/>
      <c r="H253" s="65"/>
      <c r="I253" s="65"/>
      <c r="J253" s="76"/>
      <c r="K253" s="132"/>
      <c r="L253" s="63"/>
      <c r="M253" s="63"/>
      <c r="N253" s="63"/>
      <c r="O253" s="63"/>
      <c r="P253" s="64"/>
      <c r="Q253" s="132"/>
      <c r="R253" s="63"/>
    </row>
    <row r="254" spans="1:18">
      <c r="A254" s="176">
        <v>11</v>
      </c>
      <c r="B254" s="63"/>
      <c r="C254" s="100"/>
      <c r="D254" s="216"/>
      <c r="E254" s="217"/>
      <c r="F254" s="163"/>
      <c r="G254" s="65"/>
      <c r="H254" s="65"/>
      <c r="I254" s="65"/>
      <c r="J254" s="76"/>
      <c r="K254" s="132"/>
      <c r="L254" s="63"/>
      <c r="M254" s="63"/>
      <c r="N254" s="63"/>
      <c r="O254" s="63"/>
      <c r="P254" s="64"/>
      <c r="Q254" s="132"/>
      <c r="R254" s="63"/>
    </row>
    <row r="255" spans="1:18">
      <c r="A255" s="176">
        <v>11</v>
      </c>
      <c r="B255" s="63"/>
      <c r="C255" s="100"/>
      <c r="D255" s="216"/>
      <c r="E255" s="217"/>
      <c r="F255" s="163"/>
      <c r="G255" s="65"/>
      <c r="H255" s="65"/>
      <c r="I255" s="65"/>
      <c r="J255" s="76"/>
      <c r="K255" s="132"/>
      <c r="L255" s="63"/>
      <c r="M255" s="63"/>
      <c r="N255" s="63"/>
      <c r="O255" s="63"/>
      <c r="P255" s="64"/>
      <c r="Q255" s="132"/>
      <c r="R255" s="63"/>
    </row>
    <row r="256" spans="1:18">
      <c r="A256" s="176">
        <v>11</v>
      </c>
      <c r="B256" s="63"/>
      <c r="C256" s="100"/>
      <c r="D256" s="216"/>
      <c r="E256" s="217"/>
      <c r="F256" s="163"/>
      <c r="G256" s="65"/>
      <c r="H256" s="65"/>
      <c r="I256" s="65"/>
      <c r="J256" s="76"/>
      <c r="K256" s="132"/>
      <c r="L256" s="63"/>
      <c r="M256" s="64"/>
      <c r="N256" s="63"/>
      <c r="O256" s="63"/>
      <c r="P256" s="64"/>
      <c r="Q256" s="100"/>
      <c r="R256" s="63"/>
    </row>
    <row r="257" spans="1:18">
      <c r="A257" s="176">
        <v>11</v>
      </c>
      <c r="B257" s="63"/>
      <c r="C257" s="100"/>
      <c r="D257" s="216"/>
      <c r="E257" s="217"/>
      <c r="F257" s="163"/>
      <c r="G257" s="65"/>
      <c r="H257" s="65"/>
      <c r="I257" s="65"/>
      <c r="J257" s="76"/>
      <c r="K257" s="132"/>
      <c r="L257" s="63"/>
      <c r="M257" s="63"/>
      <c r="N257" s="63"/>
      <c r="O257" s="63"/>
      <c r="P257" s="64"/>
      <c r="Q257" s="132"/>
      <c r="R257" s="63"/>
    </row>
    <row r="258" spans="1:18">
      <c r="A258" s="176">
        <v>11</v>
      </c>
      <c r="B258" s="63"/>
      <c r="C258" s="100"/>
      <c r="D258" s="216"/>
      <c r="E258" s="217"/>
      <c r="F258" s="163"/>
      <c r="G258" s="65"/>
      <c r="H258" s="65"/>
      <c r="I258" s="65"/>
      <c r="J258" s="76"/>
      <c r="K258" s="132"/>
      <c r="L258" s="63"/>
      <c r="M258" s="63"/>
      <c r="N258" s="63"/>
      <c r="O258" s="63"/>
      <c r="P258" s="64"/>
      <c r="Q258" s="132"/>
      <c r="R258" s="63"/>
    </row>
    <row r="259" spans="1:18">
      <c r="A259" s="176">
        <v>11</v>
      </c>
      <c r="B259" s="63"/>
      <c r="C259" s="100"/>
      <c r="D259" s="216"/>
      <c r="E259" s="217"/>
      <c r="F259" s="163"/>
      <c r="G259" s="65"/>
      <c r="H259" s="65"/>
      <c r="I259" s="65"/>
      <c r="J259" s="76"/>
      <c r="K259" s="132"/>
      <c r="L259" s="63"/>
      <c r="M259" s="63"/>
      <c r="N259" s="63"/>
      <c r="O259" s="63"/>
      <c r="P259" s="64"/>
      <c r="Q259" s="132"/>
      <c r="R259" s="63"/>
    </row>
    <row r="260" spans="1:18">
      <c r="A260" s="176">
        <v>11</v>
      </c>
      <c r="B260" s="63"/>
      <c r="C260" s="100"/>
      <c r="D260" s="89"/>
      <c r="E260" s="162"/>
      <c r="F260" s="63"/>
      <c r="G260" s="65"/>
      <c r="H260" s="65"/>
      <c r="I260" s="65"/>
      <c r="J260" s="76"/>
      <c r="K260" s="132"/>
      <c r="L260" s="63"/>
      <c r="M260" s="63"/>
      <c r="N260" s="63"/>
      <c r="O260" s="63"/>
      <c r="P260" s="64"/>
      <c r="Q260" s="132"/>
      <c r="R260" s="63"/>
    </row>
    <row r="261" spans="1:18">
      <c r="A261" s="176">
        <v>11</v>
      </c>
      <c r="B261" s="63"/>
      <c r="C261" s="100"/>
      <c r="D261" s="89"/>
      <c r="E261" s="162"/>
      <c r="F261" s="63"/>
      <c r="G261" s="65"/>
      <c r="H261" s="65"/>
      <c r="I261" s="65"/>
      <c r="J261" s="76"/>
      <c r="K261" s="132"/>
      <c r="L261" s="63"/>
      <c r="M261" s="63"/>
      <c r="N261" s="63"/>
      <c r="O261" s="63"/>
      <c r="P261" s="89"/>
      <c r="Q261" s="132"/>
      <c r="R261" s="63"/>
    </row>
    <row r="262" spans="1:18">
      <c r="A262" s="176">
        <v>11</v>
      </c>
      <c r="B262" s="63"/>
      <c r="C262" s="100"/>
      <c r="D262" s="89"/>
      <c r="E262" s="162"/>
      <c r="F262" s="63"/>
      <c r="G262" s="65"/>
      <c r="H262" s="65"/>
      <c r="I262" s="65"/>
      <c r="J262" s="76"/>
      <c r="K262" s="132"/>
      <c r="L262" s="63"/>
      <c r="M262" s="63"/>
      <c r="N262" s="63"/>
      <c r="O262" s="63"/>
      <c r="P262" s="89"/>
      <c r="Q262" s="132"/>
      <c r="R262" s="63"/>
    </row>
    <row r="263" spans="1:18">
      <c r="A263" s="176">
        <v>11</v>
      </c>
      <c r="B263" s="63"/>
      <c r="C263" s="100"/>
      <c r="D263" s="89"/>
      <c r="E263" s="162"/>
      <c r="F263" s="63"/>
      <c r="G263" s="65"/>
      <c r="H263" s="65"/>
      <c r="I263" s="65"/>
      <c r="J263" s="76"/>
      <c r="K263" s="132"/>
      <c r="L263" s="63"/>
      <c r="M263" s="63"/>
      <c r="N263" s="63"/>
      <c r="O263" s="63"/>
      <c r="P263" s="89"/>
      <c r="Q263" s="132"/>
      <c r="R263" s="63"/>
    </row>
    <row r="264" spans="1:18">
      <c r="A264" s="176">
        <v>11</v>
      </c>
      <c r="B264" s="63"/>
      <c r="C264" s="132"/>
      <c r="D264" s="219"/>
      <c r="E264" s="172"/>
      <c r="F264" s="63"/>
      <c r="G264" s="65"/>
      <c r="H264" s="65"/>
      <c r="I264" s="65"/>
      <c r="J264" s="76"/>
      <c r="K264" s="132"/>
      <c r="L264" s="63"/>
      <c r="M264" s="63"/>
      <c r="N264" s="63"/>
      <c r="O264" s="63"/>
      <c r="P264" s="88"/>
      <c r="Q264" s="132"/>
      <c r="R264" s="63"/>
    </row>
    <row r="265" spans="1:18">
      <c r="A265" s="176">
        <v>11</v>
      </c>
      <c r="B265" s="63"/>
      <c r="C265" s="132"/>
      <c r="D265" s="219"/>
      <c r="E265" s="172"/>
      <c r="F265" s="63"/>
      <c r="G265" s="65"/>
      <c r="H265" s="65"/>
      <c r="I265" s="65"/>
      <c r="J265" s="76"/>
      <c r="K265" s="132"/>
      <c r="L265" s="63"/>
      <c r="M265" s="63"/>
      <c r="N265" s="63"/>
      <c r="O265" s="63"/>
      <c r="P265" s="64"/>
      <c r="Q265" s="132"/>
      <c r="R265" s="63"/>
    </row>
    <row r="266" spans="1:18">
      <c r="A266" s="176">
        <v>11</v>
      </c>
      <c r="B266" s="63"/>
      <c r="C266" s="132"/>
      <c r="D266" s="219"/>
      <c r="E266" s="172"/>
      <c r="F266" s="63"/>
      <c r="G266" s="65"/>
      <c r="H266" s="65"/>
      <c r="I266" s="65"/>
      <c r="J266" s="76"/>
      <c r="K266" s="132"/>
      <c r="L266" s="63"/>
      <c r="M266" s="63"/>
      <c r="N266" s="63"/>
      <c r="O266" s="63"/>
      <c r="P266" s="88"/>
      <c r="Q266" s="132"/>
      <c r="R266" s="63"/>
    </row>
    <row r="267" spans="1:18">
      <c r="A267" s="176">
        <v>11</v>
      </c>
      <c r="B267" s="63"/>
      <c r="C267" s="100"/>
      <c r="D267" s="89"/>
      <c r="E267" s="214"/>
      <c r="F267" s="63"/>
      <c r="G267" s="65"/>
      <c r="H267" s="65"/>
      <c r="I267" s="65"/>
      <c r="J267" s="76"/>
      <c r="K267" s="132"/>
      <c r="L267" s="63"/>
      <c r="M267" s="63"/>
      <c r="N267" s="63"/>
      <c r="O267" s="63"/>
      <c r="P267" s="64"/>
      <c r="Q267" s="100"/>
      <c r="R267" s="63"/>
    </row>
    <row r="268" spans="1:18">
      <c r="A268" s="176">
        <v>11</v>
      </c>
      <c r="B268" s="63"/>
      <c r="C268" s="132"/>
      <c r="D268" s="170"/>
      <c r="E268" s="214"/>
      <c r="F268" s="214"/>
      <c r="G268" s="65"/>
      <c r="H268" s="65"/>
      <c r="I268" s="65"/>
      <c r="J268" s="76"/>
      <c r="K268" s="132"/>
      <c r="L268" s="63"/>
      <c r="M268" s="63"/>
      <c r="N268" s="63"/>
      <c r="O268" s="63"/>
      <c r="P268" s="63"/>
      <c r="Q268" s="132"/>
      <c r="R268" s="63"/>
    </row>
    <row r="269" spans="1:18">
      <c r="A269" s="176">
        <v>11</v>
      </c>
      <c r="B269" s="63"/>
      <c r="C269" s="132"/>
      <c r="D269" s="170"/>
      <c r="E269" s="214"/>
      <c r="F269" s="214"/>
      <c r="G269" s="65"/>
      <c r="H269" s="65"/>
      <c r="I269" s="65"/>
      <c r="J269" s="76"/>
      <c r="K269" s="132"/>
      <c r="L269" s="63"/>
      <c r="M269" s="63"/>
      <c r="N269" s="63"/>
      <c r="O269" s="63"/>
      <c r="P269" s="63"/>
      <c r="Q269" s="132"/>
      <c r="R269" s="63"/>
    </row>
    <row r="270" spans="1:18">
      <c r="A270" s="176">
        <v>11</v>
      </c>
      <c r="B270" s="63"/>
      <c r="C270" s="132"/>
      <c r="D270" s="170"/>
      <c r="E270" s="214"/>
      <c r="F270" s="214"/>
      <c r="G270" s="65"/>
      <c r="H270" s="65"/>
      <c r="I270" s="65"/>
      <c r="J270" s="76"/>
      <c r="K270" s="132"/>
      <c r="L270" s="63"/>
      <c r="M270" s="63"/>
      <c r="N270" s="63"/>
      <c r="O270" s="63"/>
      <c r="P270" s="63"/>
      <c r="Q270" s="132"/>
      <c r="R270" s="63"/>
    </row>
    <row r="271" spans="1:18">
      <c r="A271" s="176">
        <v>11</v>
      </c>
      <c r="B271" s="63"/>
      <c r="C271" s="100"/>
      <c r="D271" s="89"/>
      <c r="E271" s="214"/>
      <c r="F271" s="63"/>
      <c r="G271" s="65"/>
      <c r="H271" s="65"/>
      <c r="I271" s="65"/>
      <c r="J271" s="76"/>
      <c r="K271" s="132"/>
      <c r="L271" s="63"/>
      <c r="M271" s="63"/>
      <c r="N271" s="63"/>
      <c r="O271" s="63"/>
      <c r="P271" s="64"/>
      <c r="Q271" s="132"/>
      <c r="R271" s="63"/>
    </row>
    <row r="272" spans="1:18">
      <c r="A272" s="176">
        <v>11</v>
      </c>
      <c r="B272" s="63"/>
      <c r="C272" s="100"/>
      <c r="D272" s="216"/>
      <c r="E272" s="217"/>
      <c r="F272" s="63"/>
      <c r="G272" s="65"/>
      <c r="H272" s="65"/>
      <c r="I272" s="65"/>
      <c r="J272" s="76"/>
      <c r="K272" s="132"/>
      <c r="L272" s="63"/>
      <c r="M272" s="63"/>
      <c r="N272" s="63"/>
      <c r="O272" s="63"/>
      <c r="P272" s="64"/>
      <c r="Q272" s="100"/>
      <c r="R272" s="63"/>
    </row>
    <row r="273" spans="1:18">
      <c r="A273" s="176">
        <v>11</v>
      </c>
      <c r="B273" s="63"/>
      <c r="C273" s="100"/>
      <c r="D273" s="89"/>
      <c r="E273" s="214"/>
      <c r="F273" s="63"/>
      <c r="G273" s="65"/>
      <c r="H273" s="65"/>
      <c r="I273" s="65"/>
      <c r="J273" s="76"/>
      <c r="K273" s="132"/>
      <c r="L273" s="63"/>
      <c r="M273" s="63"/>
      <c r="N273" s="63"/>
      <c r="O273" s="63"/>
      <c r="P273" s="64"/>
      <c r="Q273" s="132"/>
      <c r="R273" s="63"/>
    </row>
    <row r="274" spans="1:18">
      <c r="A274" s="64">
        <v>11</v>
      </c>
      <c r="B274" s="63"/>
      <c r="C274" s="100"/>
      <c r="D274" s="89"/>
      <c r="E274" s="172"/>
      <c r="F274" s="63"/>
      <c r="G274" s="65"/>
      <c r="H274" s="65"/>
      <c r="I274" s="65"/>
      <c r="J274" s="76"/>
      <c r="K274" s="132"/>
      <c r="L274" s="63"/>
      <c r="M274" s="63"/>
      <c r="N274" s="63"/>
      <c r="O274" s="63"/>
      <c r="P274" s="64"/>
      <c r="Q274" s="100"/>
      <c r="R274" s="63"/>
    </row>
    <row r="275" spans="1:18">
      <c r="A275" s="218">
        <v>11</v>
      </c>
      <c r="B275" s="63"/>
      <c r="C275" s="100"/>
      <c r="D275" s="64"/>
      <c r="E275" s="220"/>
      <c r="F275" s="63"/>
      <c r="G275" s="65"/>
      <c r="H275" s="65"/>
      <c r="I275" s="65"/>
      <c r="J275" s="76"/>
      <c r="K275" s="63"/>
      <c r="L275" s="63"/>
      <c r="M275" s="63"/>
      <c r="N275" s="63"/>
      <c r="O275" s="63"/>
      <c r="P275" s="64"/>
      <c r="Q275" s="132"/>
      <c r="R275" s="63"/>
    </row>
    <row r="276" spans="1:18">
      <c r="A276" s="218">
        <v>11</v>
      </c>
      <c r="B276" s="63"/>
      <c r="C276" s="100"/>
      <c r="D276" s="64"/>
      <c r="E276" s="220"/>
      <c r="F276" s="63"/>
      <c r="G276" s="65"/>
      <c r="H276" s="65"/>
      <c r="I276" s="65"/>
      <c r="J276" s="76"/>
      <c r="K276" s="63"/>
      <c r="L276" s="63"/>
      <c r="M276" s="63"/>
      <c r="N276" s="63"/>
      <c r="O276" s="63"/>
      <c r="P276" s="64"/>
      <c r="Q276" s="132"/>
      <c r="R276" s="63"/>
    </row>
    <row r="277" spans="1:18">
      <c r="A277" s="218">
        <v>11</v>
      </c>
      <c r="B277" s="63"/>
      <c r="C277" s="100"/>
      <c r="D277" s="64"/>
      <c r="E277" s="220"/>
      <c r="F277" s="63"/>
      <c r="G277" s="65"/>
      <c r="H277" s="65"/>
      <c r="I277" s="65"/>
      <c r="J277" s="76"/>
      <c r="K277" s="63"/>
      <c r="L277" s="63"/>
      <c r="M277" s="63"/>
      <c r="N277" s="63"/>
      <c r="O277" s="63"/>
      <c r="P277" s="64"/>
      <c r="Q277" s="132"/>
      <c r="R277" s="63"/>
    </row>
    <row r="278" spans="1:18">
      <c r="A278" s="218">
        <v>11</v>
      </c>
      <c r="B278" s="63"/>
      <c r="C278" s="100"/>
      <c r="D278" s="216"/>
      <c r="E278" s="65"/>
      <c r="F278" s="63"/>
      <c r="G278" s="65"/>
      <c r="H278" s="65"/>
      <c r="I278" s="65"/>
      <c r="J278" s="76"/>
      <c r="K278" s="63"/>
      <c r="L278" s="63"/>
      <c r="M278" s="63"/>
      <c r="N278" s="63"/>
      <c r="O278" s="63"/>
      <c r="P278" s="88"/>
      <c r="Q278" s="132"/>
      <c r="R278" s="63"/>
    </row>
    <row r="279" spans="1:18">
      <c r="A279" s="218">
        <v>11</v>
      </c>
      <c r="B279" s="63"/>
      <c r="C279" s="100"/>
      <c r="D279" s="89"/>
      <c r="E279" s="172"/>
      <c r="F279" s="180"/>
      <c r="G279" s="172"/>
      <c r="H279" s="172"/>
      <c r="I279" s="206"/>
      <c r="J279" s="172"/>
      <c r="K279" s="75"/>
      <c r="L279" s="78"/>
      <c r="M279" s="78"/>
      <c r="N279" s="64"/>
      <c r="O279" s="78"/>
      <c r="P279" s="186"/>
      <c r="Q279" s="132"/>
      <c r="R279" s="63"/>
    </row>
    <row r="280" spans="1:18">
      <c r="A280" s="218">
        <v>11</v>
      </c>
      <c r="B280" s="63"/>
      <c r="C280" s="90"/>
      <c r="D280" s="91"/>
      <c r="E280" s="103"/>
      <c r="F280" s="206"/>
      <c r="G280" s="104"/>
      <c r="H280" s="79"/>
      <c r="I280" s="104"/>
      <c r="J280" s="104"/>
      <c r="K280" s="75"/>
      <c r="L280" s="93"/>
      <c r="M280" s="93"/>
      <c r="N280" s="64"/>
      <c r="O280" s="93"/>
      <c r="P280" s="186"/>
      <c r="Q280" s="90"/>
      <c r="R280" s="63"/>
    </row>
    <row r="281" spans="1:18">
      <c r="A281" s="218">
        <v>11</v>
      </c>
      <c r="B281" s="63"/>
      <c r="C281" s="132"/>
      <c r="D281" s="212"/>
      <c r="E281" s="104"/>
      <c r="F281" s="180"/>
      <c r="G281" s="104"/>
      <c r="H281" s="104"/>
      <c r="I281" s="104"/>
      <c r="J281" s="104"/>
      <c r="K281" s="75"/>
      <c r="L281" s="93"/>
      <c r="M281" s="93"/>
      <c r="N281" s="64"/>
      <c r="O281" s="93"/>
      <c r="P281" s="186"/>
      <c r="Q281" s="132"/>
      <c r="R281" s="63"/>
    </row>
    <row r="282" spans="1:18">
      <c r="A282" s="218">
        <v>11</v>
      </c>
      <c r="B282" s="63"/>
      <c r="C282" s="100"/>
      <c r="D282" s="89"/>
      <c r="E282" s="172"/>
      <c r="F282" s="180"/>
      <c r="G282" s="172"/>
      <c r="H282" s="172"/>
      <c r="I282" s="206"/>
      <c r="J282" s="172"/>
      <c r="K282" s="75"/>
      <c r="L282" s="93"/>
      <c r="M282" s="93"/>
      <c r="N282" s="64"/>
      <c r="O282" s="93"/>
      <c r="P282" s="186"/>
      <c r="Q282" s="132"/>
      <c r="R282" s="63"/>
    </row>
    <row r="283" spans="1:18">
      <c r="A283" s="218">
        <v>11</v>
      </c>
      <c r="B283" s="63"/>
      <c r="C283" s="132"/>
      <c r="D283" s="98"/>
      <c r="E283" s="104"/>
      <c r="F283" s="180"/>
      <c r="G283" s="104"/>
      <c r="H283" s="104"/>
      <c r="I283" s="104"/>
      <c r="J283" s="104"/>
      <c r="K283" s="75"/>
      <c r="L283" s="93"/>
      <c r="M283" s="93"/>
      <c r="N283" s="64"/>
      <c r="O283" s="93"/>
      <c r="P283" s="186"/>
      <c r="Q283" s="132"/>
      <c r="R283" s="63"/>
    </row>
    <row r="284" spans="1:18">
      <c r="A284" s="218">
        <v>11</v>
      </c>
      <c r="B284" s="63"/>
      <c r="C284" s="100"/>
      <c r="D284" s="89"/>
      <c r="E284" s="172"/>
      <c r="F284" s="180"/>
      <c r="G284" s="172"/>
      <c r="H284" s="172"/>
      <c r="I284" s="63"/>
      <c r="J284" s="184"/>
      <c r="K284" s="89"/>
      <c r="L284" s="64"/>
      <c r="M284" s="64"/>
      <c r="N284" s="64"/>
      <c r="O284" s="93"/>
      <c r="P284" s="186"/>
      <c r="Q284" s="132"/>
      <c r="R284" s="63"/>
    </row>
    <row r="285" spans="1:18">
      <c r="A285" s="218">
        <v>11</v>
      </c>
      <c r="B285" s="63"/>
      <c r="C285" s="100"/>
      <c r="D285" s="89"/>
      <c r="E285" s="183"/>
      <c r="F285" s="63"/>
      <c r="G285" s="183"/>
      <c r="H285" s="63"/>
      <c r="I285" s="63"/>
      <c r="J285" s="172"/>
      <c r="K285" s="93"/>
      <c r="L285" s="93"/>
      <c r="M285" s="93"/>
      <c r="N285" s="64"/>
      <c r="O285" s="93"/>
      <c r="P285" s="186"/>
      <c r="Q285" s="132"/>
      <c r="R285" s="63"/>
    </row>
    <row r="286" spans="1:18">
      <c r="A286" s="218">
        <v>11</v>
      </c>
      <c r="B286" s="63"/>
      <c r="C286" s="132"/>
      <c r="D286" s="212"/>
      <c r="E286" s="104"/>
      <c r="F286" s="180"/>
      <c r="G286" s="104"/>
      <c r="H286" s="63"/>
      <c r="I286" s="63"/>
      <c r="J286" s="104"/>
      <c r="K286" s="75"/>
      <c r="L286" s="93"/>
      <c r="M286" s="93"/>
      <c r="N286" s="64"/>
      <c r="O286" s="93"/>
      <c r="P286" s="186"/>
      <c r="Q286" s="132"/>
      <c r="R286" s="63"/>
    </row>
    <row r="287" spans="1:18">
      <c r="A287" s="218">
        <v>11</v>
      </c>
      <c r="B287" s="63"/>
      <c r="C287" s="132"/>
      <c r="D287" s="212"/>
      <c r="E287" s="162"/>
      <c r="F287" s="180"/>
      <c r="G287" s="162"/>
      <c r="H287" s="104"/>
      <c r="I287" s="104"/>
      <c r="J287" s="162"/>
      <c r="K287" s="75"/>
      <c r="L287" s="93"/>
      <c r="M287" s="93"/>
      <c r="N287" s="64"/>
      <c r="O287" s="93"/>
      <c r="P287" s="186"/>
      <c r="Q287" s="132"/>
      <c r="R287" s="63"/>
    </row>
    <row r="288" spans="1:18">
      <c r="A288" s="218">
        <v>11</v>
      </c>
      <c r="B288" s="63"/>
      <c r="C288" s="132"/>
      <c r="D288" s="212"/>
      <c r="E288" s="162"/>
      <c r="F288" s="180"/>
      <c r="G288" s="104"/>
      <c r="H288" s="104"/>
      <c r="I288" s="104"/>
      <c r="J288" s="104"/>
      <c r="K288" s="75"/>
      <c r="L288" s="93"/>
      <c r="M288" s="93"/>
      <c r="N288" s="64"/>
      <c r="O288" s="93"/>
      <c r="P288" s="186"/>
      <c r="Q288" s="132"/>
      <c r="R288" s="63"/>
    </row>
    <row r="289" spans="1:18">
      <c r="A289" s="218">
        <v>11</v>
      </c>
      <c r="B289" s="63"/>
      <c r="C289" s="89"/>
      <c r="D289" s="222"/>
      <c r="E289" s="223"/>
      <c r="F289" s="206"/>
      <c r="G289" s="223"/>
      <c r="H289" s="206"/>
      <c r="I289" s="206"/>
      <c r="J289" s="223"/>
      <c r="K289" s="224"/>
      <c r="L289" s="222"/>
      <c r="M289" s="222"/>
      <c r="N289" s="64"/>
      <c r="O289" s="93"/>
      <c r="P289" s="224"/>
      <c r="Q289" s="132"/>
      <c r="R289" s="63"/>
    </row>
    <row r="290" spans="1:18">
      <c r="A290" s="218">
        <v>11</v>
      </c>
      <c r="B290" s="63"/>
      <c r="C290" s="132"/>
      <c r="D290" s="232"/>
      <c r="E290" s="233"/>
      <c r="F290" s="230"/>
      <c r="G290" s="233"/>
      <c r="H290" s="235"/>
      <c r="I290" s="235"/>
      <c r="J290" s="233"/>
      <c r="K290" s="131"/>
      <c r="L290" s="80"/>
      <c r="M290" s="63"/>
      <c r="N290" s="237"/>
      <c r="O290" s="237"/>
      <c r="P290" s="154"/>
      <c r="Q290" s="132"/>
      <c r="R290" s="207"/>
    </row>
    <row r="291" spans="1:18">
      <c r="A291" s="176">
        <v>11</v>
      </c>
      <c r="B291" s="63"/>
      <c r="C291" s="132"/>
      <c r="D291" s="241"/>
      <c r="E291" s="129"/>
      <c r="F291" s="172"/>
      <c r="G291" s="129"/>
      <c r="H291" s="152"/>
      <c r="I291" s="152"/>
      <c r="J291" s="129"/>
      <c r="K291" s="131"/>
      <c r="L291" s="80"/>
      <c r="M291" s="171"/>
      <c r="N291" s="237"/>
      <c r="O291" s="237"/>
      <c r="P291" s="154"/>
      <c r="Q291" s="227"/>
      <c r="R291" s="207"/>
    </row>
    <row r="292" spans="1:18">
      <c r="A292" s="176">
        <v>11</v>
      </c>
      <c r="B292" s="63"/>
      <c r="C292" s="132"/>
      <c r="D292" s="232"/>
      <c r="E292" s="129"/>
      <c r="F292" s="172"/>
      <c r="G292" s="129"/>
      <c r="H292" s="129"/>
      <c r="I292" s="63"/>
      <c r="J292" s="129"/>
      <c r="K292" s="131"/>
      <c r="L292" s="80"/>
      <c r="M292" s="63"/>
      <c r="N292" s="237"/>
      <c r="O292" s="237"/>
      <c r="P292" s="154"/>
      <c r="Q292" s="132"/>
      <c r="R292" s="207"/>
    </row>
    <row r="293" spans="1:18">
      <c r="A293" s="63">
        <v>11</v>
      </c>
      <c r="B293" s="63"/>
      <c r="C293" s="122"/>
      <c r="D293" s="242"/>
      <c r="E293" s="123"/>
      <c r="F293" s="105"/>
      <c r="G293" s="123"/>
      <c r="H293" s="225"/>
      <c r="I293" s="225"/>
      <c r="J293" s="123"/>
      <c r="K293" s="131"/>
      <c r="L293" s="284"/>
      <c r="M293" s="88"/>
      <c r="N293" s="284"/>
      <c r="O293" s="63"/>
      <c r="P293" s="237"/>
      <c r="Q293" s="122"/>
      <c r="R293" s="207"/>
    </row>
    <row r="294" spans="1:18">
      <c r="A294" s="176">
        <v>11</v>
      </c>
      <c r="B294" s="63"/>
      <c r="C294" s="122"/>
      <c r="D294" s="243"/>
      <c r="E294" s="123"/>
      <c r="F294" s="105"/>
      <c r="G294" s="123"/>
      <c r="H294" s="238"/>
      <c r="I294" s="238"/>
      <c r="J294" s="123"/>
      <c r="K294" s="131"/>
      <c r="L294" s="284"/>
      <c r="M294" s="88"/>
      <c r="N294" s="284"/>
      <c r="O294" s="64"/>
      <c r="P294" s="237"/>
      <c r="Q294" s="122"/>
      <c r="R294" s="207"/>
    </row>
    <row r="295" spans="1:18">
      <c r="A295" s="79">
        <v>11</v>
      </c>
      <c r="B295" s="63"/>
      <c r="C295" s="89"/>
      <c r="D295" s="173"/>
      <c r="E295" s="112"/>
      <c r="F295" s="112"/>
      <c r="G295" s="112"/>
      <c r="H295" s="229"/>
      <c r="I295" s="229"/>
      <c r="J295" s="112"/>
      <c r="K295" s="80"/>
      <c r="L295" s="80"/>
      <c r="M295" s="80"/>
      <c r="N295" s="80"/>
      <c r="O295" s="80"/>
      <c r="P295" s="80"/>
      <c r="Q295" s="207"/>
      <c r="R295" s="207"/>
    </row>
    <row r="296" spans="1:18">
      <c r="A296" s="63">
        <v>11</v>
      </c>
      <c r="B296" s="63"/>
      <c r="C296" s="139"/>
      <c r="D296" s="98"/>
      <c r="E296" s="105"/>
      <c r="F296" s="105"/>
      <c r="G296" s="105"/>
      <c r="H296" s="231"/>
      <c r="I296" s="244"/>
      <c r="J296" s="105"/>
      <c r="K296" s="226"/>
      <c r="L296" s="64"/>
      <c r="M296" s="176"/>
      <c r="N296" s="284"/>
      <c r="O296" s="63"/>
      <c r="P296" s="237"/>
      <c r="Q296" s="240"/>
      <c r="R296" s="207"/>
    </row>
    <row r="297" spans="1:18">
      <c r="A297" s="63">
        <v>11</v>
      </c>
      <c r="B297" s="63"/>
      <c r="C297" s="122"/>
      <c r="D297" s="216"/>
      <c r="E297" s="123"/>
      <c r="F297" s="105"/>
      <c r="G297" s="123"/>
      <c r="H297" s="150"/>
      <c r="I297" s="150"/>
      <c r="J297" s="123"/>
      <c r="K297" s="131"/>
      <c r="L297" s="284"/>
      <c r="M297" s="88"/>
      <c r="N297" s="284"/>
      <c r="O297" s="63"/>
      <c r="P297" s="237"/>
      <c r="Q297" s="122"/>
      <c r="R297" s="207"/>
    </row>
    <row r="298" spans="1:18">
      <c r="A298" s="176">
        <v>11</v>
      </c>
      <c r="B298" s="63"/>
      <c r="C298" s="122"/>
      <c r="D298" s="236"/>
      <c r="E298" s="123"/>
      <c r="F298" s="105"/>
      <c r="G298" s="123"/>
      <c r="H298" s="238"/>
      <c r="I298" s="238"/>
      <c r="J298" s="123"/>
      <c r="K298" s="131"/>
      <c r="L298" s="284"/>
      <c r="M298" s="88"/>
      <c r="N298" s="284"/>
      <c r="O298" s="64"/>
      <c r="P298" s="237"/>
      <c r="Q298" s="122"/>
      <c r="R298" s="207"/>
    </row>
    <row r="299" spans="1:18">
      <c r="A299" s="176">
        <v>11</v>
      </c>
      <c r="B299" s="63"/>
      <c r="C299" s="169"/>
      <c r="D299" s="242"/>
      <c r="E299" s="245"/>
      <c r="F299" s="105"/>
      <c r="G299" s="245"/>
      <c r="H299" s="238"/>
      <c r="I299" s="238"/>
      <c r="J299" s="245"/>
      <c r="K299" s="80"/>
      <c r="L299" s="64"/>
      <c r="M299" s="80"/>
      <c r="N299" s="284"/>
      <c r="O299" s="237"/>
      <c r="P299" s="237"/>
      <c r="Q299" s="227"/>
      <c r="R299" s="207"/>
    </row>
    <row r="300" spans="1:18">
      <c r="A300" s="176">
        <v>11</v>
      </c>
      <c r="B300" s="63"/>
      <c r="C300" s="139"/>
      <c r="D300" s="98"/>
      <c r="E300" s="105"/>
      <c r="F300" s="105"/>
      <c r="G300" s="105"/>
      <c r="H300" s="238"/>
      <c r="I300" s="238"/>
      <c r="J300" s="105"/>
      <c r="K300" s="226"/>
      <c r="L300" s="64"/>
      <c r="M300" s="176"/>
      <c r="N300" s="284"/>
      <c r="O300" s="64"/>
      <c r="P300" s="237"/>
      <c r="Q300" s="240"/>
      <c r="R300" s="207"/>
    </row>
    <row r="301" spans="1:18">
      <c r="A301" s="205" t="s">
        <v>52</v>
      </c>
      <c r="B301" s="63"/>
      <c r="C301" s="139"/>
      <c r="D301" s="98"/>
      <c r="E301" s="105"/>
      <c r="F301" s="105"/>
      <c r="G301" s="105"/>
      <c r="H301" s="231"/>
      <c r="I301" s="231"/>
      <c r="J301" s="105"/>
      <c r="K301" s="226"/>
      <c r="L301" s="64"/>
      <c r="M301" s="176"/>
      <c r="N301" s="284"/>
      <c r="O301" s="171"/>
      <c r="P301" s="237"/>
      <c r="Q301" s="240"/>
      <c r="R301" s="207"/>
    </row>
    <row r="302" spans="1:18">
      <c r="A302" s="176">
        <v>11</v>
      </c>
      <c r="B302" s="63"/>
      <c r="C302" s="121"/>
      <c r="D302" s="246"/>
      <c r="E302" s="167"/>
      <c r="F302" s="230"/>
      <c r="G302" s="167"/>
      <c r="H302" s="247"/>
      <c r="I302" s="117"/>
      <c r="J302" s="167"/>
      <c r="K302" s="132"/>
      <c r="L302" s="63"/>
      <c r="M302" s="63"/>
      <c r="N302" s="80"/>
      <c r="O302" s="237"/>
      <c r="P302" s="154"/>
      <c r="Q302" s="132"/>
      <c r="R302" s="207"/>
    </row>
    <row r="303" spans="1:18">
      <c r="A303" s="79">
        <v>11</v>
      </c>
      <c r="B303" s="63"/>
      <c r="C303" s="169"/>
      <c r="D303" s="228"/>
      <c r="E303" s="212"/>
      <c r="F303" s="248"/>
      <c r="G303" s="212"/>
      <c r="H303" s="229"/>
      <c r="I303" s="229"/>
      <c r="J303" s="212"/>
      <c r="K303" s="169"/>
      <c r="L303" s="171"/>
      <c r="M303" s="80"/>
      <c r="N303" s="80"/>
      <c r="O303" s="80"/>
      <c r="P303" s="237"/>
      <c r="Q303" s="169"/>
      <c r="R303" s="207"/>
    </row>
    <row r="304" spans="1:18">
      <c r="A304" s="176">
        <v>11</v>
      </c>
      <c r="B304" s="63"/>
      <c r="C304" s="89"/>
      <c r="D304" s="205"/>
      <c r="E304" s="112"/>
      <c r="F304" s="234"/>
      <c r="G304" s="112"/>
      <c r="H304" s="116"/>
      <c r="I304" s="234"/>
      <c r="J304" s="112"/>
      <c r="K304" s="80"/>
      <c r="L304" s="63"/>
      <c r="M304" s="63"/>
      <c r="N304" s="80"/>
      <c r="O304" s="63"/>
      <c r="P304" s="63"/>
      <c r="Q304" s="100"/>
      <c r="R304" s="207"/>
    </row>
    <row r="305" spans="1:18">
      <c r="A305" s="176">
        <v>11</v>
      </c>
      <c r="B305" s="63"/>
      <c r="C305" s="169"/>
      <c r="D305" s="249"/>
      <c r="E305" s="250"/>
      <c r="F305" s="251"/>
      <c r="G305" s="252"/>
      <c r="H305" s="112"/>
      <c r="I305" s="112"/>
      <c r="J305" s="252"/>
      <c r="K305" s="169"/>
      <c r="L305" s="63"/>
      <c r="M305" s="63"/>
      <c r="N305" s="63"/>
      <c r="O305" s="237"/>
      <c r="P305" s="154"/>
      <c r="Q305" s="164"/>
      <c r="R305" s="207"/>
    </row>
    <row r="306" spans="1:18">
      <c r="A306" s="79">
        <v>11</v>
      </c>
      <c r="B306" s="63"/>
      <c r="C306" s="133"/>
      <c r="D306" s="253"/>
      <c r="E306" s="254"/>
      <c r="F306" s="234"/>
      <c r="G306" s="254"/>
      <c r="H306" s="229"/>
      <c r="I306" s="229"/>
      <c r="J306" s="254"/>
      <c r="K306" s="89"/>
      <c r="L306" s="64"/>
      <c r="M306" s="64"/>
      <c r="N306" s="64"/>
      <c r="O306" s="80"/>
      <c r="P306" s="80"/>
      <c r="Q306" s="132"/>
      <c r="R306" s="207"/>
    </row>
    <row r="307" spans="1:18">
      <c r="A307" s="255">
        <v>11</v>
      </c>
      <c r="B307" s="63"/>
      <c r="C307" s="132"/>
      <c r="D307" s="184"/>
      <c r="E307" s="256"/>
      <c r="F307" s="256"/>
      <c r="G307" s="256"/>
      <c r="H307" s="256"/>
      <c r="I307" s="256"/>
      <c r="J307" s="257"/>
      <c r="K307" s="89"/>
      <c r="L307" s="64"/>
      <c r="M307" s="64"/>
      <c r="N307" s="64"/>
      <c r="O307" s="64"/>
      <c r="P307" s="154"/>
      <c r="Q307" s="132"/>
      <c r="R307" s="207"/>
    </row>
    <row r="308" spans="1:18">
      <c r="A308" s="176">
        <v>11</v>
      </c>
      <c r="B308" s="63"/>
      <c r="C308" s="132"/>
      <c r="D308" s="232"/>
      <c r="E308" s="233"/>
      <c r="F308" s="230"/>
      <c r="G308" s="233"/>
      <c r="H308" s="233"/>
      <c r="I308" s="233"/>
      <c r="J308" s="233"/>
      <c r="K308" s="131"/>
      <c r="L308" s="80"/>
      <c r="M308" s="63"/>
      <c r="N308" s="237"/>
      <c r="O308" s="237"/>
      <c r="P308" s="154"/>
      <c r="Q308" s="132"/>
      <c r="R308" s="207"/>
    </row>
    <row r="309" spans="1:18">
      <c r="A309" s="176">
        <v>11</v>
      </c>
      <c r="B309" s="63"/>
      <c r="C309" s="132"/>
      <c r="D309" s="232"/>
      <c r="E309" s="233"/>
      <c r="F309" s="230"/>
      <c r="G309" s="258"/>
      <c r="H309" s="233"/>
      <c r="I309" s="233"/>
      <c r="J309" s="233"/>
      <c r="K309" s="131"/>
      <c r="L309" s="80"/>
      <c r="M309" s="63"/>
      <c r="N309" s="237"/>
      <c r="O309" s="237"/>
      <c r="P309" s="154"/>
      <c r="Q309" s="132"/>
      <c r="R309" s="207"/>
    </row>
    <row r="310" spans="1:18">
      <c r="A310" s="176">
        <v>11</v>
      </c>
      <c r="B310" s="63"/>
      <c r="C310" s="132"/>
      <c r="D310" s="232"/>
      <c r="E310" s="233"/>
      <c r="F310" s="230"/>
      <c r="G310" s="259"/>
      <c r="H310" s="260"/>
      <c r="I310" s="233"/>
      <c r="J310" s="233"/>
      <c r="K310" s="131"/>
      <c r="L310" s="80"/>
      <c r="M310" s="63"/>
      <c r="N310" s="237"/>
      <c r="O310" s="237"/>
      <c r="P310" s="154"/>
      <c r="Q310" s="132"/>
      <c r="R310" s="207"/>
    </row>
    <row r="311" spans="1:18">
      <c r="A311" s="221">
        <v>11</v>
      </c>
      <c r="B311" s="63"/>
      <c r="C311" s="177"/>
      <c r="D311" s="261"/>
      <c r="E311" s="178"/>
      <c r="F311" s="63"/>
      <c r="G311" s="178"/>
      <c r="H311" s="262"/>
      <c r="I311" s="262"/>
      <c r="J311" s="178"/>
      <c r="K311" s="175"/>
      <c r="L311" s="221"/>
      <c r="M311" s="93"/>
      <c r="N311" s="93"/>
      <c r="O311" s="168"/>
      <c r="P311" s="63"/>
      <c r="Q311" s="132"/>
      <c r="R311" s="63"/>
    </row>
    <row r="312" spans="1:18">
      <c r="A312" s="221">
        <v>11</v>
      </c>
      <c r="B312" s="63"/>
      <c r="C312" s="177"/>
      <c r="D312" s="261"/>
      <c r="E312" s="178"/>
      <c r="F312" s="63"/>
      <c r="G312" s="178"/>
      <c r="H312" s="262"/>
      <c r="I312" s="262"/>
      <c r="J312" s="178"/>
      <c r="K312" s="175"/>
      <c r="L312" s="221"/>
      <c r="M312" s="93"/>
      <c r="N312" s="93"/>
      <c r="O312" s="168"/>
      <c r="P312" s="63"/>
      <c r="Q312" s="132"/>
      <c r="R312" s="63"/>
    </row>
    <row r="313" spans="1:18" s="54" customFormat="1">
      <c r="A313" s="255">
        <v>11</v>
      </c>
      <c r="B313" s="63"/>
      <c r="C313" s="132"/>
      <c r="D313" s="165"/>
      <c r="E313" s="166"/>
      <c r="F313" s="266"/>
      <c r="G313" s="166"/>
      <c r="H313" s="166"/>
      <c r="I313" s="173"/>
      <c r="J313" s="166"/>
      <c r="K313" s="132"/>
      <c r="L313" s="63"/>
      <c r="M313" s="63"/>
      <c r="N313" s="63"/>
      <c r="O313" s="63"/>
      <c r="P313" s="63"/>
      <c r="Q313" s="132"/>
      <c r="R313" s="63"/>
    </row>
    <row r="314" spans="1:18" s="54" customFormat="1">
      <c r="A314" s="255">
        <v>11</v>
      </c>
      <c r="B314" s="63"/>
      <c r="C314" s="132"/>
      <c r="D314" s="165"/>
      <c r="E314" s="166"/>
      <c r="F314" s="266"/>
      <c r="G314" s="166"/>
      <c r="H314" s="166"/>
      <c r="I314" s="173"/>
      <c r="J314" s="166"/>
      <c r="K314" s="132"/>
      <c r="L314" s="63"/>
      <c r="M314" s="63"/>
      <c r="N314" s="63"/>
      <c r="O314" s="63"/>
      <c r="P314" s="63"/>
      <c r="Q314" s="132"/>
      <c r="R314" s="63"/>
    </row>
    <row r="315" spans="1:18">
      <c r="A315" s="221">
        <v>11</v>
      </c>
      <c r="B315" s="63"/>
      <c r="C315" s="132"/>
      <c r="D315" s="170"/>
      <c r="E315" s="179"/>
      <c r="F315" s="180"/>
      <c r="G315" s="263"/>
      <c r="H315" s="104"/>
      <c r="I315" s="104"/>
      <c r="J315" s="263"/>
      <c r="K315" s="75"/>
      <c r="L315" s="93"/>
      <c r="M315" s="93"/>
      <c r="N315" s="93"/>
      <c r="O315" s="93"/>
      <c r="P315" s="63"/>
      <c r="Q315" s="132"/>
      <c r="R315" s="63"/>
    </row>
    <row r="316" spans="1:18">
      <c r="A316" s="221">
        <v>11</v>
      </c>
      <c r="B316" s="63"/>
      <c r="C316" s="132"/>
      <c r="D316" s="170"/>
      <c r="E316" s="179"/>
      <c r="F316" s="180"/>
      <c r="G316" s="263"/>
      <c r="H316" s="104"/>
      <c r="I316" s="104"/>
      <c r="J316" s="263"/>
      <c r="K316" s="75"/>
      <c r="L316" s="93"/>
      <c r="M316" s="93"/>
      <c r="N316" s="80"/>
      <c r="O316" s="93"/>
      <c r="P316" s="63"/>
      <c r="Q316" s="132"/>
      <c r="R316" s="63"/>
    </row>
    <row r="317" spans="1:18">
      <c r="A317" s="221">
        <v>11</v>
      </c>
      <c r="B317" s="63"/>
      <c r="C317" s="75"/>
      <c r="D317" s="170"/>
      <c r="E317" s="264"/>
      <c r="F317" s="63"/>
      <c r="G317" s="161"/>
      <c r="H317" s="161"/>
      <c r="I317" s="163"/>
      <c r="J317" s="264"/>
      <c r="K317" s="75"/>
      <c r="L317" s="63"/>
      <c r="M317" s="63"/>
      <c r="N317" s="63"/>
      <c r="O317" s="93"/>
      <c r="P317" s="63"/>
      <c r="Q317" s="132"/>
      <c r="R317" s="63"/>
    </row>
    <row r="318" spans="1:18">
      <c r="A318" s="221">
        <v>11</v>
      </c>
      <c r="B318" s="63"/>
      <c r="C318" s="132"/>
      <c r="D318" s="170"/>
      <c r="E318" s="179"/>
      <c r="F318" s="99"/>
      <c r="G318" s="179"/>
      <c r="H318" s="265"/>
      <c r="I318" s="265"/>
      <c r="J318" s="179"/>
      <c r="K318" s="75"/>
      <c r="L318" s="93"/>
      <c r="M318" s="93"/>
      <c r="N318" s="93"/>
      <c r="O318" s="93"/>
      <c r="P318" s="63"/>
      <c r="Q318" s="132"/>
      <c r="R318" s="63"/>
    </row>
    <row r="319" spans="1:18">
      <c r="A319" s="63">
        <v>11</v>
      </c>
      <c r="B319" s="63"/>
      <c r="C319" s="100"/>
      <c r="D319" s="64"/>
      <c r="E319" s="166"/>
      <c r="F319" s="266"/>
      <c r="G319" s="166"/>
      <c r="H319" s="166"/>
      <c r="I319" s="173"/>
      <c r="J319" s="166"/>
      <c r="K319" s="75"/>
      <c r="L319" s="93"/>
      <c r="M319" s="93"/>
      <c r="N319" s="93"/>
      <c r="O319" s="93"/>
      <c r="P319" s="168"/>
      <c r="Q319" s="132"/>
      <c r="R319" s="63"/>
    </row>
    <row r="320" spans="1:18">
      <c r="A320" s="221">
        <v>11</v>
      </c>
      <c r="B320" s="63"/>
      <c r="C320" s="177"/>
      <c r="D320" s="170"/>
      <c r="E320" s="263"/>
      <c r="F320" s="63"/>
      <c r="G320" s="263"/>
      <c r="H320" s="163"/>
      <c r="I320" s="63"/>
      <c r="J320" s="263"/>
      <c r="K320" s="75"/>
      <c r="L320" s="93"/>
      <c r="M320" s="93"/>
      <c r="N320" s="93"/>
      <c r="O320" s="93"/>
      <c r="P320" s="63"/>
      <c r="Q320" s="132"/>
      <c r="R320" s="63"/>
    </row>
    <row r="321" spans="1:18">
      <c r="A321" s="221">
        <v>11</v>
      </c>
      <c r="B321" s="63"/>
      <c r="C321" s="177"/>
      <c r="D321" s="170"/>
      <c r="E321" s="263"/>
      <c r="F321" s="63"/>
      <c r="G321" s="263"/>
      <c r="H321" s="163"/>
      <c r="I321" s="63"/>
      <c r="J321" s="263"/>
      <c r="K321" s="75"/>
      <c r="L321" s="93"/>
      <c r="M321" s="93"/>
      <c r="N321" s="93"/>
      <c r="O321" s="93"/>
      <c r="P321" s="63"/>
      <c r="Q321" s="132"/>
      <c r="R321" s="63"/>
    </row>
    <row r="322" spans="1:18">
      <c r="A322" s="176">
        <v>11</v>
      </c>
      <c r="B322" s="63"/>
      <c r="C322" s="159"/>
      <c r="D322" s="160"/>
      <c r="E322" s="267"/>
      <c r="F322" s="162"/>
      <c r="G322" s="268"/>
      <c r="H322" s="268"/>
      <c r="I322" s="268"/>
      <c r="J322" s="267"/>
      <c r="K322" s="89"/>
      <c r="L322" s="64"/>
      <c r="M322" s="64"/>
      <c r="N322" s="64"/>
      <c r="O322" s="64"/>
      <c r="P322" s="237"/>
      <c r="Q322" s="269"/>
      <c r="R322" s="63"/>
    </row>
    <row r="323" spans="1:18">
      <c r="A323" s="176">
        <v>11</v>
      </c>
      <c r="B323" s="63"/>
      <c r="C323" s="132"/>
      <c r="D323" s="170"/>
      <c r="E323" s="162"/>
      <c r="F323" s="162"/>
      <c r="G323" s="162"/>
      <c r="H323" s="63"/>
      <c r="I323" s="63"/>
      <c r="J323" s="105"/>
      <c r="K323" s="89"/>
      <c r="L323" s="64"/>
      <c r="M323" s="64"/>
      <c r="N323" s="64"/>
      <c r="O323" s="64"/>
      <c r="P323" s="237"/>
      <c r="Q323" s="132"/>
      <c r="R323" s="64"/>
    </row>
    <row r="324" spans="1:18">
      <c r="A324" s="176">
        <v>11</v>
      </c>
      <c r="B324" s="63"/>
      <c r="C324" s="90"/>
      <c r="D324" s="153"/>
      <c r="E324" s="270"/>
      <c r="F324" s="162"/>
      <c r="G324" s="270"/>
      <c r="H324" s="65"/>
      <c r="I324" s="65"/>
      <c r="J324" s="270"/>
      <c r="K324" s="100"/>
      <c r="L324" s="93"/>
      <c r="M324" s="93"/>
      <c r="N324" s="93"/>
      <c r="O324" s="93"/>
      <c r="P324" s="168"/>
      <c r="Q324" s="132"/>
      <c r="R324" s="63"/>
    </row>
    <row r="325" spans="1:18">
      <c r="A325" s="176">
        <v>11</v>
      </c>
      <c r="B325" s="63"/>
      <c r="C325" s="90"/>
      <c r="D325" s="78"/>
      <c r="E325" s="172"/>
      <c r="F325" s="63"/>
      <c r="G325" s="172"/>
      <c r="H325" s="65"/>
      <c r="I325" s="65"/>
      <c r="J325" s="172"/>
      <c r="K325" s="75"/>
      <c r="L325" s="93"/>
      <c r="M325" s="93"/>
      <c r="N325" s="93"/>
      <c r="O325" s="93"/>
      <c r="P325" s="78"/>
      <c r="Q325" s="132"/>
      <c r="R325" s="63"/>
    </row>
    <row r="326" spans="1:18">
      <c r="A326" s="176">
        <v>11</v>
      </c>
      <c r="B326" s="63"/>
      <c r="C326" s="90"/>
      <c r="D326" s="153"/>
      <c r="E326" s="270"/>
      <c r="F326" s="63"/>
      <c r="G326" s="270"/>
      <c r="H326" s="65"/>
      <c r="I326" s="65"/>
      <c r="J326" s="270"/>
      <c r="K326" s="100"/>
      <c r="L326" s="93"/>
      <c r="M326" s="93"/>
      <c r="N326" s="93"/>
      <c r="O326" s="93"/>
      <c r="P326" s="186"/>
      <c r="Q326" s="132"/>
      <c r="R326" s="63"/>
    </row>
    <row r="327" spans="1:18">
      <c r="A327" s="271">
        <v>11</v>
      </c>
      <c r="B327" s="63"/>
      <c r="C327" s="100"/>
      <c r="D327" s="271"/>
      <c r="E327" s="272"/>
      <c r="F327" s="271"/>
      <c r="G327" s="272"/>
      <c r="H327" s="122"/>
      <c r="I327" s="122"/>
      <c r="J327" s="272"/>
      <c r="K327" s="169"/>
      <c r="L327" s="80"/>
      <c r="M327" s="80"/>
      <c r="N327" s="80"/>
      <c r="O327" s="80"/>
      <c r="P327" s="63"/>
      <c r="Q327" s="100"/>
      <c r="R327" s="271"/>
    </row>
    <row r="328" spans="1:18">
      <c r="A328" s="63">
        <v>11</v>
      </c>
      <c r="B328" s="63"/>
      <c r="C328" s="132"/>
      <c r="D328" s="214"/>
      <c r="E328" s="214"/>
      <c r="F328" s="235"/>
      <c r="G328" s="214"/>
      <c r="H328" s="273"/>
      <c r="I328" s="273"/>
      <c r="J328" s="235"/>
      <c r="K328" s="63"/>
      <c r="L328" s="63"/>
      <c r="M328" s="63"/>
      <c r="N328" s="63"/>
      <c r="O328" s="63"/>
      <c r="P328" s="63"/>
      <c r="Q328" s="63"/>
      <c r="R328" s="63"/>
    </row>
    <row r="329" spans="1:18">
      <c r="A329" s="176">
        <v>11</v>
      </c>
      <c r="B329" s="63"/>
      <c r="C329" s="100"/>
      <c r="D329" s="89"/>
      <c r="E329" s="182"/>
      <c r="F329" s="63"/>
      <c r="G329" s="172"/>
      <c r="H329" s="63"/>
      <c r="I329" s="63"/>
      <c r="J329" s="172"/>
      <c r="K329" s="89"/>
      <c r="L329" s="64"/>
      <c r="M329" s="64"/>
      <c r="N329" s="64"/>
      <c r="O329" s="64"/>
      <c r="P329" s="63"/>
      <c r="Q329" s="132"/>
      <c r="R329" s="63"/>
    </row>
    <row r="330" spans="1:18">
      <c r="A330" s="176">
        <v>11</v>
      </c>
      <c r="B330" s="63"/>
      <c r="C330" s="100"/>
      <c r="D330" s="89"/>
      <c r="E330" s="182"/>
      <c r="F330" s="63"/>
      <c r="G330" s="172"/>
      <c r="H330" s="63"/>
      <c r="I330" s="63"/>
      <c r="J330" s="172"/>
      <c r="K330" s="89"/>
      <c r="L330" s="64"/>
      <c r="M330" s="64"/>
      <c r="N330" s="64"/>
      <c r="O330" s="64"/>
      <c r="P330" s="63"/>
      <c r="Q330" s="132"/>
      <c r="R330" s="63"/>
    </row>
    <row r="331" spans="1:18">
      <c r="A331" s="176">
        <v>11</v>
      </c>
      <c r="B331" s="63"/>
      <c r="C331" s="100"/>
      <c r="D331" s="89"/>
      <c r="E331" s="182"/>
      <c r="F331" s="63"/>
      <c r="G331" s="172"/>
      <c r="H331" s="63"/>
      <c r="I331" s="63"/>
      <c r="J331" s="172"/>
      <c r="K331" s="89"/>
      <c r="L331" s="64"/>
      <c r="M331" s="64"/>
      <c r="N331" s="64"/>
      <c r="O331" s="64"/>
      <c r="P331" s="63"/>
      <c r="Q331" s="132"/>
      <c r="R331" s="64"/>
    </row>
    <row r="332" spans="1:18">
      <c r="A332" s="176">
        <v>11</v>
      </c>
      <c r="B332" s="63"/>
      <c r="C332" s="100"/>
      <c r="D332" s="89"/>
      <c r="E332" s="182"/>
      <c r="F332" s="63"/>
      <c r="G332" s="172"/>
      <c r="H332" s="63"/>
      <c r="I332" s="63"/>
      <c r="J332" s="172"/>
      <c r="K332" s="89"/>
      <c r="L332" s="64"/>
      <c r="M332" s="64"/>
      <c r="N332" s="64"/>
      <c r="O332" s="64"/>
      <c r="P332" s="63"/>
      <c r="Q332" s="132"/>
      <c r="R332" s="63"/>
    </row>
    <row r="333" spans="1:18">
      <c r="A333" s="176">
        <v>11</v>
      </c>
      <c r="B333" s="63"/>
      <c r="C333" s="100"/>
      <c r="D333" s="89"/>
      <c r="E333" s="182"/>
      <c r="F333" s="63"/>
      <c r="G333" s="172"/>
      <c r="H333" s="63"/>
      <c r="I333" s="63"/>
      <c r="J333" s="172"/>
      <c r="K333" s="89"/>
      <c r="L333" s="64"/>
      <c r="M333" s="64"/>
      <c r="N333" s="64"/>
      <c r="O333" s="64"/>
      <c r="P333" s="63"/>
      <c r="Q333" s="132"/>
      <c r="R333" s="63"/>
    </row>
    <row r="334" spans="1:18">
      <c r="A334" s="176">
        <v>11</v>
      </c>
      <c r="B334" s="63"/>
      <c r="C334" s="100"/>
      <c r="D334" s="89"/>
      <c r="E334" s="182"/>
      <c r="F334" s="63"/>
      <c r="G334" s="172"/>
      <c r="H334" s="63"/>
      <c r="I334" s="63"/>
      <c r="J334" s="172"/>
      <c r="K334" s="89"/>
      <c r="L334" s="64"/>
      <c r="M334" s="64"/>
      <c r="N334" s="64"/>
      <c r="O334" s="64"/>
      <c r="P334" s="63"/>
      <c r="Q334" s="132"/>
      <c r="R334" s="64"/>
    </row>
    <row r="335" spans="1:18">
      <c r="A335" s="176">
        <v>11</v>
      </c>
      <c r="B335" s="63"/>
      <c r="C335" s="157"/>
      <c r="D335" s="153"/>
      <c r="E335" s="158"/>
      <c r="F335" s="63"/>
      <c r="G335" s="65"/>
      <c r="H335" s="65"/>
      <c r="I335" s="65"/>
      <c r="J335" s="76"/>
      <c r="K335" s="274"/>
      <c r="L335" s="275"/>
      <c r="M335" s="275"/>
      <c r="N335" s="275"/>
      <c r="O335" s="153"/>
      <c r="P335" s="237"/>
      <c r="Q335" s="155"/>
      <c r="R335" s="63"/>
    </row>
    <row r="336" spans="1:18">
      <c r="A336" s="176">
        <v>11</v>
      </c>
      <c r="B336" s="63"/>
      <c r="C336" s="181"/>
      <c r="D336" s="236"/>
      <c r="E336" s="162"/>
      <c r="F336" s="163"/>
      <c r="G336" s="162"/>
      <c r="H336" s="63"/>
      <c r="I336" s="63"/>
      <c r="J336" s="162"/>
      <c r="K336" s="89"/>
      <c r="L336" s="275"/>
      <c r="M336" s="275"/>
      <c r="N336" s="275"/>
      <c r="O336" s="153"/>
      <c r="P336" s="237"/>
      <c r="Q336" s="132"/>
      <c r="R336" s="63"/>
    </row>
    <row r="337" spans="1:18">
      <c r="A337" s="176">
        <v>11</v>
      </c>
      <c r="B337" s="63"/>
      <c r="C337" s="100"/>
      <c r="D337" s="89"/>
      <c r="E337" s="172"/>
      <c r="F337" s="99"/>
      <c r="G337" s="172"/>
      <c r="H337" s="206"/>
      <c r="I337" s="206"/>
      <c r="J337" s="162"/>
      <c r="K337" s="276"/>
      <c r="L337" s="277"/>
      <c r="M337" s="277"/>
      <c r="N337" s="277"/>
      <c r="O337" s="153"/>
      <c r="P337" s="80"/>
      <c r="Q337" s="278"/>
      <c r="R337" s="80"/>
    </row>
    <row r="338" spans="1:18">
      <c r="A338" s="176">
        <v>11</v>
      </c>
      <c r="B338" s="63"/>
      <c r="C338" s="100"/>
      <c r="D338" s="89"/>
      <c r="E338" s="172"/>
      <c r="F338" s="63"/>
      <c r="G338" s="172"/>
      <c r="H338" s="65"/>
      <c r="I338" s="65"/>
      <c r="J338" s="172"/>
      <c r="K338" s="279"/>
      <c r="L338" s="280"/>
      <c r="M338" s="280"/>
      <c r="N338" s="280"/>
      <c r="O338" s="280"/>
      <c r="P338" s="280"/>
      <c r="Q338" s="132"/>
      <c r="R338" s="63"/>
    </row>
    <row r="339" spans="1:18">
      <c r="A339" s="176">
        <v>11</v>
      </c>
      <c r="B339" s="63"/>
      <c r="C339" s="281"/>
      <c r="D339" s="89"/>
      <c r="E339" s="172"/>
      <c r="F339" s="63"/>
      <c r="G339" s="172"/>
      <c r="H339" s="65"/>
      <c r="I339" s="65"/>
      <c r="J339" s="172"/>
      <c r="K339" s="281"/>
      <c r="L339" s="282"/>
      <c r="M339" s="282"/>
      <c r="N339" s="282"/>
      <c r="O339" s="80"/>
      <c r="P339" s="80"/>
      <c r="Q339" s="281"/>
      <c r="R339" s="63"/>
    </row>
    <row r="340" spans="1:18">
      <c r="A340" s="176">
        <v>11</v>
      </c>
      <c r="B340" s="63"/>
      <c r="C340" s="132"/>
      <c r="D340" s="214"/>
      <c r="E340" s="214"/>
      <c r="F340" s="235"/>
      <c r="G340" s="273"/>
      <c r="H340" s="273"/>
      <c r="I340" s="273"/>
      <c r="J340" s="235"/>
      <c r="K340" s="63"/>
      <c r="L340" s="63"/>
      <c r="M340" s="63"/>
      <c r="N340" s="63"/>
      <c r="O340" s="63"/>
      <c r="P340" s="63"/>
      <c r="Q340" s="63"/>
      <c r="R340" s="63"/>
    </row>
    <row r="341" spans="1:18">
      <c r="A341" s="176">
        <v>11</v>
      </c>
      <c r="B341" s="63"/>
      <c r="C341" s="132"/>
      <c r="D341" s="214"/>
      <c r="E341" s="212"/>
      <c r="F341" s="235"/>
      <c r="G341" s="273"/>
      <c r="H341" s="273"/>
      <c r="I341" s="273"/>
      <c r="J341" s="235"/>
      <c r="K341" s="63"/>
      <c r="L341" s="63"/>
      <c r="M341" s="63"/>
      <c r="N341" s="63"/>
      <c r="O341" s="63"/>
      <c r="P341" s="63"/>
      <c r="Q341" s="63"/>
      <c r="R341" s="63"/>
    </row>
    <row r="342" spans="1:18">
      <c r="A342" s="221">
        <v>11</v>
      </c>
      <c r="B342" s="63"/>
      <c r="C342" s="132"/>
      <c r="D342" s="214"/>
      <c r="E342" s="212"/>
      <c r="F342" s="235"/>
      <c r="G342" s="273"/>
      <c r="H342" s="273"/>
      <c r="I342" s="273"/>
      <c r="J342" s="235"/>
      <c r="K342" s="63"/>
      <c r="L342" s="63"/>
      <c r="M342" s="63"/>
      <c r="N342" s="63"/>
      <c r="O342" s="63"/>
      <c r="P342" s="63"/>
      <c r="Q342" s="63"/>
      <c r="R342" s="63"/>
    </row>
    <row r="343" spans="1:18">
      <c r="A343" s="221">
        <v>11</v>
      </c>
      <c r="B343" s="63"/>
      <c r="C343" s="132"/>
      <c r="D343" s="214"/>
      <c r="E343" s="212"/>
      <c r="F343" s="235"/>
      <c r="G343" s="273"/>
      <c r="H343" s="273"/>
      <c r="I343" s="273"/>
      <c r="J343" s="235"/>
      <c r="K343" s="63"/>
      <c r="L343" s="63"/>
      <c r="M343" s="63"/>
      <c r="N343" s="63"/>
      <c r="O343" s="63"/>
      <c r="P343" s="63"/>
      <c r="Q343" s="63"/>
      <c r="R343" s="63"/>
    </row>
  </sheetData>
  <autoFilter ref="A4:R343"/>
  <mergeCells count="3">
    <mergeCell ref="A1:R1"/>
    <mergeCell ref="A2:Q2"/>
    <mergeCell ref="G3:I3"/>
  </mergeCells>
  <hyperlinks>
    <hyperlink ref="O46" r:id="rId1" display="F@"/>
    <hyperlink ref="O17" r:id="rId2" display="F@"/>
  </hyperlinks>
  <pageMargins left="0.7" right="0.7" top="0.75" bottom="0.75" header="0.3" footer="0.3"/>
  <pageSetup paperSize="9" scale="45" fitToHeight="0" orientation="landscape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S223"/>
  <sheetViews>
    <sheetView topLeftCell="C7" zoomScale="80" zoomScaleNormal="80" workbookViewId="0">
      <selection activeCell="C7" sqref="A1:XFD1048576"/>
    </sheetView>
  </sheetViews>
  <sheetFormatPr defaultColWidth="8.88671875" defaultRowHeight="21"/>
  <cols>
    <col min="1" max="1" width="4.109375" style="4" bestFit="1" customWidth="1"/>
    <col min="2" max="2" width="7.88671875" style="4" bestFit="1" customWidth="1"/>
    <col min="3" max="3" width="43.88671875" style="4" customWidth="1"/>
    <col min="4" max="4" width="25.5546875" style="4" customWidth="1"/>
    <col min="5" max="5" width="16.109375" style="4" bestFit="1" customWidth="1"/>
    <col min="6" max="6" width="8" style="4" customWidth="1"/>
    <col min="7" max="7" width="17.21875" style="4" customWidth="1"/>
    <col min="8" max="8" width="17.109375" style="4" customWidth="1"/>
    <col min="9" max="9" width="17.5546875" style="4" customWidth="1"/>
    <col min="10" max="10" width="19.5546875" style="4" customWidth="1"/>
    <col min="11" max="11" width="20.88671875" style="72" customWidth="1"/>
    <col min="12" max="12" width="13.44140625" style="72" customWidth="1"/>
    <col min="13" max="13" width="14.88671875" style="72" customWidth="1"/>
    <col min="14" max="14" width="18.88671875" style="72" customWidth="1"/>
    <col min="15" max="15" width="6.5546875" style="72" customWidth="1"/>
    <col min="16" max="16" width="23.109375" style="4" customWidth="1"/>
    <col min="17" max="17" width="74" style="4" customWidth="1"/>
    <col min="18" max="18" width="15.21875" style="4" customWidth="1"/>
    <col min="19" max="16384" width="8.88671875" style="4"/>
  </cols>
  <sheetData>
    <row r="1" spans="1:18">
      <c r="A1" s="1345" t="s">
        <v>176</v>
      </c>
      <c r="B1" s="1345"/>
      <c r="C1" s="1345"/>
      <c r="D1" s="1345"/>
      <c r="E1" s="1345"/>
      <c r="F1" s="1345"/>
      <c r="G1" s="1345"/>
      <c r="H1" s="1345"/>
      <c r="I1" s="1345"/>
      <c r="J1" s="1345"/>
      <c r="K1" s="1345"/>
      <c r="L1" s="1345"/>
      <c r="M1" s="1345"/>
      <c r="N1" s="1345"/>
      <c r="O1" s="1345"/>
      <c r="P1" s="1345"/>
      <c r="Q1" s="1345"/>
      <c r="R1" s="1345"/>
    </row>
    <row r="2" spans="1:18" ht="21.6" thickBot="1">
      <c r="A2" s="1346" t="s">
        <v>173</v>
      </c>
      <c r="B2" s="1346"/>
      <c r="C2" s="1346"/>
      <c r="D2" s="1346"/>
      <c r="E2" s="1346"/>
      <c r="F2" s="1346"/>
      <c r="G2" s="1346"/>
      <c r="H2" s="1346"/>
      <c r="I2" s="1346"/>
      <c r="J2" s="1346"/>
      <c r="K2" s="1346"/>
      <c r="L2" s="1346"/>
      <c r="M2" s="1346"/>
      <c r="N2" s="1346"/>
      <c r="O2" s="1346"/>
      <c r="P2" s="1346"/>
      <c r="Q2" s="1346"/>
      <c r="R2" s="1029"/>
    </row>
    <row r="3" spans="1:18">
      <c r="A3" s="1"/>
      <c r="B3" s="1028"/>
      <c r="C3" s="1"/>
      <c r="D3" s="21"/>
      <c r="E3" s="21"/>
      <c r="F3" s="1"/>
      <c r="G3" s="1347" t="s">
        <v>10</v>
      </c>
      <c r="H3" s="1348"/>
      <c r="I3" s="1349"/>
      <c r="J3" s="283"/>
      <c r="K3" s="1028"/>
      <c r="L3" s="1028"/>
      <c r="M3" s="1028"/>
      <c r="N3" s="1028"/>
      <c r="O3" s="1028"/>
      <c r="P3" s="1"/>
      <c r="Q3" s="1"/>
      <c r="R3" s="1"/>
    </row>
    <row r="4" spans="1:18" ht="126">
      <c r="A4" s="23" t="s">
        <v>8</v>
      </c>
      <c r="B4" s="23" t="s">
        <v>5</v>
      </c>
      <c r="C4" s="23" t="s">
        <v>11</v>
      </c>
      <c r="D4" s="24" t="s">
        <v>12</v>
      </c>
      <c r="E4" s="24" t="s">
        <v>6</v>
      </c>
      <c r="F4" s="25" t="s">
        <v>3</v>
      </c>
      <c r="G4" s="26" t="s">
        <v>17</v>
      </c>
      <c r="H4" s="26" t="s">
        <v>178</v>
      </c>
      <c r="I4" s="26" t="s">
        <v>179</v>
      </c>
      <c r="J4" s="25" t="s">
        <v>13</v>
      </c>
      <c r="K4" s="23" t="s">
        <v>0</v>
      </c>
      <c r="L4" s="23" t="s">
        <v>2</v>
      </c>
      <c r="M4" s="23" t="s">
        <v>9</v>
      </c>
      <c r="N4" s="23" t="s">
        <v>1</v>
      </c>
      <c r="O4" s="23" t="s">
        <v>4</v>
      </c>
      <c r="P4" s="23" t="s">
        <v>15</v>
      </c>
      <c r="Q4" s="23" t="s">
        <v>7</v>
      </c>
      <c r="R4" s="27" t="s">
        <v>14</v>
      </c>
    </row>
    <row r="5" spans="1:18">
      <c r="A5" s="67"/>
      <c r="B5" s="67"/>
      <c r="C5" s="67" t="s">
        <v>174</v>
      </c>
      <c r="D5" s="68"/>
      <c r="E5" s="68"/>
      <c r="F5" s="290"/>
      <c r="G5" s="291">
        <f>SUM(G6:G106)</f>
        <v>356352440</v>
      </c>
      <c r="H5" s="291">
        <f>SUM(H6:H106)</f>
        <v>638010100</v>
      </c>
      <c r="I5" s="291">
        <f>SUM(I6:I106)</f>
        <v>467941260</v>
      </c>
      <c r="J5" s="291">
        <f>SUM(J6:J106)</f>
        <v>1462303800</v>
      </c>
      <c r="K5" s="67"/>
      <c r="L5" s="67"/>
      <c r="M5" s="67"/>
      <c r="N5" s="67"/>
      <c r="O5" s="67"/>
      <c r="P5" s="67"/>
      <c r="Q5" s="67"/>
      <c r="R5" s="69"/>
    </row>
    <row r="6" spans="1:18" ht="42">
      <c r="A6" s="305">
        <v>11</v>
      </c>
      <c r="B6" s="295"/>
      <c r="C6" s="599" t="s">
        <v>279</v>
      </c>
      <c r="D6" s="598" t="s">
        <v>34</v>
      </c>
      <c r="E6" s="536">
        <v>607000000</v>
      </c>
      <c r="F6" s="295">
        <v>1</v>
      </c>
      <c r="G6" s="309">
        <v>121400000</v>
      </c>
      <c r="H6" s="309">
        <v>242800000</v>
      </c>
      <c r="I6" s="309">
        <v>242800000</v>
      </c>
      <c r="J6" s="600">
        <v>607000000</v>
      </c>
      <c r="K6" s="601" t="s">
        <v>38</v>
      </c>
      <c r="L6" s="451" t="s">
        <v>18</v>
      </c>
      <c r="M6" s="451" t="s">
        <v>37</v>
      </c>
      <c r="N6" s="451" t="s">
        <v>33</v>
      </c>
      <c r="O6" s="535" t="s">
        <v>39</v>
      </c>
      <c r="P6" s="337" t="s">
        <v>262</v>
      </c>
      <c r="Q6" s="604" t="s">
        <v>263</v>
      </c>
      <c r="R6" s="295">
        <v>3</v>
      </c>
    </row>
    <row r="7" spans="1:18" s="2" customFormat="1" ht="51" customHeight="1">
      <c r="A7" s="95">
        <v>11</v>
      </c>
      <c r="B7" s="85">
        <v>1</v>
      </c>
      <c r="C7" s="73" t="s">
        <v>288</v>
      </c>
      <c r="D7" s="540" t="s">
        <v>289</v>
      </c>
      <c r="E7" s="541">
        <v>86895000</v>
      </c>
      <c r="F7" s="542" t="s">
        <v>47</v>
      </c>
      <c r="G7" s="541">
        <v>17000000</v>
      </c>
      <c r="H7" s="541">
        <v>34947500</v>
      </c>
      <c r="I7" s="541">
        <v>34947500</v>
      </c>
      <c r="J7" s="541">
        <v>86895000</v>
      </c>
      <c r="K7" s="544" t="s">
        <v>290</v>
      </c>
      <c r="L7" s="95" t="s">
        <v>61</v>
      </c>
      <c r="M7" s="545" t="s">
        <v>82</v>
      </c>
      <c r="N7" s="120" t="s">
        <v>32</v>
      </c>
      <c r="O7" s="120" t="s">
        <v>172</v>
      </c>
      <c r="P7" s="120" t="s">
        <v>35</v>
      </c>
      <c r="Q7" s="73" t="s">
        <v>291</v>
      </c>
    </row>
    <row r="8" spans="1:18" s="2" customFormat="1" ht="119.25" customHeight="1">
      <c r="A8" s="95">
        <v>11</v>
      </c>
      <c r="B8" s="85">
        <v>2</v>
      </c>
      <c r="C8" s="616" t="s">
        <v>292</v>
      </c>
      <c r="D8" s="617" t="s">
        <v>171</v>
      </c>
      <c r="E8" s="618">
        <v>80000000</v>
      </c>
      <c r="F8" s="619" t="s">
        <v>47</v>
      </c>
      <c r="G8" s="620">
        <v>16000000</v>
      </c>
      <c r="H8" s="621">
        <v>32000000</v>
      </c>
      <c r="I8" s="541">
        <v>32000000</v>
      </c>
      <c r="J8" s="541">
        <v>80000000</v>
      </c>
      <c r="K8" s="544" t="s">
        <v>48</v>
      </c>
      <c r="L8" s="95" t="s">
        <v>49</v>
      </c>
      <c r="M8" s="545" t="s">
        <v>50</v>
      </c>
      <c r="N8" s="120" t="s">
        <v>32</v>
      </c>
      <c r="O8" s="120" t="s">
        <v>19</v>
      </c>
      <c r="P8" s="120" t="s">
        <v>35</v>
      </c>
      <c r="Q8" s="616" t="s">
        <v>293</v>
      </c>
    </row>
    <row r="9" spans="1:18" s="768" customFormat="1" ht="124.5" customHeight="1">
      <c r="A9" s="708">
        <v>11</v>
      </c>
      <c r="B9" s="701">
        <v>1</v>
      </c>
      <c r="C9" s="710" t="s">
        <v>465</v>
      </c>
      <c r="D9" s="715" t="s">
        <v>466</v>
      </c>
      <c r="E9" s="763">
        <v>59500000</v>
      </c>
      <c r="F9" s="764">
        <v>1</v>
      </c>
      <c r="G9" s="713">
        <v>59500000</v>
      </c>
      <c r="H9" s="713"/>
      <c r="I9" s="765"/>
      <c r="J9" s="766">
        <v>59500000</v>
      </c>
      <c r="K9" s="715" t="s">
        <v>459</v>
      </c>
      <c r="L9" s="707" t="s">
        <v>18</v>
      </c>
      <c r="M9" s="712" t="s">
        <v>460</v>
      </c>
      <c r="N9" s="720" t="s">
        <v>449</v>
      </c>
      <c r="O9" s="707" t="s">
        <v>19</v>
      </c>
      <c r="P9" s="767" t="s">
        <v>283</v>
      </c>
      <c r="Q9" s="715" t="s">
        <v>467</v>
      </c>
      <c r="R9" s="701"/>
    </row>
    <row r="10" spans="1:18" s="1021" customFormat="1" ht="51" customHeight="1">
      <c r="A10" s="45">
        <v>11</v>
      </c>
      <c r="B10" s="45">
        <v>2</v>
      </c>
      <c r="C10" s="100" t="s">
        <v>1147</v>
      </c>
      <c r="D10" s="42">
        <v>10198</v>
      </c>
      <c r="E10" s="171">
        <v>232449800</v>
      </c>
      <c r="F10" s="667">
        <v>1</v>
      </c>
      <c r="G10" s="28">
        <f>E10*0.2</f>
        <v>46489960</v>
      </c>
      <c r="H10" s="683">
        <f>E10*0.4</f>
        <v>92979920</v>
      </c>
      <c r="I10" s="683">
        <f>E10*0.4</f>
        <v>92979920</v>
      </c>
      <c r="J10" s="196">
        <f>G10+H10+I10</f>
        <v>232449800</v>
      </c>
      <c r="K10" s="808" t="s">
        <v>682</v>
      </c>
      <c r="L10" s="809" t="s">
        <v>683</v>
      </c>
      <c r="M10" s="809" t="s">
        <v>18</v>
      </c>
      <c r="N10" s="809" t="s">
        <v>450</v>
      </c>
      <c r="O10" s="810" t="s">
        <v>19</v>
      </c>
      <c r="P10" s="811" t="s">
        <v>29</v>
      </c>
      <c r="Q10" s="45"/>
      <c r="R10" s="45">
        <v>3</v>
      </c>
    </row>
    <row r="11" spans="1:18" ht="68.25" customHeight="1">
      <c r="A11" s="432">
        <v>11</v>
      </c>
      <c r="B11" s="464">
        <v>1</v>
      </c>
      <c r="C11" s="1046" t="s">
        <v>917</v>
      </c>
      <c r="D11" s="452">
        <v>10944</v>
      </c>
      <c r="E11" s="1047">
        <v>150071000</v>
      </c>
      <c r="F11" s="464">
        <v>1</v>
      </c>
      <c r="G11" s="736">
        <v>30014200</v>
      </c>
      <c r="H11" s="736">
        <f>E11-G11</f>
        <v>120056800</v>
      </c>
      <c r="I11" s="736"/>
      <c r="J11" s="1047">
        <v>150071000</v>
      </c>
      <c r="K11" s="1049" t="s">
        <v>911</v>
      </c>
      <c r="L11" s="1050" t="s">
        <v>912</v>
      </c>
      <c r="M11" s="1050" t="s">
        <v>913</v>
      </c>
      <c r="N11" s="1050" t="s">
        <v>270</v>
      </c>
      <c r="O11" s="452" t="s">
        <v>172</v>
      </c>
      <c r="P11" s="706" t="s">
        <v>271</v>
      </c>
      <c r="Q11" s="739" t="s">
        <v>918</v>
      </c>
      <c r="R11" s="464">
        <v>3</v>
      </c>
    </row>
    <row r="12" spans="1:18" ht="189">
      <c r="A12" s="432">
        <v>11</v>
      </c>
      <c r="B12" s="464">
        <v>1</v>
      </c>
      <c r="C12" s="1207" t="s">
        <v>276</v>
      </c>
      <c r="D12" s="1063" t="s">
        <v>277</v>
      </c>
      <c r="E12" s="1054">
        <v>83353400</v>
      </c>
      <c r="F12" s="1064">
        <v>1</v>
      </c>
      <c r="G12" s="1065">
        <v>33341360</v>
      </c>
      <c r="H12" s="1065">
        <v>50012040</v>
      </c>
      <c r="I12" s="1065"/>
      <c r="J12" s="1054">
        <f>SUM(G12:I12)</f>
        <v>83353400</v>
      </c>
      <c r="K12" s="43" t="s">
        <v>919</v>
      </c>
      <c r="L12" s="1050" t="s">
        <v>18</v>
      </c>
      <c r="M12" s="1050" t="s">
        <v>269</v>
      </c>
      <c r="N12" s="1050" t="s">
        <v>270</v>
      </c>
      <c r="O12" s="452" t="s">
        <v>39</v>
      </c>
      <c r="P12" s="1051" t="s">
        <v>29</v>
      </c>
      <c r="Q12" s="1052" t="s">
        <v>920</v>
      </c>
      <c r="R12" s="464">
        <v>3</v>
      </c>
    </row>
    <row r="13" spans="1:18" s="2" customFormat="1" ht="63">
      <c r="A13" s="295">
        <v>11</v>
      </c>
      <c r="B13" s="295">
        <v>4</v>
      </c>
      <c r="C13" s="296" t="s">
        <v>1045</v>
      </c>
      <c r="D13" s="354">
        <v>10945</v>
      </c>
      <c r="E13" s="964">
        <v>163034600</v>
      </c>
      <c r="F13" s="356">
        <v>1</v>
      </c>
      <c r="G13" s="964">
        <f>E13*0.2</f>
        <v>32606920</v>
      </c>
      <c r="H13" s="355">
        <f>E13*0.4</f>
        <v>65213840</v>
      </c>
      <c r="I13" s="409">
        <f>E13*0.4</f>
        <v>65213840</v>
      </c>
      <c r="J13" s="964">
        <v>163034600</v>
      </c>
      <c r="K13" s="323" t="s">
        <v>1038</v>
      </c>
      <c r="L13" s="301" t="s">
        <v>1039</v>
      </c>
      <c r="M13" s="301" t="s">
        <v>1040</v>
      </c>
      <c r="N13" s="301" t="s">
        <v>452</v>
      </c>
      <c r="O13" s="301" t="s">
        <v>19</v>
      </c>
      <c r="P13" s="316" t="s">
        <v>1046</v>
      </c>
      <c r="Q13" s="296" t="s">
        <v>1047</v>
      </c>
      <c r="R13" s="295">
        <v>3</v>
      </c>
    </row>
    <row r="14" spans="1:18" s="304" customFormat="1">
      <c r="A14" s="480">
        <v>11</v>
      </c>
      <c r="B14" s="437"/>
      <c r="C14" s="481"/>
      <c r="D14" s="482"/>
      <c r="E14" s="483"/>
      <c r="F14" s="484"/>
      <c r="G14" s="483"/>
      <c r="H14" s="483"/>
      <c r="I14" s="437"/>
      <c r="J14" s="483"/>
      <c r="K14" s="485"/>
      <c r="L14" s="486"/>
      <c r="M14" s="437"/>
      <c r="N14" s="487"/>
      <c r="O14" s="487"/>
      <c r="P14" s="488"/>
      <c r="Q14" s="481"/>
      <c r="R14" s="328"/>
    </row>
    <row r="15" spans="1:18" s="304" customFormat="1">
      <c r="A15" s="480">
        <v>11</v>
      </c>
      <c r="B15" s="437"/>
      <c r="C15" s="481"/>
      <c r="D15" s="482"/>
      <c r="E15" s="483"/>
      <c r="F15" s="489"/>
      <c r="G15" s="483"/>
      <c r="H15" s="483"/>
      <c r="I15" s="490"/>
      <c r="J15" s="483"/>
      <c r="K15" s="485"/>
      <c r="L15" s="486"/>
      <c r="M15" s="491"/>
      <c r="N15" s="487"/>
      <c r="O15" s="487"/>
      <c r="P15" s="488"/>
      <c r="Q15" s="481"/>
      <c r="R15" s="328"/>
    </row>
    <row r="16" spans="1:18" s="501" customFormat="1">
      <c r="A16" s="492">
        <v>11</v>
      </c>
      <c r="B16" s="454"/>
      <c r="C16" s="493"/>
      <c r="D16" s="494"/>
      <c r="E16" s="495"/>
      <c r="F16" s="454"/>
      <c r="G16" s="496"/>
      <c r="H16" s="497"/>
      <c r="I16" s="497"/>
      <c r="J16" s="498"/>
      <c r="K16" s="434"/>
      <c r="L16" s="434"/>
      <c r="M16" s="434"/>
      <c r="N16" s="435"/>
      <c r="O16" s="436"/>
      <c r="P16" s="499"/>
      <c r="Q16" s="500"/>
      <c r="R16" s="321"/>
    </row>
    <row r="17" spans="1:18" s="304" customFormat="1">
      <c r="A17" s="432">
        <v>11</v>
      </c>
      <c r="B17" s="464"/>
      <c r="C17" s="502"/>
      <c r="D17" s="503"/>
      <c r="E17" s="504"/>
      <c r="F17" s="447"/>
      <c r="G17" s="505"/>
      <c r="H17" s="506"/>
      <c r="I17" s="507"/>
      <c r="J17" s="508"/>
      <c r="K17" s="509"/>
      <c r="L17" s="509"/>
      <c r="M17" s="509"/>
      <c r="N17" s="509"/>
      <c r="O17" s="509"/>
      <c r="P17" s="510"/>
      <c r="Q17" s="511"/>
      <c r="R17" s="295"/>
    </row>
    <row r="18" spans="1:18" s="376" customFormat="1">
      <c r="A18" s="523">
        <v>11</v>
      </c>
      <c r="B18" s="464"/>
      <c r="C18" s="512"/>
      <c r="D18" s="513"/>
      <c r="E18" s="514"/>
      <c r="F18" s="515"/>
      <c r="G18" s="514"/>
      <c r="H18" s="516"/>
      <c r="I18" s="515"/>
      <c r="J18" s="517"/>
      <c r="K18" s="518"/>
      <c r="L18" s="519"/>
      <c r="M18" s="519"/>
      <c r="N18" s="519"/>
      <c r="O18" s="519"/>
      <c r="P18" s="520"/>
      <c r="Q18" s="521"/>
      <c r="R18" s="522"/>
    </row>
    <row r="19" spans="1:18" s="376" customFormat="1">
      <c r="A19" s="480">
        <v>11</v>
      </c>
      <c r="B19" s="433"/>
      <c r="C19" s="296"/>
      <c r="D19" s="350"/>
      <c r="E19" s="333"/>
      <c r="F19" s="299"/>
      <c r="G19" s="309"/>
      <c r="H19" s="309"/>
      <c r="I19" s="333"/>
      <c r="J19" s="310"/>
      <c r="K19" s="434"/>
      <c r="L19" s="434"/>
      <c r="M19" s="434"/>
      <c r="N19" s="435"/>
      <c r="O19" s="436"/>
      <c r="P19" s="320"/>
      <c r="Q19" s="296"/>
      <c r="R19" s="321"/>
    </row>
    <row r="20" spans="1:18" s="304" customFormat="1">
      <c r="A20" s="480">
        <v>11</v>
      </c>
      <c r="B20" s="437"/>
      <c r="C20" s="438"/>
      <c r="D20" s="439"/>
      <c r="E20" s="440"/>
      <c r="F20" s="441"/>
      <c r="G20" s="333"/>
      <c r="H20" s="322"/>
      <c r="I20" s="322"/>
      <c r="J20" s="333"/>
      <c r="K20" s="442"/>
      <c r="L20" s="443"/>
      <c r="M20" s="443"/>
      <c r="N20" s="444"/>
      <c r="O20" s="443"/>
      <c r="P20" s="445"/>
      <c r="Q20" s="438"/>
      <c r="R20" s="295"/>
    </row>
    <row r="21" spans="1:18" s="304" customFormat="1">
      <c r="A21" s="492">
        <v>11</v>
      </c>
      <c r="B21" s="437"/>
      <c r="C21" s="438"/>
      <c r="D21" s="439"/>
      <c r="E21" s="446"/>
      <c r="F21" s="447"/>
      <c r="G21" s="448"/>
      <c r="H21" s="449"/>
      <c r="I21" s="449"/>
      <c r="J21" s="450"/>
      <c r="K21" s="451"/>
      <c r="L21" s="451"/>
      <c r="M21" s="451"/>
      <c r="N21" s="444"/>
      <c r="O21" s="452"/>
      <c r="P21" s="453"/>
      <c r="Q21" s="438"/>
      <c r="R21" s="302"/>
    </row>
    <row r="22" spans="1:18" s="304" customFormat="1">
      <c r="A22" s="432">
        <v>11</v>
      </c>
      <c r="B22" s="454"/>
      <c r="C22" s="455"/>
      <c r="D22" s="456"/>
      <c r="E22" s="457"/>
      <c r="F22" s="458"/>
      <c r="G22" s="459"/>
      <c r="H22" s="460"/>
      <c r="I22" s="460"/>
      <c r="J22" s="459"/>
      <c r="K22" s="443"/>
      <c r="L22" s="443"/>
      <c r="M22" s="443"/>
      <c r="N22" s="443"/>
      <c r="O22" s="443"/>
      <c r="P22" s="461"/>
      <c r="Q22" s="455"/>
      <c r="R22" s="462"/>
    </row>
    <row r="23" spans="1:18" s="304" customFormat="1">
      <c r="A23" s="523">
        <v>11</v>
      </c>
      <c r="B23" s="464"/>
      <c r="C23" s="465"/>
      <c r="D23" s="466"/>
      <c r="E23" s="467"/>
      <c r="F23" s="468"/>
      <c r="G23" s="469"/>
      <c r="H23" s="469"/>
      <c r="I23" s="467"/>
      <c r="J23" s="470"/>
      <c r="K23" s="471"/>
      <c r="L23" s="471"/>
      <c r="M23" s="471"/>
      <c r="N23" s="471"/>
      <c r="O23" s="472"/>
      <c r="P23" s="463"/>
      <c r="Q23" s="473"/>
      <c r="R23" s="474"/>
    </row>
    <row r="24" spans="1:18" s="330" customFormat="1">
      <c r="A24" s="480">
        <v>11</v>
      </c>
      <c r="B24" s="464"/>
      <c r="C24" s="455"/>
      <c r="D24" s="456"/>
      <c r="E24" s="457"/>
      <c r="F24" s="458"/>
      <c r="G24" s="459"/>
      <c r="H24" s="460"/>
      <c r="I24" s="460"/>
      <c r="J24" s="459"/>
      <c r="K24" s="475"/>
      <c r="L24" s="476"/>
      <c r="M24" s="476"/>
      <c r="N24" s="476"/>
      <c r="O24" s="477"/>
      <c r="P24" s="461"/>
      <c r="Q24" s="478"/>
      <c r="R24" s="479"/>
    </row>
    <row r="25" spans="1:18" s="304" customFormat="1">
      <c r="A25" s="480">
        <v>11</v>
      </c>
      <c r="B25" s="295"/>
      <c r="C25" s="296"/>
      <c r="D25" s="297"/>
      <c r="E25" s="298"/>
      <c r="F25" s="299"/>
      <c r="G25" s="298"/>
      <c r="H25" s="295"/>
      <c r="I25" s="295"/>
      <c r="J25" s="298"/>
      <c r="K25" s="300"/>
      <c r="L25" s="301"/>
      <c r="M25" s="301"/>
      <c r="N25" s="301"/>
      <c r="O25" s="302"/>
      <c r="P25" s="301"/>
      <c r="Q25" s="296"/>
      <c r="R25" s="303"/>
    </row>
    <row r="26" spans="1:18" s="304" customFormat="1">
      <c r="A26" s="492">
        <v>11</v>
      </c>
      <c r="B26" s="295"/>
      <c r="C26" s="306"/>
      <c r="D26" s="307"/>
      <c r="E26" s="308"/>
      <c r="F26" s="295"/>
      <c r="G26" s="309"/>
      <c r="H26" s="309"/>
      <c r="I26" s="309"/>
      <c r="J26" s="310"/>
      <c r="K26" s="307"/>
      <c r="L26" s="302"/>
      <c r="M26" s="302"/>
      <c r="N26" s="295"/>
      <c r="O26" s="295"/>
      <c r="P26" s="302"/>
      <c r="Q26" s="296"/>
      <c r="R26" s="295"/>
    </row>
    <row r="27" spans="1:18" s="304" customFormat="1">
      <c r="A27" s="432">
        <v>11</v>
      </c>
      <c r="B27" s="295"/>
      <c r="C27" s="312"/>
      <c r="D27" s="313"/>
      <c r="E27" s="314"/>
      <c r="F27" s="315"/>
      <c r="G27" s="314"/>
      <c r="H27" s="295"/>
      <c r="I27" s="295"/>
      <c r="J27" s="314"/>
      <c r="K27" s="296"/>
      <c r="L27" s="295"/>
      <c r="M27" s="295"/>
      <c r="N27" s="295"/>
      <c r="O27" s="295"/>
      <c r="P27" s="316"/>
      <c r="Q27" s="296"/>
      <c r="R27" s="295"/>
    </row>
    <row r="28" spans="1:18" s="304" customFormat="1">
      <c r="A28" s="523">
        <v>11</v>
      </c>
      <c r="B28" s="295"/>
      <c r="C28" s="296"/>
      <c r="D28" s="305"/>
      <c r="E28" s="317"/>
      <c r="F28" s="295"/>
      <c r="G28" s="317"/>
      <c r="H28" s="295"/>
      <c r="I28" s="295"/>
      <c r="J28" s="318"/>
      <c r="K28" s="319"/>
      <c r="L28" s="319"/>
      <c r="M28" s="319"/>
      <c r="N28" s="320"/>
      <c r="O28" s="320"/>
      <c r="P28" s="316"/>
      <c r="Q28" s="316"/>
      <c r="R28" s="321"/>
    </row>
    <row r="29" spans="1:18" s="304" customFormat="1">
      <c r="A29" s="480">
        <v>11</v>
      </c>
      <c r="B29" s="295"/>
      <c r="C29" s="296"/>
      <c r="D29" s="297"/>
      <c r="E29" s="322"/>
      <c r="F29" s="315"/>
      <c r="G29" s="322"/>
      <c r="H29" s="322"/>
      <c r="I29" s="322"/>
      <c r="J29" s="322"/>
      <c r="K29" s="323"/>
      <c r="L29" s="301"/>
      <c r="M29" s="301"/>
      <c r="N29" s="302"/>
      <c r="O29" s="301"/>
      <c r="P29" s="324"/>
      <c r="Q29" s="296"/>
      <c r="R29" s="295"/>
    </row>
    <row r="30" spans="1:18" s="330" customFormat="1">
      <c r="A30" s="480">
        <v>11</v>
      </c>
      <c r="B30" s="295"/>
      <c r="C30" s="296"/>
      <c r="D30" s="326"/>
      <c r="E30" s="317"/>
      <c r="F30" s="327"/>
      <c r="G30" s="317"/>
      <c r="H30" s="327"/>
      <c r="I30" s="327"/>
      <c r="J30" s="317"/>
      <c r="K30" s="328"/>
      <c r="L30" s="321"/>
      <c r="M30" s="321"/>
      <c r="N30" s="321"/>
      <c r="O30" s="321"/>
      <c r="P30" s="328"/>
      <c r="Q30" s="296"/>
      <c r="R30" s="329"/>
    </row>
    <row r="31" spans="1:18" s="304" customFormat="1">
      <c r="A31" s="492">
        <v>11</v>
      </c>
      <c r="B31" s="295"/>
      <c r="C31" s="296"/>
      <c r="D31" s="331"/>
      <c r="E31" s="332"/>
      <c r="F31" s="299"/>
      <c r="G31" s="333"/>
      <c r="H31" s="333"/>
      <c r="I31" s="334"/>
      <c r="J31" s="333"/>
      <c r="K31" s="335"/>
      <c r="L31" s="336"/>
      <c r="M31" s="336"/>
      <c r="N31" s="336"/>
      <c r="O31" s="302"/>
      <c r="P31" s="337"/>
      <c r="Q31" s="296"/>
      <c r="R31" s="295"/>
    </row>
    <row r="32" spans="1:18" s="304" customFormat="1">
      <c r="A32" s="432">
        <v>11</v>
      </c>
      <c r="B32" s="295"/>
      <c r="C32" s="338"/>
      <c r="D32" s="313"/>
      <c r="E32" s="339"/>
      <c r="F32" s="299"/>
      <c r="G32" s="339"/>
      <c r="H32" s="333"/>
      <c r="I32" s="334"/>
      <c r="J32" s="339"/>
      <c r="K32" s="296"/>
      <c r="L32" s="295"/>
      <c r="M32" s="295"/>
      <c r="N32" s="295"/>
      <c r="O32" s="295"/>
      <c r="P32" s="295"/>
      <c r="Q32" s="340"/>
      <c r="R32" s="295"/>
    </row>
    <row r="33" spans="1:18" s="304" customFormat="1">
      <c r="A33" s="523">
        <v>11</v>
      </c>
      <c r="B33" s="295"/>
      <c r="C33" s="306"/>
      <c r="D33" s="307"/>
      <c r="E33" s="308"/>
      <c r="F33" s="295"/>
      <c r="G33" s="309"/>
      <c r="H33" s="309"/>
      <c r="I33" s="309"/>
      <c r="J33" s="310"/>
      <c r="K33" s="307"/>
      <c r="L33" s="302"/>
      <c r="M33" s="302"/>
      <c r="N33" s="295"/>
      <c r="O33" s="295"/>
      <c r="P33" s="302"/>
      <c r="Q33" s="296"/>
      <c r="R33" s="295"/>
    </row>
    <row r="34" spans="1:18" s="304" customFormat="1">
      <c r="A34" s="480">
        <v>11</v>
      </c>
      <c r="B34" s="295"/>
      <c r="C34" s="306"/>
      <c r="D34" s="313"/>
      <c r="E34" s="334"/>
      <c r="F34" s="295"/>
      <c r="G34" s="334"/>
      <c r="H34" s="295"/>
      <c r="I34" s="295"/>
      <c r="J34" s="334"/>
      <c r="K34" s="323"/>
      <c r="L34" s="301"/>
      <c r="M34" s="301"/>
      <c r="N34" s="301"/>
      <c r="O34" s="301"/>
      <c r="P34" s="316"/>
      <c r="Q34" s="296"/>
      <c r="R34" s="295"/>
    </row>
    <row r="35" spans="1:18" s="304" customFormat="1">
      <c r="A35" s="480">
        <v>11</v>
      </c>
      <c r="B35" s="295"/>
      <c r="C35" s="296"/>
      <c r="D35" s="341"/>
      <c r="E35" s="342"/>
      <c r="F35" s="341"/>
      <c r="G35" s="342"/>
      <c r="H35" s="333"/>
      <c r="I35" s="334"/>
      <c r="J35" s="318"/>
      <c r="K35" s="343"/>
      <c r="L35" s="341"/>
      <c r="M35" s="341"/>
      <c r="N35" s="341"/>
      <c r="O35" s="341"/>
      <c r="P35" s="341"/>
      <c r="Q35" s="296"/>
      <c r="R35" s="321"/>
    </row>
    <row r="36" spans="1:18" s="304" customFormat="1">
      <c r="A36" s="492">
        <v>11</v>
      </c>
      <c r="B36" s="295"/>
      <c r="C36" s="296"/>
      <c r="D36" s="297"/>
      <c r="E36" s="322"/>
      <c r="F36" s="315"/>
      <c r="G36" s="322"/>
      <c r="H36" s="322"/>
      <c r="I36" s="322"/>
      <c r="J36" s="322"/>
      <c r="K36" s="323"/>
      <c r="L36" s="301"/>
      <c r="M36" s="301"/>
      <c r="N36" s="302"/>
      <c r="O36" s="301"/>
      <c r="P36" s="324"/>
      <c r="Q36" s="296"/>
      <c r="R36" s="295"/>
    </row>
    <row r="37" spans="1:18" s="304" customFormat="1">
      <c r="A37" s="432">
        <v>11</v>
      </c>
      <c r="B37" s="295"/>
      <c r="C37" s="344"/>
      <c r="D37" s="345"/>
      <c r="E37" s="346"/>
      <c r="F37" s="347"/>
      <c r="G37" s="347"/>
      <c r="H37" s="347"/>
      <c r="I37" s="347"/>
      <c r="J37" s="322"/>
      <c r="K37" s="296"/>
      <c r="L37" s="295"/>
      <c r="M37" s="295"/>
      <c r="N37" s="295"/>
      <c r="O37" s="295"/>
      <c r="P37" s="295"/>
      <c r="Q37" s="296"/>
      <c r="R37" s="328"/>
    </row>
    <row r="38" spans="1:18" s="304" customFormat="1">
      <c r="A38" s="523">
        <v>11</v>
      </c>
      <c r="B38" s="295"/>
      <c r="C38" s="349"/>
      <c r="D38" s="350"/>
      <c r="E38" s="308"/>
      <c r="F38" s="296"/>
      <c r="G38" s="351"/>
      <c r="H38" s="296"/>
      <c r="I38" s="296"/>
      <c r="J38" s="352"/>
      <c r="K38" s="307"/>
      <c r="L38" s="302"/>
      <c r="M38" s="302"/>
      <c r="N38" s="302"/>
      <c r="O38" s="302"/>
      <c r="P38" s="353"/>
      <c r="Q38" s="296"/>
      <c r="R38" s="307"/>
    </row>
    <row r="39" spans="1:18" s="304" customFormat="1">
      <c r="A39" s="480">
        <v>11</v>
      </c>
      <c r="B39" s="295"/>
      <c r="C39" s="296"/>
      <c r="D39" s="354"/>
      <c r="E39" s="355"/>
      <c r="F39" s="356"/>
      <c r="G39" s="355"/>
      <c r="H39" s="355"/>
      <c r="I39" s="357"/>
      <c r="J39" s="355"/>
      <c r="K39" s="296"/>
      <c r="L39" s="295"/>
      <c r="M39" s="295"/>
      <c r="N39" s="295"/>
      <c r="O39" s="295"/>
      <c r="P39" s="316"/>
      <c r="Q39" s="296"/>
      <c r="R39" s="295"/>
    </row>
    <row r="40" spans="1:18" s="304" customFormat="1">
      <c r="A40" s="480">
        <v>11</v>
      </c>
      <c r="B40" s="295"/>
      <c r="C40" s="296"/>
      <c r="D40" s="331"/>
      <c r="E40" s="326"/>
      <c r="F40" s="315"/>
      <c r="G40" s="326"/>
      <c r="H40" s="295"/>
      <c r="I40" s="295"/>
      <c r="J40" s="318"/>
      <c r="K40" s="319"/>
      <c r="L40" s="319"/>
      <c r="M40" s="319"/>
      <c r="N40" s="320"/>
      <c r="O40" s="320"/>
      <c r="P40" s="320"/>
      <c r="Q40" s="320"/>
      <c r="R40" s="321"/>
    </row>
    <row r="41" spans="1:18" s="304" customFormat="1">
      <c r="A41" s="492">
        <v>11</v>
      </c>
      <c r="B41" s="295"/>
      <c r="C41" s="296"/>
      <c r="D41" s="297"/>
      <c r="E41" s="332"/>
      <c r="F41" s="295"/>
      <c r="G41" s="358"/>
      <c r="H41" s="295"/>
      <c r="I41" s="295"/>
      <c r="J41" s="322"/>
      <c r="K41" s="323"/>
      <c r="L41" s="301"/>
      <c r="M41" s="301"/>
      <c r="N41" s="302"/>
      <c r="O41" s="301"/>
      <c r="P41" s="324"/>
      <c r="Q41" s="296"/>
      <c r="R41" s="295"/>
    </row>
    <row r="42" spans="1:18" s="304" customFormat="1">
      <c r="A42" s="432">
        <v>11</v>
      </c>
      <c r="B42" s="295"/>
      <c r="C42" s="306"/>
      <c r="D42" s="302"/>
      <c r="E42" s="359"/>
      <c r="F42" s="360"/>
      <c r="G42" s="361"/>
      <c r="H42" s="359"/>
      <c r="I42" s="359"/>
      <c r="J42" s="361"/>
      <c r="K42" s="345"/>
      <c r="L42" s="347"/>
      <c r="M42" s="347"/>
      <c r="N42" s="347"/>
      <c r="O42" s="347"/>
      <c r="P42" s="345"/>
      <c r="Q42" s="345"/>
      <c r="R42" s="328"/>
    </row>
    <row r="43" spans="1:18" s="304" customFormat="1">
      <c r="A43" s="523">
        <v>11</v>
      </c>
      <c r="B43" s="295"/>
      <c r="C43" s="349"/>
      <c r="D43" s="350"/>
      <c r="E43" s="308"/>
      <c r="F43" s="296"/>
      <c r="G43" s="351"/>
      <c r="H43" s="296"/>
      <c r="I43" s="296"/>
      <c r="J43" s="352"/>
      <c r="K43" s="323"/>
      <c r="L43" s="301"/>
      <c r="M43" s="301"/>
      <c r="N43" s="301"/>
      <c r="O43" s="295"/>
      <c r="P43" s="362"/>
      <c r="Q43" s="296"/>
      <c r="R43" s="296"/>
    </row>
    <row r="44" spans="1:18" s="304" customFormat="1">
      <c r="A44" s="480">
        <v>11</v>
      </c>
      <c r="B44" s="295"/>
      <c r="C44" s="363"/>
      <c r="D44" s="354"/>
      <c r="E44" s="355"/>
      <c r="F44" s="315"/>
      <c r="G44" s="355"/>
      <c r="H44" s="322"/>
      <c r="I44" s="322"/>
      <c r="J44" s="364"/>
      <c r="K44" s="323"/>
      <c r="L44" s="301"/>
      <c r="M44" s="301"/>
      <c r="N44" s="301"/>
      <c r="O44" s="301"/>
      <c r="P44" s="316"/>
      <c r="Q44" s="296"/>
      <c r="R44" s="295"/>
    </row>
    <row r="45" spans="1:18" s="304" customFormat="1">
      <c r="A45" s="480">
        <v>11</v>
      </c>
      <c r="B45" s="295"/>
      <c r="C45" s="296"/>
      <c r="D45" s="305"/>
      <c r="E45" s="317"/>
      <c r="F45" s="295"/>
      <c r="G45" s="317"/>
      <c r="H45" s="295"/>
      <c r="I45" s="295"/>
      <c r="J45" s="318"/>
      <c r="K45" s="319"/>
      <c r="L45" s="319"/>
      <c r="M45" s="319"/>
      <c r="N45" s="320"/>
      <c r="O45" s="320"/>
      <c r="P45" s="320"/>
      <c r="Q45" s="320"/>
      <c r="R45" s="321"/>
    </row>
    <row r="46" spans="1:18" s="304" customFormat="1">
      <c r="A46" s="492">
        <v>11</v>
      </c>
      <c r="B46" s="295"/>
      <c r="C46" s="296"/>
      <c r="D46" s="317"/>
      <c r="E46" s="332"/>
      <c r="F46" s="295"/>
      <c r="G46" s="358"/>
      <c r="H46" s="295"/>
      <c r="I46" s="295"/>
      <c r="J46" s="322"/>
      <c r="K46" s="323"/>
      <c r="L46" s="301"/>
      <c r="M46" s="301"/>
      <c r="N46" s="302"/>
      <c r="O46" s="301"/>
      <c r="P46" s="316"/>
      <c r="Q46" s="296"/>
      <c r="R46" s="295"/>
    </row>
    <row r="47" spans="1:18" s="304" customFormat="1">
      <c r="A47" s="432">
        <v>11</v>
      </c>
      <c r="B47" s="295"/>
      <c r="C47" s="296"/>
      <c r="D47" s="365"/>
      <c r="E47" s="366"/>
      <c r="F47" s="367"/>
      <c r="G47" s="368"/>
      <c r="H47" s="365"/>
      <c r="I47" s="365"/>
      <c r="J47" s="369"/>
      <c r="K47" s="370"/>
      <c r="L47" s="311"/>
      <c r="M47" s="311"/>
      <c r="N47" s="316"/>
      <c r="O47" s="371"/>
      <c r="P47" s="365"/>
      <c r="Q47" s="372"/>
      <c r="R47" s="328"/>
    </row>
    <row r="48" spans="1:18" s="304" customFormat="1">
      <c r="A48" s="523">
        <v>11</v>
      </c>
      <c r="B48" s="295"/>
      <c r="C48" s="349"/>
      <c r="D48" s="350"/>
      <c r="E48" s="308"/>
      <c r="F48" s="296"/>
      <c r="G48" s="351"/>
      <c r="H48" s="296"/>
      <c r="I48" s="296"/>
      <c r="J48" s="352"/>
      <c r="K48" s="307"/>
      <c r="L48" s="302"/>
      <c r="M48" s="302"/>
      <c r="N48" s="302"/>
      <c r="O48" s="302"/>
      <c r="P48" s="353"/>
      <c r="Q48" s="296"/>
      <c r="R48" s="307"/>
    </row>
    <row r="49" spans="1:18" s="304" customFormat="1">
      <c r="A49" s="480">
        <v>11</v>
      </c>
      <c r="B49" s="295"/>
      <c r="C49" s="363"/>
      <c r="D49" s="302"/>
      <c r="E49" s="355"/>
      <c r="F49" s="315"/>
      <c r="G49" s="355"/>
      <c r="H49" s="322"/>
      <c r="I49" s="322"/>
      <c r="J49" s="364"/>
      <c r="K49" s="323"/>
      <c r="L49" s="301"/>
      <c r="M49" s="301"/>
      <c r="N49" s="301"/>
      <c r="O49" s="301"/>
      <c r="P49" s="316"/>
      <c r="Q49" s="296"/>
      <c r="R49" s="295"/>
    </row>
    <row r="50" spans="1:18" s="304" customFormat="1">
      <c r="A50" s="480">
        <v>11</v>
      </c>
      <c r="B50" s="295"/>
      <c r="C50" s="296"/>
      <c r="D50" s="305"/>
      <c r="E50" s="317"/>
      <c r="F50" s="295"/>
      <c r="G50" s="317"/>
      <c r="H50" s="373"/>
      <c r="I50" s="373"/>
      <c r="J50" s="318"/>
      <c r="K50" s="319"/>
      <c r="L50" s="319"/>
      <c r="M50" s="319"/>
      <c r="N50" s="320"/>
      <c r="O50" s="320"/>
      <c r="P50" s="316"/>
      <c r="Q50" s="316"/>
      <c r="R50" s="321"/>
    </row>
    <row r="51" spans="1:18" s="304" customFormat="1">
      <c r="A51" s="492">
        <v>11</v>
      </c>
      <c r="B51" s="295"/>
      <c r="C51" s="296"/>
      <c r="D51" s="313"/>
      <c r="E51" s="322"/>
      <c r="F51" s="315"/>
      <c r="G51" s="322"/>
      <c r="H51" s="322"/>
      <c r="I51" s="322"/>
      <c r="J51" s="322"/>
      <c r="K51" s="323"/>
      <c r="L51" s="301"/>
      <c r="M51" s="301"/>
      <c r="N51" s="302"/>
      <c r="O51" s="301"/>
      <c r="P51" s="316"/>
      <c r="Q51" s="296"/>
      <c r="R51" s="295"/>
    </row>
    <row r="52" spans="1:18" s="304" customFormat="1">
      <c r="A52" s="432">
        <v>11</v>
      </c>
      <c r="B52" s="295"/>
      <c r="C52" s="306"/>
      <c r="D52" s="302"/>
      <c r="E52" s="359"/>
      <c r="F52" s="360"/>
      <c r="G52" s="361"/>
      <c r="H52" s="359"/>
      <c r="I52" s="359"/>
      <c r="J52" s="361"/>
      <c r="K52" s="345"/>
      <c r="L52" s="347"/>
      <c r="M52" s="347"/>
      <c r="N52" s="347"/>
      <c r="O52" s="347"/>
      <c r="P52" s="345"/>
      <c r="Q52" s="345"/>
      <c r="R52" s="328"/>
    </row>
    <row r="53" spans="1:18" s="304" customFormat="1">
      <c r="A53" s="523">
        <v>11</v>
      </c>
      <c r="B53" s="295"/>
      <c r="C53" s="349"/>
      <c r="D53" s="350"/>
      <c r="E53" s="308"/>
      <c r="F53" s="296"/>
      <c r="G53" s="351"/>
      <c r="H53" s="296"/>
      <c r="I53" s="296"/>
      <c r="J53" s="352"/>
      <c r="K53" s="296"/>
      <c r="L53" s="374"/>
      <c r="M53" s="374"/>
      <c r="N53" s="295"/>
      <c r="O53" s="295"/>
      <c r="P53" s="362"/>
      <c r="Q53" s="296"/>
      <c r="R53" s="296"/>
    </row>
    <row r="54" spans="1:18" s="376" customFormat="1">
      <c r="A54" s="480">
        <v>11</v>
      </c>
      <c r="B54" s="295"/>
      <c r="C54" s="296"/>
      <c r="D54" s="354"/>
      <c r="E54" s="355"/>
      <c r="F54" s="315"/>
      <c r="G54" s="355"/>
      <c r="H54" s="355"/>
      <c r="I54" s="326"/>
      <c r="J54" s="355"/>
      <c r="K54" s="296"/>
      <c r="L54" s="295"/>
      <c r="M54" s="295"/>
      <c r="N54" s="295"/>
      <c r="O54" s="295"/>
      <c r="P54" s="295"/>
      <c r="Q54" s="296"/>
      <c r="R54" s="295"/>
    </row>
    <row r="55" spans="1:18" s="304" customFormat="1">
      <c r="A55" s="480">
        <v>11</v>
      </c>
      <c r="B55" s="295"/>
      <c r="C55" s="296"/>
      <c r="D55" s="341"/>
      <c r="E55" s="342"/>
      <c r="F55" s="341"/>
      <c r="G55" s="342"/>
      <c r="H55" s="333"/>
      <c r="I55" s="334"/>
      <c r="J55" s="318"/>
      <c r="K55" s="343"/>
      <c r="L55" s="341"/>
      <c r="M55" s="341"/>
      <c r="N55" s="341"/>
      <c r="O55" s="341"/>
      <c r="P55" s="341"/>
      <c r="Q55" s="296"/>
      <c r="R55" s="321"/>
    </row>
    <row r="56" spans="1:18" s="304" customFormat="1">
      <c r="A56" s="492">
        <v>11</v>
      </c>
      <c r="B56" s="295"/>
      <c r="C56" s="296"/>
      <c r="D56" s="313"/>
      <c r="E56" s="322"/>
      <c r="F56" s="315"/>
      <c r="G56" s="322"/>
      <c r="H56" s="322"/>
      <c r="I56" s="322"/>
      <c r="J56" s="322"/>
      <c r="K56" s="323"/>
      <c r="L56" s="301"/>
      <c r="M56" s="301"/>
      <c r="N56" s="302"/>
      <c r="O56" s="301"/>
      <c r="P56" s="324"/>
      <c r="Q56" s="296"/>
      <c r="R56" s="295"/>
    </row>
    <row r="57" spans="1:18" s="304" customFormat="1">
      <c r="A57" s="432">
        <v>11</v>
      </c>
      <c r="B57" s="295"/>
      <c r="C57" s="377"/>
      <c r="D57" s="302"/>
      <c r="E57" s="333"/>
      <c r="F57" s="295"/>
      <c r="G57" s="333"/>
      <c r="H57" s="333"/>
      <c r="I57" s="333"/>
      <c r="J57" s="322"/>
      <c r="K57" s="307"/>
      <c r="L57" s="302"/>
      <c r="M57" s="302"/>
      <c r="N57" s="302"/>
      <c r="O57" s="301"/>
      <c r="P57" s="324"/>
      <c r="Q57" s="378"/>
      <c r="R57" s="328"/>
    </row>
    <row r="58" spans="1:18" s="304" customFormat="1">
      <c r="A58" s="523">
        <v>11</v>
      </c>
      <c r="B58" s="295"/>
      <c r="C58" s="349"/>
      <c r="D58" s="350"/>
      <c r="E58" s="308"/>
      <c r="F58" s="296"/>
      <c r="G58" s="351"/>
      <c r="H58" s="296"/>
      <c r="I58" s="296"/>
      <c r="J58" s="352"/>
      <c r="K58" s="379"/>
      <c r="L58" s="380"/>
      <c r="M58" s="380"/>
      <c r="N58" s="380"/>
      <c r="O58" s="380"/>
      <c r="P58" s="353"/>
      <c r="Q58" s="296"/>
      <c r="R58" s="307"/>
    </row>
    <row r="59" spans="1:18" s="304" customFormat="1">
      <c r="A59" s="480">
        <v>11</v>
      </c>
      <c r="B59" s="295"/>
      <c r="C59" s="296"/>
      <c r="D59" s="354"/>
      <c r="E59" s="355"/>
      <c r="F59" s="381"/>
      <c r="G59" s="355"/>
      <c r="H59" s="326"/>
      <c r="I59" s="326"/>
      <c r="J59" s="355"/>
      <c r="K59" s="296"/>
      <c r="L59" s="295"/>
      <c r="M59" s="295"/>
      <c r="N59" s="295"/>
      <c r="O59" s="295"/>
      <c r="P59" s="295"/>
      <c r="Q59" s="296"/>
      <c r="R59" s="295"/>
    </row>
    <row r="60" spans="1:18" s="304" customFormat="1">
      <c r="A60" s="480">
        <v>11</v>
      </c>
      <c r="B60" s="295"/>
      <c r="C60" s="382"/>
      <c r="D60" s="341"/>
      <c r="E60" s="318"/>
      <c r="F60" s="341"/>
      <c r="G60" s="318"/>
      <c r="H60" s="295"/>
      <c r="I60" s="295"/>
      <c r="J60" s="318"/>
      <c r="K60" s="343"/>
      <c r="L60" s="341"/>
      <c r="M60" s="341"/>
      <c r="N60" s="341"/>
      <c r="O60" s="341"/>
      <c r="P60" s="341"/>
      <c r="Q60" s="296"/>
      <c r="R60" s="383"/>
    </row>
    <row r="61" spans="1:18" s="304" customFormat="1">
      <c r="A61" s="492">
        <v>11</v>
      </c>
      <c r="B61" s="295"/>
      <c r="C61" s="296"/>
      <c r="D61" s="317"/>
      <c r="E61" s="322"/>
      <c r="F61" s="315"/>
      <c r="G61" s="322"/>
      <c r="H61" s="322"/>
      <c r="I61" s="322"/>
      <c r="J61" s="322"/>
      <c r="K61" s="323"/>
      <c r="L61" s="301"/>
      <c r="M61" s="301"/>
      <c r="N61" s="302"/>
      <c r="O61" s="301"/>
      <c r="P61" s="324"/>
      <c r="Q61" s="296"/>
      <c r="R61" s="295"/>
    </row>
    <row r="62" spans="1:18" s="304" customFormat="1">
      <c r="A62" s="432">
        <v>11</v>
      </c>
      <c r="B62" s="295"/>
      <c r="C62" s="306"/>
      <c r="D62" s="302"/>
      <c r="E62" s="359"/>
      <c r="F62" s="360"/>
      <c r="G62" s="361"/>
      <c r="H62" s="359"/>
      <c r="I62" s="359"/>
      <c r="J62" s="361"/>
      <c r="K62" s="345"/>
      <c r="L62" s="347"/>
      <c r="M62" s="347"/>
      <c r="N62" s="347"/>
      <c r="O62" s="347"/>
      <c r="P62" s="345"/>
      <c r="Q62" s="345"/>
      <c r="R62" s="328"/>
    </row>
    <row r="63" spans="1:18" s="304" customFormat="1">
      <c r="A63" s="523">
        <v>11</v>
      </c>
      <c r="B63" s="295"/>
      <c r="C63" s="296"/>
      <c r="D63" s="307"/>
      <c r="E63" s="308"/>
      <c r="F63" s="384"/>
      <c r="G63" s="351"/>
      <c r="H63" s="385"/>
      <c r="I63" s="385"/>
      <c r="J63" s="351"/>
      <c r="K63" s="296"/>
      <c r="L63" s="295"/>
      <c r="M63" s="295"/>
      <c r="N63" s="295"/>
      <c r="O63" s="295"/>
      <c r="P63" s="362"/>
      <c r="Q63" s="296"/>
      <c r="R63" s="296"/>
    </row>
    <row r="64" spans="1:18" s="304" customFormat="1">
      <c r="A64" s="480">
        <v>11</v>
      </c>
      <c r="B64" s="295"/>
      <c r="C64" s="296"/>
      <c r="D64" s="354"/>
      <c r="E64" s="314"/>
      <c r="F64" s="356"/>
      <c r="G64" s="314"/>
      <c r="H64" s="295"/>
      <c r="I64" s="295"/>
      <c r="J64" s="314"/>
      <c r="K64" s="323"/>
      <c r="L64" s="301"/>
      <c r="M64" s="301"/>
      <c r="N64" s="301"/>
      <c r="O64" s="301"/>
      <c r="P64" s="316"/>
      <c r="Q64" s="296"/>
      <c r="R64" s="295"/>
    </row>
    <row r="65" spans="1:18" s="304" customFormat="1">
      <c r="A65" s="480">
        <v>11</v>
      </c>
      <c r="B65" s="295"/>
      <c r="C65" s="296"/>
      <c r="D65" s="386"/>
      <c r="E65" s="387"/>
      <c r="F65" s="341"/>
      <c r="G65" s="387"/>
      <c r="H65" s="295"/>
      <c r="I65" s="295"/>
      <c r="J65" s="318"/>
      <c r="K65" s="323"/>
      <c r="L65" s="301"/>
      <c r="M65" s="301"/>
      <c r="N65" s="341"/>
      <c r="O65" s="321"/>
      <c r="P65" s="321"/>
      <c r="Q65" s="328"/>
      <c r="R65" s="321"/>
    </row>
    <row r="66" spans="1:18" s="304" customFormat="1">
      <c r="A66" s="492">
        <v>11</v>
      </c>
      <c r="B66" s="295"/>
      <c r="C66" s="296"/>
      <c r="D66" s="297"/>
      <c r="E66" s="322"/>
      <c r="F66" s="315"/>
      <c r="G66" s="322"/>
      <c r="H66" s="322"/>
      <c r="I66" s="322"/>
      <c r="J66" s="322"/>
      <c r="K66" s="323"/>
      <c r="L66" s="301"/>
      <c r="M66" s="301"/>
      <c r="N66" s="302"/>
      <c r="O66" s="301"/>
      <c r="P66" s="321"/>
      <c r="Q66" s="296"/>
      <c r="R66" s="295"/>
    </row>
    <row r="67" spans="1:18" s="304" customFormat="1">
      <c r="A67" s="432">
        <v>11</v>
      </c>
      <c r="B67" s="295"/>
      <c r="C67" s="323"/>
      <c r="D67" s="323"/>
      <c r="E67" s="388"/>
      <c r="F67" s="299"/>
      <c r="G67" s="388"/>
      <c r="H67" s="333"/>
      <c r="I67" s="333"/>
      <c r="J67" s="322"/>
      <c r="K67" s="323"/>
      <c r="L67" s="301"/>
      <c r="M67" s="301"/>
      <c r="N67" s="301"/>
      <c r="O67" s="301"/>
      <c r="P67" s="324"/>
      <c r="Q67" s="389"/>
      <c r="R67" s="328"/>
    </row>
    <row r="68" spans="1:18" s="304" customFormat="1">
      <c r="A68" s="523">
        <v>11</v>
      </c>
      <c r="B68" s="295"/>
      <c r="C68" s="307"/>
      <c r="D68" s="307"/>
      <c r="E68" s="390"/>
      <c r="F68" s="296"/>
      <c r="G68" s="352"/>
      <c r="H68" s="296"/>
      <c r="I68" s="296"/>
      <c r="J68" s="352"/>
      <c r="K68" s="307"/>
      <c r="L68" s="302"/>
      <c r="M68" s="302"/>
      <c r="N68" s="302"/>
      <c r="O68" s="302"/>
      <c r="P68" s="391"/>
      <c r="Q68" s="296"/>
      <c r="R68" s="296"/>
    </row>
    <row r="69" spans="1:18" s="304" customFormat="1">
      <c r="A69" s="480">
        <v>11</v>
      </c>
      <c r="B69" s="295"/>
      <c r="C69" s="363"/>
      <c r="D69" s="354"/>
      <c r="E69" s="355"/>
      <c r="F69" s="356"/>
      <c r="G69" s="355"/>
      <c r="H69" s="392"/>
      <c r="I69" s="393"/>
      <c r="J69" s="394"/>
      <c r="K69" s="395"/>
      <c r="L69" s="301"/>
      <c r="M69" s="301"/>
      <c r="N69" s="301"/>
      <c r="O69" s="301"/>
      <c r="P69" s="316"/>
      <c r="Q69" s="296"/>
      <c r="R69" s="295"/>
    </row>
    <row r="70" spans="1:18" s="304" customFormat="1">
      <c r="A70" s="480">
        <v>11</v>
      </c>
      <c r="B70" s="295"/>
      <c r="C70" s="296"/>
      <c r="D70" s="386"/>
      <c r="E70" s="387"/>
      <c r="F70" s="341"/>
      <c r="G70" s="387"/>
      <c r="H70" s="295"/>
      <c r="I70" s="295"/>
      <c r="J70" s="318"/>
      <c r="K70" s="323"/>
      <c r="L70" s="301"/>
      <c r="M70" s="301"/>
      <c r="N70" s="341"/>
      <c r="O70" s="321"/>
      <c r="P70" s="321"/>
      <c r="Q70" s="328"/>
      <c r="R70" s="321"/>
    </row>
    <row r="71" spans="1:18" s="304" customFormat="1">
      <c r="A71" s="311">
        <v>11</v>
      </c>
      <c r="B71" s="295"/>
      <c r="C71" s="296"/>
      <c r="D71" s="396"/>
      <c r="E71" s="322"/>
      <c r="F71" s="315"/>
      <c r="G71" s="322"/>
      <c r="H71" s="295"/>
      <c r="I71" s="295"/>
      <c r="J71" s="322"/>
      <c r="K71" s="323"/>
      <c r="L71" s="301"/>
      <c r="M71" s="301"/>
      <c r="N71" s="302"/>
      <c r="O71" s="301"/>
      <c r="P71" s="324"/>
      <c r="Q71" s="296"/>
      <c r="R71" s="295"/>
    </row>
    <row r="72" spans="1:18" s="304" customFormat="1">
      <c r="A72" s="325">
        <v>11</v>
      </c>
      <c r="B72" s="295"/>
      <c r="C72" s="306"/>
      <c r="D72" s="396"/>
      <c r="E72" s="359"/>
      <c r="F72" s="360"/>
      <c r="G72" s="361"/>
      <c r="H72" s="359"/>
      <c r="I72" s="359"/>
      <c r="J72" s="361"/>
      <c r="K72" s="345"/>
      <c r="L72" s="347"/>
      <c r="M72" s="347"/>
      <c r="N72" s="347"/>
      <c r="O72" s="347"/>
      <c r="P72" s="345"/>
      <c r="Q72" s="345"/>
      <c r="R72" s="328"/>
    </row>
    <row r="73" spans="1:18" s="304" customFormat="1">
      <c r="A73" s="348">
        <v>11</v>
      </c>
      <c r="B73" s="295"/>
      <c r="C73" s="307"/>
      <c r="D73" s="307"/>
      <c r="E73" s="390"/>
      <c r="F73" s="296"/>
      <c r="G73" s="352"/>
      <c r="H73" s="397"/>
      <c r="I73" s="397"/>
      <c r="J73" s="352"/>
      <c r="K73" s="398"/>
      <c r="L73" s="302"/>
      <c r="M73" s="302"/>
      <c r="N73" s="302"/>
      <c r="O73" s="302"/>
      <c r="P73" s="391"/>
      <c r="Q73" s="399"/>
      <c r="R73" s="296"/>
    </row>
    <row r="74" spans="1:18" s="304" customFormat="1">
      <c r="A74" s="295">
        <v>11</v>
      </c>
      <c r="B74" s="295"/>
      <c r="C74" s="306"/>
      <c r="D74" s="302"/>
      <c r="E74" s="355"/>
      <c r="F74" s="295"/>
      <c r="G74" s="355"/>
      <c r="H74" s="322"/>
      <c r="I74" s="322"/>
      <c r="J74" s="364"/>
      <c r="K74" s="323"/>
      <c r="L74" s="301"/>
      <c r="M74" s="301"/>
      <c r="N74" s="301"/>
      <c r="O74" s="301"/>
      <c r="P74" s="316"/>
      <c r="Q74" s="296"/>
      <c r="R74" s="295"/>
    </row>
    <row r="75" spans="1:18" s="304" customFormat="1">
      <c r="A75" s="341">
        <v>11</v>
      </c>
      <c r="B75" s="295"/>
      <c r="C75" s="296"/>
      <c r="D75" s="386"/>
      <c r="E75" s="387"/>
      <c r="F75" s="341"/>
      <c r="G75" s="387"/>
      <c r="H75" s="295"/>
      <c r="I75" s="295"/>
      <c r="J75" s="318"/>
      <c r="K75" s="384"/>
      <c r="L75" s="301"/>
      <c r="M75" s="301"/>
      <c r="N75" s="341"/>
      <c r="O75" s="321"/>
      <c r="P75" s="321"/>
      <c r="Q75" s="328"/>
      <c r="R75" s="321"/>
    </row>
    <row r="76" spans="1:18" s="304" customFormat="1">
      <c r="A76" s="295">
        <v>11</v>
      </c>
      <c r="B76" s="295"/>
      <c r="C76" s="296"/>
      <c r="D76" s="390"/>
      <c r="E76" s="390"/>
      <c r="F76" s="400"/>
      <c r="G76" s="357"/>
      <c r="H76" s="357"/>
      <c r="I76" s="357"/>
      <c r="J76" s="326"/>
      <c r="K76" s="295"/>
      <c r="L76" s="295"/>
      <c r="M76" s="295"/>
      <c r="N76" s="302"/>
      <c r="O76" s="295"/>
      <c r="P76" s="295"/>
      <c r="Q76" s="296"/>
      <c r="R76" s="295"/>
    </row>
    <row r="77" spans="1:18" s="304" customFormat="1">
      <c r="A77" s="305">
        <v>11</v>
      </c>
      <c r="B77" s="295"/>
      <c r="C77" s="401"/>
      <c r="D77" s="402"/>
      <c r="E77" s="403"/>
      <c r="F77" s="404"/>
      <c r="G77" s="403"/>
      <c r="H77" s="405"/>
      <c r="I77" s="406"/>
      <c r="J77" s="403"/>
      <c r="K77" s="312"/>
      <c r="L77" s="295"/>
      <c r="M77" s="295"/>
      <c r="N77" s="295"/>
      <c r="O77" s="320"/>
      <c r="P77" s="337"/>
      <c r="Q77" s="296"/>
      <c r="R77" s="328"/>
    </row>
    <row r="78" spans="1:18" s="304" customFormat="1">
      <c r="A78" s="295">
        <v>11</v>
      </c>
      <c r="B78" s="295"/>
      <c r="C78" s="312"/>
      <c r="D78" s="321"/>
      <c r="E78" s="345"/>
      <c r="F78" s="332"/>
      <c r="G78" s="345"/>
      <c r="H78" s="325"/>
      <c r="I78" s="325"/>
      <c r="J78" s="345"/>
      <c r="K78" s="323"/>
      <c r="L78" s="301"/>
      <c r="M78" s="301"/>
      <c r="N78" s="301"/>
      <c r="O78" s="301"/>
      <c r="P78" s="321"/>
      <c r="Q78" s="312"/>
      <c r="R78" s="321"/>
    </row>
    <row r="79" spans="1:18" s="376" customFormat="1">
      <c r="A79" s="375">
        <v>11</v>
      </c>
      <c r="B79" s="295"/>
      <c r="C79" s="296"/>
      <c r="D79" s="354"/>
      <c r="E79" s="355"/>
      <c r="F79" s="381"/>
      <c r="G79" s="355"/>
      <c r="H79" s="355"/>
      <c r="I79" s="326"/>
      <c r="J79" s="355"/>
      <c r="K79" s="296"/>
      <c r="L79" s="295"/>
      <c r="M79" s="295"/>
      <c r="N79" s="295"/>
      <c r="O79" s="295"/>
      <c r="P79" s="295"/>
      <c r="Q79" s="296"/>
      <c r="R79" s="295"/>
    </row>
    <row r="80" spans="1:18" s="304" customFormat="1">
      <c r="A80" s="341">
        <v>11</v>
      </c>
      <c r="B80" s="295"/>
      <c r="C80" s="296"/>
      <c r="D80" s="386"/>
      <c r="E80" s="387"/>
      <c r="F80" s="341"/>
      <c r="G80" s="387"/>
      <c r="H80" s="295"/>
      <c r="I80" s="295"/>
      <c r="J80" s="318"/>
      <c r="K80" s="384"/>
      <c r="L80" s="301"/>
      <c r="M80" s="301"/>
      <c r="N80" s="341"/>
      <c r="O80" s="321"/>
      <c r="P80" s="321"/>
      <c r="Q80" s="328"/>
      <c r="R80" s="321"/>
    </row>
    <row r="81" spans="1:18" s="304" customFormat="1">
      <c r="A81" s="407">
        <v>11</v>
      </c>
      <c r="B81" s="295"/>
      <c r="C81" s="344"/>
      <c r="D81" s="408"/>
      <c r="E81" s="409"/>
      <c r="F81" s="410"/>
      <c r="G81" s="409"/>
      <c r="H81" s="406"/>
      <c r="I81" s="406"/>
      <c r="J81" s="409"/>
      <c r="K81" s="296"/>
      <c r="L81" s="295"/>
      <c r="M81" s="295"/>
      <c r="N81" s="321"/>
      <c r="O81" s="295"/>
      <c r="P81" s="328"/>
      <c r="Q81" s="296"/>
      <c r="R81" s="328"/>
    </row>
    <row r="82" spans="1:18" s="304" customFormat="1">
      <c r="A82" s="331" t="s">
        <v>52</v>
      </c>
      <c r="B82" s="295"/>
      <c r="C82" s="344"/>
      <c r="D82" s="411"/>
      <c r="E82" s="409"/>
      <c r="F82" s="410"/>
      <c r="G82" s="409"/>
      <c r="H82" s="412"/>
      <c r="I82" s="413"/>
      <c r="J82" s="409"/>
      <c r="K82" s="296"/>
      <c r="L82" s="295"/>
      <c r="M82" s="295"/>
      <c r="N82" s="321"/>
      <c r="O82" s="347"/>
      <c r="P82" s="409"/>
      <c r="Q82" s="296"/>
      <c r="R82" s="328"/>
    </row>
    <row r="83" spans="1:18" s="304" customFormat="1">
      <c r="A83" s="305">
        <v>11</v>
      </c>
      <c r="B83" s="295"/>
      <c r="C83" s="296"/>
      <c r="D83" s="414"/>
      <c r="E83" s="415"/>
      <c r="F83" s="410"/>
      <c r="G83" s="415"/>
      <c r="H83" s="415"/>
      <c r="I83" s="415"/>
      <c r="J83" s="415"/>
      <c r="K83" s="416"/>
      <c r="L83" s="321"/>
      <c r="M83" s="295"/>
      <c r="N83" s="320"/>
      <c r="O83" s="320"/>
      <c r="P83" s="337"/>
      <c r="Q83" s="296"/>
      <c r="R83" s="328"/>
    </row>
    <row r="84" spans="1:18" s="304" customFormat="1">
      <c r="A84" s="325">
        <v>11</v>
      </c>
      <c r="B84" s="295"/>
      <c r="C84" s="307"/>
      <c r="D84" s="326"/>
      <c r="E84" s="417"/>
      <c r="F84" s="417"/>
      <c r="G84" s="417"/>
      <c r="H84" s="406"/>
      <c r="I84" s="406"/>
      <c r="J84" s="417"/>
      <c r="K84" s="321"/>
      <c r="L84" s="321"/>
      <c r="M84" s="321"/>
      <c r="N84" s="321"/>
      <c r="O84" s="321"/>
      <c r="P84" s="321"/>
      <c r="Q84" s="328"/>
      <c r="R84" s="328"/>
    </row>
    <row r="85" spans="1:18" s="304" customFormat="1">
      <c r="A85" s="325">
        <v>11</v>
      </c>
      <c r="B85" s="295"/>
      <c r="C85" s="344"/>
      <c r="D85" s="326"/>
      <c r="E85" s="409"/>
      <c r="F85" s="410"/>
      <c r="G85" s="409"/>
      <c r="H85" s="406"/>
      <c r="I85" s="406"/>
      <c r="J85" s="409"/>
      <c r="K85" s="296"/>
      <c r="L85" s="295"/>
      <c r="M85" s="295"/>
      <c r="N85" s="321"/>
      <c r="O85" s="321"/>
      <c r="P85" s="321"/>
      <c r="Q85" s="296"/>
      <c r="R85" s="328"/>
    </row>
    <row r="86" spans="1:18" s="304" customFormat="1">
      <c r="A86" s="305">
        <v>11</v>
      </c>
      <c r="B86" s="295"/>
      <c r="C86" s="344"/>
      <c r="D86" s="307"/>
      <c r="E86" s="409"/>
      <c r="F86" s="410"/>
      <c r="G86" s="409"/>
      <c r="H86" s="374"/>
      <c r="I86" s="374"/>
      <c r="J86" s="409"/>
      <c r="K86" s="296"/>
      <c r="L86" s="295"/>
      <c r="M86" s="295"/>
      <c r="N86" s="321"/>
      <c r="O86" s="295"/>
      <c r="P86" s="295"/>
      <c r="Q86" s="296"/>
      <c r="R86" s="328"/>
    </row>
    <row r="87" spans="1:18" s="304" customFormat="1">
      <c r="A87" s="325">
        <v>11</v>
      </c>
      <c r="B87" s="295"/>
      <c r="C87" s="401"/>
      <c r="D87" s="402"/>
      <c r="E87" s="403"/>
      <c r="F87" s="404"/>
      <c r="G87" s="403"/>
      <c r="H87" s="327"/>
      <c r="I87" s="327"/>
      <c r="J87" s="403"/>
      <c r="K87" s="312"/>
      <c r="L87" s="295"/>
      <c r="M87" s="295"/>
      <c r="N87" s="295"/>
      <c r="O87" s="321"/>
      <c r="P87" s="321"/>
      <c r="Q87" s="296"/>
      <c r="R87" s="328"/>
    </row>
    <row r="88" spans="1:18" s="304" customFormat="1">
      <c r="A88" s="305">
        <v>11</v>
      </c>
      <c r="B88" s="295"/>
      <c r="C88" s="418"/>
      <c r="D88" s="419"/>
      <c r="E88" s="420"/>
      <c r="F88" s="333"/>
      <c r="G88" s="420"/>
      <c r="H88" s="421"/>
      <c r="I88" s="421"/>
      <c r="J88" s="420"/>
      <c r="K88" s="416"/>
      <c r="L88" s="422"/>
      <c r="M88" s="356"/>
      <c r="N88" s="422"/>
      <c r="O88" s="302"/>
      <c r="P88" s="320"/>
      <c r="Q88" s="418"/>
      <c r="R88" s="328"/>
    </row>
    <row r="89" spans="1:18" s="304" customFormat="1">
      <c r="A89" s="305">
        <v>11</v>
      </c>
      <c r="B89" s="295"/>
      <c r="C89" s="418"/>
      <c r="D89" s="419"/>
      <c r="E89" s="420"/>
      <c r="F89" s="333"/>
      <c r="G89" s="420"/>
      <c r="H89" s="421"/>
      <c r="I89" s="421"/>
      <c r="J89" s="420"/>
      <c r="K89" s="416"/>
      <c r="L89" s="422"/>
      <c r="M89" s="356"/>
      <c r="N89" s="422"/>
      <c r="O89" s="302"/>
      <c r="P89" s="320"/>
      <c r="Q89" s="418"/>
      <c r="R89" s="328"/>
    </row>
    <row r="90" spans="1:18" s="304" customFormat="1">
      <c r="A90" s="305">
        <v>11</v>
      </c>
      <c r="B90" s="295"/>
      <c r="C90" s="296"/>
      <c r="D90" s="297"/>
      <c r="E90" s="317"/>
      <c r="F90" s="333"/>
      <c r="G90" s="317"/>
      <c r="H90" s="421"/>
      <c r="I90" s="423"/>
      <c r="J90" s="317"/>
      <c r="K90" s="307"/>
      <c r="L90" s="302"/>
      <c r="M90" s="302"/>
      <c r="N90" s="422"/>
      <c r="O90" s="302"/>
      <c r="P90" s="320"/>
      <c r="Q90" s="296"/>
      <c r="R90" s="328"/>
    </row>
    <row r="91" spans="1:18" s="304" customFormat="1">
      <c r="A91" s="325">
        <v>11</v>
      </c>
      <c r="B91" s="295"/>
      <c r="C91" s="401"/>
      <c r="D91" s="402"/>
      <c r="E91" s="403"/>
      <c r="F91" s="404"/>
      <c r="G91" s="403"/>
      <c r="H91" s="327"/>
      <c r="I91" s="327"/>
      <c r="J91" s="403"/>
      <c r="K91" s="312"/>
      <c r="L91" s="295"/>
      <c r="M91" s="295"/>
      <c r="N91" s="295"/>
      <c r="O91" s="321"/>
      <c r="P91" s="321"/>
      <c r="Q91" s="296"/>
      <c r="R91" s="328"/>
    </row>
    <row r="92" spans="1:18" s="304" customFormat="1">
      <c r="A92" s="331" t="s">
        <v>52</v>
      </c>
      <c r="B92" s="295"/>
      <c r="C92" s="344"/>
      <c r="D92" s="345"/>
      <c r="E92" s="424"/>
      <c r="F92" s="360"/>
      <c r="G92" s="424"/>
      <c r="H92" s="424"/>
      <c r="I92" s="409"/>
      <c r="J92" s="424"/>
      <c r="K92" s="347"/>
      <c r="L92" s="347"/>
      <c r="M92" s="347"/>
      <c r="N92" s="347"/>
      <c r="O92" s="347"/>
      <c r="P92" s="337"/>
      <c r="Q92" s="345"/>
      <c r="R92" s="328"/>
    </row>
    <row r="93" spans="1:18" s="304" customFormat="1">
      <c r="A93" s="305">
        <v>11</v>
      </c>
      <c r="B93" s="295"/>
      <c r="C93" s="425"/>
      <c r="D93" s="426"/>
      <c r="E93" s="427"/>
      <c r="F93" s="390"/>
      <c r="G93" s="427"/>
      <c r="H93" s="405"/>
      <c r="I93" s="406"/>
      <c r="J93" s="427"/>
      <c r="K93" s="428"/>
      <c r="L93" s="422"/>
      <c r="M93" s="422"/>
      <c r="N93" s="422"/>
      <c r="O93" s="320"/>
      <c r="P93" s="337"/>
      <c r="Q93" s="344"/>
      <c r="R93" s="328"/>
    </row>
    <row r="94" spans="1:18" s="304" customFormat="1">
      <c r="A94" s="325">
        <v>11</v>
      </c>
      <c r="B94" s="295"/>
      <c r="C94" s="307"/>
      <c r="D94" s="429"/>
      <c r="E94" s="374"/>
      <c r="F94" s="374"/>
      <c r="G94" s="374"/>
      <c r="H94" s="406"/>
      <c r="I94" s="406"/>
      <c r="J94" s="374"/>
      <c r="K94" s="307"/>
      <c r="L94" s="302"/>
      <c r="M94" s="302"/>
      <c r="N94" s="302"/>
      <c r="O94" s="321"/>
      <c r="P94" s="321"/>
      <c r="Q94" s="372"/>
      <c r="R94" s="328"/>
    </row>
    <row r="95" spans="1:18" s="304" customFormat="1">
      <c r="A95" s="295">
        <v>11</v>
      </c>
      <c r="B95" s="295"/>
      <c r="C95" s="430"/>
      <c r="D95" s="297"/>
      <c r="E95" s="333"/>
      <c r="F95" s="333"/>
      <c r="G95" s="333"/>
      <c r="H95" s="369"/>
      <c r="I95" s="369"/>
      <c r="J95" s="333"/>
      <c r="K95" s="307"/>
      <c r="L95" s="302"/>
      <c r="M95" s="302"/>
      <c r="N95" s="422"/>
      <c r="O95" s="295"/>
      <c r="P95" s="320"/>
      <c r="Q95" s="428"/>
      <c r="R95" s="328"/>
    </row>
    <row r="96" spans="1:18" s="304" customFormat="1">
      <c r="A96" s="295">
        <v>11</v>
      </c>
      <c r="B96" s="295"/>
      <c r="C96" s="430"/>
      <c r="D96" s="297"/>
      <c r="E96" s="333"/>
      <c r="F96" s="333"/>
      <c r="G96" s="333"/>
      <c r="H96" s="431"/>
      <c r="I96" s="431"/>
      <c r="J96" s="333"/>
      <c r="K96" s="307"/>
      <c r="L96" s="302"/>
      <c r="M96" s="302"/>
      <c r="N96" s="422"/>
      <c r="O96" s="295"/>
      <c r="P96" s="320"/>
      <c r="Q96" s="428"/>
      <c r="R96" s="328"/>
    </row>
    <row r="97" spans="1:19" s="54" customFormat="1">
      <c r="A97" s="18">
        <v>11</v>
      </c>
      <c r="B97" s="3"/>
      <c r="C97" s="5"/>
      <c r="D97" s="14"/>
      <c r="E97" s="6"/>
      <c r="F97" s="3"/>
      <c r="G97" s="6"/>
      <c r="H97" s="7"/>
      <c r="I97" s="7"/>
      <c r="J97" s="17"/>
      <c r="K97" s="8"/>
      <c r="L97" s="9"/>
      <c r="M97" s="9"/>
      <c r="N97" s="9"/>
      <c r="O97" s="10"/>
      <c r="P97" s="11"/>
      <c r="Q97" s="5"/>
      <c r="R97" s="16"/>
    </row>
    <row r="98" spans="1:19" s="201" customFormat="1">
      <c r="A98" s="190">
        <v>11</v>
      </c>
      <c r="B98" s="190"/>
      <c r="C98" s="191"/>
      <c r="D98" s="192"/>
      <c r="E98" s="193"/>
      <c r="F98" s="194"/>
      <c r="G98" s="193"/>
      <c r="H98" s="195"/>
      <c r="I98" s="195"/>
      <c r="J98" s="196"/>
      <c r="K98" s="53"/>
      <c r="L98" s="197"/>
      <c r="M98" s="197"/>
      <c r="N98" s="197"/>
      <c r="O98" s="198"/>
      <c r="P98" s="199"/>
      <c r="Q98" s="200"/>
      <c r="R98" s="200"/>
    </row>
    <row r="99" spans="1:19" s="54" customFormat="1">
      <c r="A99" s="56">
        <v>11</v>
      </c>
      <c r="B99" s="45"/>
      <c r="C99" s="44"/>
      <c r="D99" s="187"/>
      <c r="E99" s="57"/>
      <c r="F99" s="45"/>
      <c r="G99" s="188"/>
      <c r="H99" s="71"/>
      <c r="I99" s="71"/>
      <c r="J99" s="46"/>
      <c r="K99" s="42"/>
      <c r="L99" s="42"/>
      <c r="M99" s="42"/>
      <c r="N99" s="293"/>
      <c r="O99" s="42"/>
      <c r="P99" s="47"/>
      <c r="Q99" s="44"/>
      <c r="R99" s="45"/>
      <c r="S99" s="54">
        <v>1</v>
      </c>
    </row>
    <row r="100" spans="1:19" s="54" customFormat="1">
      <c r="A100" s="56">
        <v>11</v>
      </c>
      <c r="B100" s="45"/>
      <c r="C100" s="44"/>
      <c r="D100" s="187"/>
      <c r="E100" s="57"/>
      <c r="F100" s="41"/>
      <c r="G100" s="46"/>
      <c r="H100" s="71"/>
      <c r="I100" s="71"/>
      <c r="J100" s="46"/>
      <c r="K100" s="42"/>
      <c r="L100" s="42"/>
      <c r="M100" s="42"/>
      <c r="N100" s="293"/>
      <c r="O100" s="42"/>
      <c r="P100" s="58"/>
      <c r="Q100" s="44"/>
      <c r="R100" s="45"/>
    </row>
    <row r="101" spans="1:19" s="54" customFormat="1">
      <c r="A101" s="56">
        <v>11</v>
      </c>
      <c r="B101" s="3"/>
      <c r="C101" s="44"/>
      <c r="D101" s="202"/>
      <c r="E101" s="203"/>
      <c r="F101" s="41"/>
      <c r="G101" s="203"/>
      <c r="H101" s="59"/>
      <c r="I101" s="204"/>
      <c r="J101" s="203"/>
      <c r="K101" s="43"/>
      <c r="L101" s="42"/>
      <c r="M101" s="42"/>
      <c r="N101" s="42"/>
      <c r="O101" s="42"/>
      <c r="P101" s="58"/>
      <c r="Q101" s="50"/>
      <c r="R101" s="42"/>
    </row>
    <row r="102" spans="1:19" s="54" customFormat="1">
      <c r="A102" s="18">
        <v>11</v>
      </c>
      <c r="B102" s="190"/>
      <c r="C102" s="19"/>
      <c r="D102" s="14"/>
      <c r="E102" s="12"/>
      <c r="F102" s="3"/>
      <c r="G102" s="13"/>
      <c r="H102" s="13"/>
      <c r="I102" s="13"/>
      <c r="J102" s="20"/>
      <c r="K102" s="8"/>
      <c r="L102" s="9"/>
      <c r="M102" s="9"/>
      <c r="N102" s="9"/>
      <c r="O102" s="10"/>
      <c r="P102" s="11"/>
      <c r="Q102" s="15"/>
      <c r="R102" s="3"/>
    </row>
    <row r="103" spans="1:19" s="37" customFormat="1">
      <c r="A103" s="49">
        <v>11</v>
      </c>
      <c r="B103" s="63"/>
      <c r="C103" s="29"/>
      <c r="D103" s="30"/>
      <c r="E103" s="31"/>
      <c r="F103" s="32"/>
      <c r="G103" s="33"/>
      <c r="H103" s="33"/>
      <c r="I103" s="34"/>
      <c r="J103" s="39"/>
      <c r="K103" s="29"/>
      <c r="L103" s="35"/>
      <c r="M103" s="35"/>
      <c r="N103" s="35"/>
      <c r="O103" s="30"/>
      <c r="P103" s="30"/>
      <c r="Q103" s="36"/>
      <c r="R103" s="32"/>
      <c r="S103" s="38">
        <v>1</v>
      </c>
    </row>
    <row r="104" spans="1:19" s="2" customFormat="1">
      <c r="A104" s="51">
        <v>11</v>
      </c>
      <c r="B104" s="3"/>
      <c r="C104" s="48"/>
      <c r="D104" s="43"/>
      <c r="E104" s="28"/>
      <c r="F104" s="60"/>
      <c r="G104" s="60"/>
      <c r="H104" s="60"/>
      <c r="I104" s="60"/>
      <c r="J104" s="55"/>
      <c r="K104" s="40"/>
      <c r="L104" s="40"/>
      <c r="M104" s="40"/>
      <c r="N104" s="42"/>
      <c r="O104" s="40"/>
      <c r="P104" s="40"/>
      <c r="Q104" s="40"/>
      <c r="R104" s="40"/>
    </row>
    <row r="105" spans="1:19" s="2" customFormat="1">
      <c r="A105" s="51">
        <v>11</v>
      </c>
      <c r="B105" s="52"/>
      <c r="C105" s="48"/>
      <c r="D105" s="43"/>
      <c r="E105" s="28"/>
      <c r="F105" s="60"/>
      <c r="G105" s="60"/>
      <c r="H105" s="189"/>
      <c r="I105" s="189"/>
      <c r="J105" s="55"/>
      <c r="K105" s="40"/>
      <c r="L105" s="40"/>
      <c r="M105" s="40"/>
      <c r="N105" s="42"/>
      <c r="O105" s="40"/>
      <c r="P105" s="40"/>
      <c r="Q105" s="40"/>
      <c r="R105" s="40"/>
    </row>
    <row r="106" spans="1:19">
      <c r="A106" s="63">
        <v>11</v>
      </c>
      <c r="B106" s="63"/>
      <c r="C106" s="132"/>
      <c r="D106" s="184"/>
      <c r="E106" s="184"/>
      <c r="F106" s="256"/>
      <c r="G106" s="174"/>
      <c r="H106" s="174"/>
      <c r="I106" s="174"/>
      <c r="J106" s="173"/>
      <c r="K106" s="63"/>
      <c r="L106" s="63"/>
      <c r="M106" s="63"/>
      <c r="N106" s="64"/>
      <c r="O106" s="63"/>
      <c r="P106" s="63"/>
      <c r="Q106" s="63"/>
      <c r="R106" s="63"/>
    </row>
    <row r="107" spans="1:19">
      <c r="A107" s="176">
        <v>11</v>
      </c>
      <c r="B107" s="63"/>
      <c r="C107" s="157"/>
      <c r="D107" s="153"/>
      <c r="E107" s="158"/>
      <c r="F107" s="162"/>
      <c r="G107" s="158"/>
      <c r="H107" s="65"/>
      <c r="I107" s="65"/>
      <c r="J107" s="158"/>
      <c r="K107" s="159"/>
      <c r="L107" s="160"/>
      <c r="M107" s="160"/>
      <c r="N107" s="160"/>
      <c r="O107" s="153"/>
      <c r="P107" s="237"/>
      <c r="Q107" s="132"/>
      <c r="R107" s="63"/>
    </row>
    <row r="108" spans="1:19">
      <c r="A108" s="221">
        <v>11</v>
      </c>
      <c r="B108" s="63"/>
      <c r="C108" s="132"/>
      <c r="D108" s="165"/>
      <c r="E108" s="166"/>
      <c r="F108" s="266"/>
      <c r="G108" s="166"/>
      <c r="H108" s="173"/>
      <c r="I108" s="173"/>
      <c r="J108" s="166"/>
      <c r="K108" s="132"/>
      <c r="L108" s="63"/>
      <c r="M108" s="63"/>
      <c r="N108" s="63"/>
      <c r="O108" s="63"/>
      <c r="P108" s="63"/>
      <c r="Q108" s="132"/>
      <c r="R108" s="63"/>
    </row>
    <row r="109" spans="1:19">
      <c r="A109" s="78">
        <v>11</v>
      </c>
      <c r="B109" s="63"/>
      <c r="C109" s="132"/>
      <c r="D109" s="250"/>
      <c r="E109" s="292"/>
      <c r="F109" s="78"/>
      <c r="G109" s="292"/>
      <c r="H109" s="105"/>
      <c r="I109" s="105"/>
      <c r="J109" s="92"/>
      <c r="K109" s="285"/>
      <c r="L109" s="93"/>
      <c r="M109" s="93"/>
      <c r="N109" s="78"/>
      <c r="O109" s="80"/>
      <c r="P109" s="80"/>
      <c r="Q109" s="207"/>
      <c r="R109" s="80"/>
    </row>
    <row r="110" spans="1:19">
      <c r="A110" s="176">
        <v>11</v>
      </c>
      <c r="B110" s="63"/>
      <c r="C110" s="90"/>
      <c r="D110" s="286"/>
      <c r="E110" s="287"/>
      <c r="F110" s="162"/>
      <c r="G110" s="288"/>
      <c r="H110" s="288"/>
      <c r="I110" s="288"/>
      <c r="J110" s="287"/>
      <c r="K110" s="89"/>
      <c r="L110" s="64"/>
      <c r="M110" s="64"/>
      <c r="N110" s="64"/>
      <c r="O110" s="64"/>
      <c r="P110" s="289"/>
      <c r="Q110" s="269"/>
      <c r="R110" s="63"/>
    </row>
    <row r="111" spans="1:19">
      <c r="A111" s="221">
        <v>11</v>
      </c>
      <c r="B111" s="63"/>
      <c r="C111" s="177"/>
      <c r="D111" s="165"/>
      <c r="E111" s="166"/>
      <c r="F111" s="88"/>
      <c r="G111" s="166"/>
      <c r="H111" s="163"/>
      <c r="I111" s="163"/>
      <c r="J111" s="178"/>
      <c r="K111" s="175"/>
      <c r="L111" s="93"/>
      <c r="M111" s="93"/>
      <c r="N111" s="93"/>
      <c r="O111" s="93"/>
      <c r="P111" s="168"/>
      <c r="Q111" s="132"/>
      <c r="R111" s="63"/>
    </row>
    <row r="112" spans="1:19">
      <c r="A112" s="78">
        <v>11</v>
      </c>
      <c r="B112" s="63"/>
      <c r="C112" s="75"/>
      <c r="D112" s="64"/>
      <c r="E112" s="210"/>
      <c r="F112" s="78"/>
      <c r="G112" s="210"/>
      <c r="H112" s="105"/>
      <c r="I112" s="105"/>
      <c r="J112" s="92"/>
      <c r="K112" s="208"/>
      <c r="L112" s="294"/>
      <c r="M112" s="63"/>
      <c r="N112" s="78"/>
      <c r="O112" s="80"/>
      <c r="P112" s="80"/>
      <c r="Q112" s="207"/>
      <c r="R112" s="80"/>
    </row>
    <row r="113" spans="1:18">
      <c r="A113" s="78">
        <v>11</v>
      </c>
      <c r="B113" s="63"/>
      <c r="C113" s="132"/>
      <c r="D113" s="250"/>
      <c r="E113" s="220"/>
      <c r="F113" s="78"/>
      <c r="G113" s="220"/>
      <c r="H113" s="206"/>
      <c r="I113" s="206"/>
      <c r="J113" s="92"/>
      <c r="K113" s="285"/>
      <c r="L113" s="93"/>
      <c r="M113" s="93"/>
      <c r="N113" s="78"/>
      <c r="O113" s="80"/>
      <c r="P113" s="80"/>
      <c r="Q113" s="207"/>
      <c r="R113" s="80"/>
    </row>
    <row r="114" spans="1:18">
      <c r="A114" s="78">
        <v>11</v>
      </c>
      <c r="B114" s="63"/>
      <c r="C114" s="75"/>
      <c r="D114" s="64"/>
      <c r="E114" s="105"/>
      <c r="F114" s="78"/>
      <c r="G114" s="105"/>
      <c r="H114" s="206"/>
      <c r="I114" s="206"/>
      <c r="J114" s="92"/>
      <c r="K114" s="75"/>
      <c r="L114" s="93"/>
      <c r="M114" s="93"/>
      <c r="N114" s="78"/>
      <c r="O114" s="80"/>
      <c r="P114" s="80"/>
      <c r="Q114" s="207"/>
      <c r="R114" s="80"/>
    </row>
    <row r="115" spans="1:18">
      <c r="A115" s="78">
        <v>11</v>
      </c>
      <c r="B115" s="63"/>
      <c r="C115" s="132"/>
      <c r="D115" s="205"/>
      <c r="E115" s="173"/>
      <c r="F115" s="78"/>
      <c r="G115" s="173"/>
      <c r="H115" s="206"/>
      <c r="I115" s="206"/>
      <c r="J115" s="92"/>
      <c r="K115" s="175"/>
      <c r="L115" s="294"/>
      <c r="M115" s="64"/>
      <c r="N115" s="78"/>
      <c r="O115" s="80"/>
      <c r="P115" s="80"/>
      <c r="Q115" s="207"/>
      <c r="R115" s="80"/>
    </row>
    <row r="116" spans="1:18">
      <c r="A116" s="78">
        <v>11</v>
      </c>
      <c r="B116" s="63"/>
      <c r="C116" s="208"/>
      <c r="D116" s="209"/>
      <c r="E116" s="210"/>
      <c r="F116" s="78"/>
      <c r="G116" s="210"/>
      <c r="H116" s="206"/>
      <c r="I116" s="206"/>
      <c r="J116" s="92"/>
      <c r="K116" s="208"/>
      <c r="L116" s="294"/>
      <c r="M116" s="221"/>
      <c r="N116" s="78"/>
      <c r="O116" s="80"/>
      <c r="P116" s="80"/>
      <c r="Q116" s="207"/>
      <c r="R116" s="80"/>
    </row>
    <row r="117" spans="1:18">
      <c r="A117" s="78">
        <v>11</v>
      </c>
      <c r="B117" s="63"/>
      <c r="C117" s="211"/>
      <c r="D117" s="209"/>
      <c r="E117" s="210"/>
      <c r="F117" s="78"/>
      <c r="G117" s="210"/>
      <c r="H117" s="206"/>
      <c r="I117" s="206"/>
      <c r="J117" s="92"/>
      <c r="K117" s="211"/>
      <c r="L117" s="294"/>
      <c r="M117" s="176"/>
      <c r="N117" s="78"/>
      <c r="O117" s="80"/>
      <c r="P117" s="80"/>
      <c r="Q117" s="207"/>
      <c r="R117" s="80"/>
    </row>
    <row r="118" spans="1:18">
      <c r="A118" s="78">
        <v>11</v>
      </c>
      <c r="B118" s="63"/>
      <c r="C118" s="208"/>
      <c r="D118" s="209"/>
      <c r="E118" s="210"/>
      <c r="F118" s="78"/>
      <c r="G118" s="210"/>
      <c r="H118" s="206"/>
      <c r="I118" s="206"/>
      <c r="J118" s="92"/>
      <c r="K118" s="208"/>
      <c r="L118" s="294"/>
      <c r="M118" s="221"/>
      <c r="N118" s="78"/>
      <c r="O118" s="80"/>
      <c r="P118" s="80"/>
      <c r="Q118" s="207"/>
      <c r="R118" s="80"/>
    </row>
    <row r="119" spans="1:18">
      <c r="A119" s="78">
        <v>11</v>
      </c>
      <c r="B119" s="63"/>
      <c r="C119" s="75"/>
      <c r="D119" s="209"/>
      <c r="E119" s="105"/>
      <c r="F119" s="78"/>
      <c r="G119" s="105"/>
      <c r="H119" s="206"/>
      <c r="I119" s="206"/>
      <c r="J119" s="92"/>
      <c r="K119" s="75"/>
      <c r="L119" s="93"/>
      <c r="M119" s="93"/>
      <c r="N119" s="78"/>
      <c r="O119" s="80"/>
      <c r="P119" s="80"/>
      <c r="Q119" s="207"/>
      <c r="R119" s="80"/>
    </row>
    <row r="120" spans="1:18">
      <c r="A120" s="78">
        <v>11</v>
      </c>
      <c r="B120" s="63"/>
      <c r="C120" s="75"/>
      <c r="D120" s="209"/>
      <c r="E120" s="105"/>
      <c r="F120" s="78"/>
      <c r="G120" s="105"/>
      <c r="H120" s="206"/>
      <c r="I120" s="206"/>
      <c r="J120" s="92"/>
      <c r="K120" s="75"/>
      <c r="L120" s="93"/>
      <c r="M120" s="93"/>
      <c r="N120" s="78"/>
      <c r="O120" s="80"/>
      <c r="P120" s="80"/>
      <c r="Q120" s="207"/>
      <c r="R120" s="80"/>
    </row>
    <row r="121" spans="1:18">
      <c r="A121" s="78">
        <v>11</v>
      </c>
      <c r="B121" s="63"/>
      <c r="C121" s="75"/>
      <c r="D121" s="209"/>
      <c r="E121" s="105"/>
      <c r="F121" s="78"/>
      <c r="G121" s="105"/>
      <c r="H121" s="206"/>
      <c r="I121" s="206"/>
      <c r="J121" s="92"/>
      <c r="K121" s="75"/>
      <c r="L121" s="93"/>
      <c r="M121" s="93"/>
      <c r="N121" s="78"/>
      <c r="O121" s="80"/>
      <c r="P121" s="80"/>
      <c r="Q121" s="207"/>
      <c r="R121" s="80"/>
    </row>
    <row r="122" spans="1:18">
      <c r="A122" s="78">
        <v>11</v>
      </c>
      <c r="B122" s="63"/>
      <c r="C122" s="75"/>
      <c r="D122" s="209"/>
      <c r="E122" s="105"/>
      <c r="F122" s="78"/>
      <c r="G122" s="105"/>
      <c r="H122" s="206"/>
      <c r="I122" s="206"/>
      <c r="J122" s="92"/>
      <c r="K122" s="75"/>
      <c r="L122" s="93"/>
      <c r="M122" s="93"/>
      <c r="N122" s="78"/>
      <c r="O122" s="80"/>
      <c r="P122" s="80"/>
      <c r="Q122" s="207"/>
      <c r="R122" s="80"/>
    </row>
    <row r="123" spans="1:18">
      <c r="A123" s="78">
        <v>11</v>
      </c>
      <c r="B123" s="63"/>
      <c r="C123" s="75"/>
      <c r="D123" s="209"/>
      <c r="E123" s="105"/>
      <c r="F123" s="78"/>
      <c r="G123" s="105"/>
      <c r="H123" s="206"/>
      <c r="I123" s="206"/>
      <c r="J123" s="92"/>
      <c r="K123" s="75"/>
      <c r="L123" s="93"/>
      <c r="M123" s="93"/>
      <c r="N123" s="78"/>
      <c r="O123" s="80"/>
      <c r="P123" s="80"/>
      <c r="Q123" s="207"/>
      <c r="R123" s="80"/>
    </row>
    <row r="124" spans="1:18">
      <c r="A124" s="78">
        <v>11</v>
      </c>
      <c r="B124" s="63"/>
      <c r="C124" s="75"/>
      <c r="D124" s="209"/>
      <c r="E124" s="105"/>
      <c r="F124" s="78"/>
      <c r="G124" s="105"/>
      <c r="H124" s="206"/>
      <c r="I124" s="206"/>
      <c r="J124" s="92"/>
      <c r="K124" s="75"/>
      <c r="L124" s="93"/>
      <c r="M124" s="93"/>
      <c r="N124" s="78"/>
      <c r="O124" s="80"/>
      <c r="P124" s="80"/>
      <c r="Q124" s="207"/>
      <c r="R124" s="80"/>
    </row>
    <row r="125" spans="1:18">
      <c r="A125" s="78">
        <v>11</v>
      </c>
      <c r="B125" s="63"/>
      <c r="C125" s="75"/>
      <c r="D125" s="64"/>
      <c r="E125" s="210"/>
      <c r="F125" s="78"/>
      <c r="G125" s="210"/>
      <c r="H125" s="206"/>
      <c r="I125" s="206"/>
      <c r="J125" s="92"/>
      <c r="K125" s="211"/>
      <c r="L125" s="294"/>
      <c r="M125" s="63"/>
      <c r="N125" s="78"/>
      <c r="O125" s="80"/>
      <c r="P125" s="80"/>
      <c r="Q125" s="207"/>
      <c r="R125" s="80"/>
    </row>
    <row r="126" spans="1:18">
      <c r="A126" s="176">
        <v>11</v>
      </c>
      <c r="B126" s="63"/>
      <c r="C126" s="97"/>
      <c r="D126" s="98"/>
      <c r="E126" s="212"/>
      <c r="F126" s="99"/>
      <c r="G126" s="65"/>
      <c r="H126" s="65"/>
      <c r="I126" s="65"/>
      <c r="J126" s="76"/>
      <c r="K126" s="89"/>
      <c r="L126" s="64"/>
      <c r="M126" s="64"/>
      <c r="N126" s="64"/>
      <c r="O126" s="63"/>
      <c r="P126" s="64"/>
      <c r="Q126" s="213"/>
      <c r="R126" s="63"/>
    </row>
    <row r="127" spans="1:18">
      <c r="A127" s="176">
        <v>11</v>
      </c>
      <c r="B127" s="63"/>
      <c r="C127" s="97"/>
      <c r="D127" s="98"/>
      <c r="E127" s="212"/>
      <c r="F127" s="99"/>
      <c r="G127" s="65"/>
      <c r="H127" s="65"/>
      <c r="I127" s="65"/>
      <c r="J127" s="76"/>
      <c r="K127" s="132"/>
      <c r="L127" s="63"/>
      <c r="M127" s="63"/>
      <c r="N127" s="63"/>
      <c r="O127" s="63"/>
      <c r="P127" s="64"/>
      <c r="Q127" s="100"/>
      <c r="R127" s="63"/>
    </row>
    <row r="128" spans="1:18">
      <c r="A128" s="176">
        <v>11</v>
      </c>
      <c r="B128" s="63"/>
      <c r="C128" s="100"/>
      <c r="D128" s="89"/>
      <c r="E128" s="214"/>
      <c r="F128" s="63"/>
      <c r="G128" s="65"/>
      <c r="H128" s="65"/>
      <c r="I128" s="65"/>
      <c r="J128" s="76"/>
      <c r="K128" s="132"/>
      <c r="L128" s="63"/>
      <c r="M128" s="63"/>
      <c r="N128" s="63"/>
      <c r="O128" s="63"/>
      <c r="P128" s="64"/>
      <c r="Q128" s="100"/>
      <c r="R128" s="63"/>
    </row>
    <row r="129" spans="1:18">
      <c r="A129" s="176">
        <v>11</v>
      </c>
      <c r="B129" s="63"/>
      <c r="C129" s="100"/>
      <c r="D129" s="89"/>
      <c r="E129" s="214"/>
      <c r="F129" s="63"/>
      <c r="G129" s="65"/>
      <c r="H129" s="65"/>
      <c r="I129" s="65"/>
      <c r="J129" s="76"/>
      <c r="K129" s="89"/>
      <c r="L129" s="64"/>
      <c r="M129" s="64"/>
      <c r="N129" s="64"/>
      <c r="O129" s="101"/>
      <c r="P129" s="100"/>
      <c r="Q129" s="100"/>
      <c r="R129" s="64"/>
    </row>
    <row r="130" spans="1:18">
      <c r="A130" s="176">
        <v>11</v>
      </c>
      <c r="B130" s="63"/>
      <c r="C130" s="100"/>
      <c r="D130" s="64"/>
      <c r="E130" s="215"/>
      <c r="F130" s="99"/>
      <c r="G130" s="65"/>
      <c r="H130" s="65"/>
      <c r="I130" s="65"/>
      <c r="J130" s="76"/>
      <c r="K130" s="89"/>
      <c r="L130" s="64"/>
      <c r="M130" s="64"/>
      <c r="N130" s="64"/>
      <c r="O130" s="101"/>
      <c r="P130" s="64"/>
      <c r="Q130" s="132"/>
      <c r="R130" s="63"/>
    </row>
    <row r="131" spans="1:18">
      <c r="A131" s="176">
        <v>11</v>
      </c>
      <c r="B131" s="63"/>
      <c r="C131" s="100"/>
      <c r="D131" s="216"/>
      <c r="E131" s="217"/>
      <c r="F131" s="163"/>
      <c r="G131" s="65"/>
      <c r="H131" s="65"/>
      <c r="I131" s="65"/>
      <c r="J131" s="76"/>
      <c r="K131" s="132"/>
      <c r="L131" s="63"/>
      <c r="M131" s="63"/>
      <c r="N131" s="63"/>
      <c r="O131" s="63"/>
      <c r="P131" s="64"/>
      <c r="Q131" s="100"/>
      <c r="R131" s="63"/>
    </row>
    <row r="132" spans="1:18">
      <c r="A132" s="176">
        <v>11</v>
      </c>
      <c r="B132" s="63"/>
      <c r="C132" s="100"/>
      <c r="D132" s="216"/>
      <c r="E132" s="217"/>
      <c r="F132" s="163"/>
      <c r="G132" s="65"/>
      <c r="H132" s="65"/>
      <c r="I132" s="65"/>
      <c r="J132" s="76"/>
      <c r="K132" s="132"/>
      <c r="L132" s="63"/>
      <c r="M132" s="63"/>
      <c r="N132" s="64"/>
      <c r="O132" s="63"/>
      <c r="P132" s="64"/>
      <c r="Q132" s="132"/>
      <c r="R132" s="63"/>
    </row>
    <row r="133" spans="1:18">
      <c r="A133" s="176">
        <v>11</v>
      </c>
      <c r="B133" s="63"/>
      <c r="C133" s="100"/>
      <c r="D133" s="216"/>
      <c r="E133" s="217"/>
      <c r="F133" s="163"/>
      <c r="G133" s="65"/>
      <c r="H133" s="65"/>
      <c r="I133" s="65"/>
      <c r="J133" s="76"/>
      <c r="K133" s="132"/>
      <c r="L133" s="63"/>
      <c r="M133" s="63"/>
      <c r="N133" s="63"/>
      <c r="O133" s="63"/>
      <c r="P133" s="64"/>
      <c r="Q133" s="132"/>
      <c r="R133" s="63"/>
    </row>
    <row r="134" spans="1:18">
      <c r="A134" s="176">
        <v>11</v>
      </c>
      <c r="B134" s="63"/>
      <c r="C134" s="100"/>
      <c r="D134" s="216"/>
      <c r="E134" s="217"/>
      <c r="F134" s="163"/>
      <c r="G134" s="65"/>
      <c r="H134" s="65"/>
      <c r="I134" s="65"/>
      <c r="J134" s="76"/>
      <c r="K134" s="132"/>
      <c r="L134" s="63"/>
      <c r="M134" s="63"/>
      <c r="N134" s="63"/>
      <c r="O134" s="63"/>
      <c r="P134" s="64"/>
      <c r="Q134" s="132"/>
      <c r="R134" s="63"/>
    </row>
    <row r="135" spans="1:18">
      <c r="A135" s="176">
        <v>11</v>
      </c>
      <c r="B135" s="63"/>
      <c r="C135" s="100"/>
      <c r="D135" s="216"/>
      <c r="E135" s="217"/>
      <c r="F135" s="163"/>
      <c r="G135" s="65"/>
      <c r="H135" s="65"/>
      <c r="I135" s="65"/>
      <c r="J135" s="76"/>
      <c r="K135" s="132"/>
      <c r="L135" s="63"/>
      <c r="M135" s="63"/>
      <c r="N135" s="63"/>
      <c r="O135" s="63"/>
      <c r="P135" s="64"/>
      <c r="Q135" s="132"/>
      <c r="R135" s="63"/>
    </row>
    <row r="136" spans="1:18">
      <c r="A136" s="176">
        <v>11</v>
      </c>
      <c r="B136" s="63"/>
      <c r="C136" s="100"/>
      <c r="D136" s="216"/>
      <c r="E136" s="217"/>
      <c r="F136" s="163"/>
      <c r="G136" s="65"/>
      <c r="H136" s="65"/>
      <c r="I136" s="65"/>
      <c r="J136" s="76"/>
      <c r="K136" s="132"/>
      <c r="L136" s="63"/>
      <c r="M136" s="64"/>
      <c r="N136" s="63"/>
      <c r="O136" s="63"/>
      <c r="P136" s="64"/>
      <c r="Q136" s="100"/>
      <c r="R136" s="63"/>
    </row>
    <row r="137" spans="1:18">
      <c r="A137" s="176">
        <v>11</v>
      </c>
      <c r="B137" s="63"/>
      <c r="C137" s="100"/>
      <c r="D137" s="216"/>
      <c r="E137" s="217"/>
      <c r="F137" s="163"/>
      <c r="G137" s="65"/>
      <c r="H137" s="65"/>
      <c r="I137" s="65"/>
      <c r="J137" s="76"/>
      <c r="K137" s="132"/>
      <c r="L137" s="63"/>
      <c r="M137" s="63"/>
      <c r="N137" s="63"/>
      <c r="O137" s="63"/>
      <c r="P137" s="64"/>
      <c r="Q137" s="132"/>
      <c r="R137" s="63"/>
    </row>
    <row r="138" spans="1:18">
      <c r="A138" s="176">
        <v>11</v>
      </c>
      <c r="B138" s="63"/>
      <c r="C138" s="100"/>
      <c r="D138" s="216"/>
      <c r="E138" s="217"/>
      <c r="F138" s="163"/>
      <c r="G138" s="65"/>
      <c r="H138" s="65"/>
      <c r="I138" s="65"/>
      <c r="J138" s="76"/>
      <c r="K138" s="132"/>
      <c r="L138" s="63"/>
      <c r="M138" s="63"/>
      <c r="N138" s="63"/>
      <c r="O138" s="63"/>
      <c r="P138" s="64"/>
      <c r="Q138" s="132"/>
      <c r="R138" s="63"/>
    </row>
    <row r="139" spans="1:18">
      <c r="A139" s="176">
        <v>11</v>
      </c>
      <c r="B139" s="63"/>
      <c r="C139" s="100"/>
      <c r="D139" s="216"/>
      <c r="E139" s="217"/>
      <c r="F139" s="163"/>
      <c r="G139" s="65"/>
      <c r="H139" s="65"/>
      <c r="I139" s="65"/>
      <c r="J139" s="76"/>
      <c r="K139" s="132"/>
      <c r="L139" s="63"/>
      <c r="M139" s="63"/>
      <c r="N139" s="63"/>
      <c r="O139" s="63"/>
      <c r="P139" s="64"/>
      <c r="Q139" s="132"/>
      <c r="R139" s="63"/>
    </row>
    <row r="140" spans="1:18">
      <c r="A140" s="176">
        <v>11</v>
      </c>
      <c r="B140" s="63"/>
      <c r="C140" s="100"/>
      <c r="D140" s="89"/>
      <c r="E140" s="162"/>
      <c r="F140" s="63"/>
      <c r="G140" s="65"/>
      <c r="H140" s="65"/>
      <c r="I140" s="65"/>
      <c r="J140" s="76"/>
      <c r="K140" s="132"/>
      <c r="L140" s="63"/>
      <c r="M140" s="63"/>
      <c r="N140" s="63"/>
      <c r="O140" s="63"/>
      <c r="P140" s="64"/>
      <c r="Q140" s="132"/>
      <c r="R140" s="63"/>
    </row>
    <row r="141" spans="1:18">
      <c r="A141" s="176">
        <v>11</v>
      </c>
      <c r="B141" s="63"/>
      <c r="C141" s="100"/>
      <c r="D141" s="89"/>
      <c r="E141" s="162"/>
      <c r="F141" s="63"/>
      <c r="G141" s="65"/>
      <c r="H141" s="65"/>
      <c r="I141" s="65"/>
      <c r="J141" s="76"/>
      <c r="K141" s="132"/>
      <c r="L141" s="63"/>
      <c r="M141" s="63"/>
      <c r="N141" s="63"/>
      <c r="O141" s="63"/>
      <c r="P141" s="89"/>
      <c r="Q141" s="132"/>
      <c r="R141" s="63"/>
    </row>
    <row r="142" spans="1:18">
      <c r="A142" s="176">
        <v>11</v>
      </c>
      <c r="B142" s="63"/>
      <c r="C142" s="100"/>
      <c r="D142" s="89"/>
      <c r="E142" s="162"/>
      <c r="F142" s="63"/>
      <c r="G142" s="65"/>
      <c r="H142" s="65"/>
      <c r="I142" s="65"/>
      <c r="J142" s="76"/>
      <c r="K142" s="132"/>
      <c r="L142" s="63"/>
      <c r="M142" s="63"/>
      <c r="N142" s="63"/>
      <c r="O142" s="63"/>
      <c r="P142" s="89"/>
      <c r="Q142" s="132"/>
      <c r="R142" s="63"/>
    </row>
    <row r="143" spans="1:18">
      <c r="A143" s="176">
        <v>11</v>
      </c>
      <c r="B143" s="63"/>
      <c r="C143" s="100"/>
      <c r="D143" s="89"/>
      <c r="E143" s="162"/>
      <c r="F143" s="63"/>
      <c r="G143" s="65"/>
      <c r="H143" s="65"/>
      <c r="I143" s="65"/>
      <c r="J143" s="76"/>
      <c r="K143" s="132"/>
      <c r="L143" s="63"/>
      <c r="M143" s="63"/>
      <c r="N143" s="63"/>
      <c r="O143" s="63"/>
      <c r="P143" s="89"/>
      <c r="Q143" s="132"/>
      <c r="R143" s="63"/>
    </row>
    <row r="144" spans="1:18">
      <c r="A144" s="176">
        <v>11</v>
      </c>
      <c r="B144" s="63"/>
      <c r="C144" s="132"/>
      <c r="D144" s="219"/>
      <c r="E144" s="172"/>
      <c r="F144" s="63"/>
      <c r="G144" s="65"/>
      <c r="H144" s="65"/>
      <c r="I144" s="65"/>
      <c r="J144" s="76"/>
      <c r="K144" s="132"/>
      <c r="L144" s="63"/>
      <c r="M144" s="63"/>
      <c r="N144" s="63"/>
      <c r="O144" s="63"/>
      <c r="P144" s="88"/>
      <c r="Q144" s="132"/>
      <c r="R144" s="63"/>
    </row>
    <row r="145" spans="1:18">
      <c r="A145" s="176">
        <v>11</v>
      </c>
      <c r="B145" s="63"/>
      <c r="C145" s="132"/>
      <c r="D145" s="219"/>
      <c r="E145" s="172"/>
      <c r="F145" s="63"/>
      <c r="G145" s="65"/>
      <c r="H145" s="65"/>
      <c r="I145" s="65"/>
      <c r="J145" s="76"/>
      <c r="K145" s="132"/>
      <c r="L145" s="63"/>
      <c r="M145" s="63"/>
      <c r="N145" s="63"/>
      <c r="O145" s="63"/>
      <c r="P145" s="64"/>
      <c r="Q145" s="132"/>
      <c r="R145" s="63"/>
    </row>
    <row r="146" spans="1:18">
      <c r="A146" s="176">
        <v>11</v>
      </c>
      <c r="B146" s="63"/>
      <c r="C146" s="132"/>
      <c r="D146" s="219"/>
      <c r="E146" s="172"/>
      <c r="F146" s="63"/>
      <c r="G146" s="65"/>
      <c r="H146" s="65"/>
      <c r="I146" s="65"/>
      <c r="J146" s="76"/>
      <c r="K146" s="132"/>
      <c r="L146" s="63"/>
      <c r="M146" s="63"/>
      <c r="N146" s="63"/>
      <c r="O146" s="63"/>
      <c r="P146" s="88"/>
      <c r="Q146" s="132"/>
      <c r="R146" s="63"/>
    </row>
    <row r="147" spans="1:18">
      <c r="A147" s="176">
        <v>11</v>
      </c>
      <c r="B147" s="63"/>
      <c r="C147" s="100"/>
      <c r="D147" s="89"/>
      <c r="E147" s="214"/>
      <c r="F147" s="63"/>
      <c r="G147" s="65"/>
      <c r="H147" s="65"/>
      <c r="I147" s="65"/>
      <c r="J147" s="76"/>
      <c r="K147" s="132"/>
      <c r="L147" s="63"/>
      <c r="M147" s="63"/>
      <c r="N147" s="63"/>
      <c r="O147" s="63"/>
      <c r="P147" s="64"/>
      <c r="Q147" s="100"/>
      <c r="R147" s="63"/>
    </row>
    <row r="148" spans="1:18">
      <c r="A148" s="176">
        <v>11</v>
      </c>
      <c r="B148" s="63"/>
      <c r="C148" s="132"/>
      <c r="D148" s="170"/>
      <c r="E148" s="214"/>
      <c r="F148" s="214"/>
      <c r="G148" s="65"/>
      <c r="H148" s="65"/>
      <c r="I148" s="65"/>
      <c r="J148" s="76"/>
      <c r="K148" s="132"/>
      <c r="L148" s="63"/>
      <c r="M148" s="63"/>
      <c r="N148" s="63"/>
      <c r="O148" s="63"/>
      <c r="P148" s="63"/>
      <c r="Q148" s="132"/>
      <c r="R148" s="63"/>
    </row>
    <row r="149" spans="1:18">
      <c r="A149" s="176">
        <v>11</v>
      </c>
      <c r="B149" s="63"/>
      <c r="C149" s="132"/>
      <c r="D149" s="170"/>
      <c r="E149" s="214"/>
      <c r="F149" s="214"/>
      <c r="G149" s="65"/>
      <c r="H149" s="65"/>
      <c r="I149" s="65"/>
      <c r="J149" s="76"/>
      <c r="K149" s="132"/>
      <c r="L149" s="63"/>
      <c r="M149" s="63"/>
      <c r="N149" s="63"/>
      <c r="O149" s="63"/>
      <c r="P149" s="63"/>
      <c r="Q149" s="132"/>
      <c r="R149" s="63"/>
    </row>
    <row r="150" spans="1:18">
      <c r="A150" s="176">
        <v>11</v>
      </c>
      <c r="B150" s="63"/>
      <c r="C150" s="132"/>
      <c r="D150" s="170"/>
      <c r="E150" s="214"/>
      <c r="F150" s="214"/>
      <c r="G150" s="65"/>
      <c r="H150" s="65"/>
      <c r="I150" s="65"/>
      <c r="J150" s="76"/>
      <c r="K150" s="132"/>
      <c r="L150" s="63"/>
      <c r="M150" s="63"/>
      <c r="N150" s="63"/>
      <c r="O150" s="63"/>
      <c r="P150" s="63"/>
      <c r="Q150" s="132"/>
      <c r="R150" s="63"/>
    </row>
    <row r="151" spans="1:18">
      <c r="A151" s="176">
        <v>11</v>
      </c>
      <c r="B151" s="63"/>
      <c r="C151" s="100"/>
      <c r="D151" s="89"/>
      <c r="E151" s="214"/>
      <c r="F151" s="63"/>
      <c r="G151" s="65"/>
      <c r="H151" s="65"/>
      <c r="I151" s="65"/>
      <c r="J151" s="76"/>
      <c r="K151" s="132"/>
      <c r="L151" s="63"/>
      <c r="M151" s="63"/>
      <c r="N151" s="63"/>
      <c r="O151" s="63"/>
      <c r="P151" s="64"/>
      <c r="Q151" s="132"/>
      <c r="R151" s="63"/>
    </row>
    <row r="152" spans="1:18">
      <c r="A152" s="176">
        <v>11</v>
      </c>
      <c r="B152" s="63"/>
      <c r="C152" s="100"/>
      <c r="D152" s="216"/>
      <c r="E152" s="217"/>
      <c r="F152" s="63"/>
      <c r="G152" s="65"/>
      <c r="H152" s="65"/>
      <c r="I152" s="65"/>
      <c r="J152" s="76"/>
      <c r="K152" s="132"/>
      <c r="L152" s="63"/>
      <c r="M152" s="63"/>
      <c r="N152" s="63"/>
      <c r="O152" s="63"/>
      <c r="P152" s="64"/>
      <c r="Q152" s="100"/>
      <c r="R152" s="63"/>
    </row>
    <row r="153" spans="1:18">
      <c r="A153" s="176">
        <v>11</v>
      </c>
      <c r="B153" s="63"/>
      <c r="C153" s="100"/>
      <c r="D153" s="89"/>
      <c r="E153" s="214"/>
      <c r="F153" s="63"/>
      <c r="G153" s="65"/>
      <c r="H153" s="65"/>
      <c r="I153" s="65"/>
      <c r="J153" s="76"/>
      <c r="K153" s="132"/>
      <c r="L153" s="63"/>
      <c r="M153" s="63"/>
      <c r="N153" s="63"/>
      <c r="O153" s="63"/>
      <c r="P153" s="64"/>
      <c r="Q153" s="132"/>
      <c r="R153" s="63"/>
    </row>
    <row r="154" spans="1:18">
      <c r="A154" s="64">
        <v>11</v>
      </c>
      <c r="B154" s="63"/>
      <c r="C154" s="100"/>
      <c r="D154" s="89"/>
      <c r="E154" s="172"/>
      <c r="F154" s="63"/>
      <c r="G154" s="65"/>
      <c r="H154" s="65"/>
      <c r="I154" s="65"/>
      <c r="J154" s="76"/>
      <c r="K154" s="132"/>
      <c r="L154" s="63"/>
      <c r="M154" s="63"/>
      <c r="N154" s="63"/>
      <c r="O154" s="63"/>
      <c r="P154" s="64"/>
      <c r="Q154" s="100"/>
      <c r="R154" s="63"/>
    </row>
    <row r="155" spans="1:18">
      <c r="A155" s="218">
        <v>11</v>
      </c>
      <c r="B155" s="63"/>
      <c r="C155" s="100"/>
      <c r="D155" s="64"/>
      <c r="E155" s="220"/>
      <c r="F155" s="63"/>
      <c r="G155" s="65"/>
      <c r="H155" s="65"/>
      <c r="I155" s="65"/>
      <c r="J155" s="76"/>
      <c r="K155" s="63"/>
      <c r="L155" s="63"/>
      <c r="M155" s="63"/>
      <c r="N155" s="63"/>
      <c r="O155" s="63"/>
      <c r="P155" s="64"/>
      <c r="Q155" s="132"/>
      <c r="R155" s="63"/>
    </row>
    <row r="156" spans="1:18">
      <c r="A156" s="218">
        <v>11</v>
      </c>
      <c r="B156" s="63"/>
      <c r="C156" s="100"/>
      <c r="D156" s="64"/>
      <c r="E156" s="220"/>
      <c r="F156" s="63"/>
      <c r="G156" s="65"/>
      <c r="H156" s="65"/>
      <c r="I156" s="65"/>
      <c r="J156" s="76"/>
      <c r="K156" s="63"/>
      <c r="L156" s="63"/>
      <c r="M156" s="63"/>
      <c r="N156" s="63"/>
      <c r="O156" s="63"/>
      <c r="P156" s="64"/>
      <c r="Q156" s="132"/>
      <c r="R156" s="63"/>
    </row>
    <row r="157" spans="1:18">
      <c r="A157" s="218">
        <v>11</v>
      </c>
      <c r="B157" s="63"/>
      <c r="C157" s="100"/>
      <c r="D157" s="64"/>
      <c r="E157" s="220"/>
      <c r="F157" s="63"/>
      <c r="G157" s="65"/>
      <c r="H157" s="65"/>
      <c r="I157" s="65"/>
      <c r="J157" s="76"/>
      <c r="K157" s="63"/>
      <c r="L157" s="63"/>
      <c r="M157" s="63"/>
      <c r="N157" s="63"/>
      <c r="O157" s="63"/>
      <c r="P157" s="64"/>
      <c r="Q157" s="132"/>
      <c r="R157" s="63"/>
    </row>
    <row r="158" spans="1:18">
      <c r="A158" s="218">
        <v>11</v>
      </c>
      <c r="B158" s="63"/>
      <c r="C158" s="100"/>
      <c r="D158" s="216"/>
      <c r="E158" s="65"/>
      <c r="F158" s="63"/>
      <c r="G158" s="65"/>
      <c r="H158" s="65"/>
      <c r="I158" s="65"/>
      <c r="J158" s="76"/>
      <c r="K158" s="63"/>
      <c r="L158" s="63"/>
      <c r="M158" s="63"/>
      <c r="N158" s="63"/>
      <c r="O158" s="63"/>
      <c r="P158" s="88"/>
      <c r="Q158" s="132"/>
      <c r="R158" s="63"/>
    </row>
    <row r="159" spans="1:18">
      <c r="A159" s="218">
        <v>11</v>
      </c>
      <c r="B159" s="63"/>
      <c r="C159" s="100"/>
      <c r="D159" s="89"/>
      <c r="E159" s="172"/>
      <c r="F159" s="180"/>
      <c r="G159" s="172"/>
      <c r="H159" s="172"/>
      <c r="I159" s="206"/>
      <c r="J159" s="172"/>
      <c r="K159" s="75"/>
      <c r="L159" s="78"/>
      <c r="M159" s="78"/>
      <c r="N159" s="64"/>
      <c r="O159" s="78"/>
      <c r="P159" s="186"/>
      <c r="Q159" s="132"/>
      <c r="R159" s="63"/>
    </row>
    <row r="160" spans="1:18">
      <c r="A160" s="218">
        <v>11</v>
      </c>
      <c r="B160" s="63"/>
      <c r="C160" s="90"/>
      <c r="D160" s="91"/>
      <c r="E160" s="103"/>
      <c r="F160" s="206"/>
      <c r="G160" s="104"/>
      <c r="H160" s="79"/>
      <c r="I160" s="104"/>
      <c r="J160" s="104"/>
      <c r="K160" s="75"/>
      <c r="L160" s="93"/>
      <c r="M160" s="93"/>
      <c r="N160" s="64"/>
      <c r="O160" s="93"/>
      <c r="P160" s="186"/>
      <c r="Q160" s="90"/>
      <c r="R160" s="63"/>
    </row>
    <row r="161" spans="1:18">
      <c r="A161" s="218">
        <v>11</v>
      </c>
      <c r="B161" s="63"/>
      <c r="C161" s="132"/>
      <c r="D161" s="212"/>
      <c r="E161" s="104"/>
      <c r="F161" s="180"/>
      <c r="G161" s="104"/>
      <c r="H161" s="104"/>
      <c r="I161" s="104"/>
      <c r="J161" s="104"/>
      <c r="K161" s="75"/>
      <c r="L161" s="93"/>
      <c r="M161" s="93"/>
      <c r="N161" s="64"/>
      <c r="O161" s="93"/>
      <c r="P161" s="186"/>
      <c r="Q161" s="132"/>
      <c r="R161" s="63"/>
    </row>
    <row r="162" spans="1:18">
      <c r="A162" s="218">
        <v>11</v>
      </c>
      <c r="B162" s="63"/>
      <c r="C162" s="100"/>
      <c r="D162" s="89"/>
      <c r="E162" s="172"/>
      <c r="F162" s="180"/>
      <c r="G162" s="172"/>
      <c r="H162" s="172"/>
      <c r="I162" s="206"/>
      <c r="J162" s="172"/>
      <c r="K162" s="75"/>
      <c r="L162" s="93"/>
      <c r="M162" s="93"/>
      <c r="N162" s="64"/>
      <c r="O162" s="93"/>
      <c r="P162" s="186"/>
      <c r="Q162" s="132"/>
      <c r="R162" s="63"/>
    </row>
    <row r="163" spans="1:18">
      <c r="A163" s="218">
        <v>11</v>
      </c>
      <c r="B163" s="63"/>
      <c r="C163" s="132"/>
      <c r="D163" s="98"/>
      <c r="E163" s="104"/>
      <c r="F163" s="180"/>
      <c r="G163" s="104"/>
      <c r="H163" s="104"/>
      <c r="I163" s="104"/>
      <c r="J163" s="104"/>
      <c r="K163" s="75"/>
      <c r="L163" s="93"/>
      <c r="M163" s="93"/>
      <c r="N163" s="64"/>
      <c r="O163" s="93"/>
      <c r="P163" s="186"/>
      <c r="Q163" s="132"/>
      <c r="R163" s="63"/>
    </row>
    <row r="164" spans="1:18">
      <c r="A164" s="218">
        <v>11</v>
      </c>
      <c r="B164" s="63"/>
      <c r="C164" s="100"/>
      <c r="D164" s="89"/>
      <c r="E164" s="172"/>
      <c r="F164" s="180"/>
      <c r="G164" s="172"/>
      <c r="H164" s="172"/>
      <c r="I164" s="63"/>
      <c r="J164" s="184"/>
      <c r="K164" s="89"/>
      <c r="L164" s="64"/>
      <c r="M164" s="64"/>
      <c r="N164" s="64"/>
      <c r="O164" s="93"/>
      <c r="P164" s="186"/>
      <c r="Q164" s="132"/>
      <c r="R164" s="63"/>
    </row>
    <row r="165" spans="1:18">
      <c r="A165" s="218">
        <v>11</v>
      </c>
      <c r="B165" s="63"/>
      <c r="C165" s="100"/>
      <c r="D165" s="89"/>
      <c r="E165" s="183"/>
      <c r="F165" s="63"/>
      <c r="G165" s="183"/>
      <c r="H165" s="63"/>
      <c r="I165" s="63"/>
      <c r="J165" s="172"/>
      <c r="K165" s="93"/>
      <c r="L165" s="93"/>
      <c r="M165" s="93"/>
      <c r="N165" s="64"/>
      <c r="O165" s="93"/>
      <c r="P165" s="186"/>
      <c r="Q165" s="132"/>
      <c r="R165" s="63"/>
    </row>
    <row r="166" spans="1:18">
      <c r="A166" s="218">
        <v>11</v>
      </c>
      <c r="B166" s="63"/>
      <c r="C166" s="132"/>
      <c r="D166" s="212"/>
      <c r="E166" s="104"/>
      <c r="F166" s="180"/>
      <c r="G166" s="104"/>
      <c r="H166" s="63"/>
      <c r="I166" s="63"/>
      <c r="J166" s="104"/>
      <c r="K166" s="75"/>
      <c r="L166" s="93"/>
      <c r="M166" s="93"/>
      <c r="N166" s="64"/>
      <c r="O166" s="93"/>
      <c r="P166" s="186"/>
      <c r="Q166" s="132"/>
      <c r="R166" s="63"/>
    </row>
    <row r="167" spans="1:18">
      <c r="A167" s="218">
        <v>11</v>
      </c>
      <c r="B167" s="63"/>
      <c r="C167" s="132"/>
      <c r="D167" s="212"/>
      <c r="E167" s="162"/>
      <c r="F167" s="180"/>
      <c r="G167" s="162"/>
      <c r="H167" s="104"/>
      <c r="I167" s="104"/>
      <c r="J167" s="162"/>
      <c r="K167" s="75"/>
      <c r="L167" s="93"/>
      <c r="M167" s="93"/>
      <c r="N167" s="64"/>
      <c r="O167" s="93"/>
      <c r="P167" s="186"/>
      <c r="Q167" s="132"/>
      <c r="R167" s="63"/>
    </row>
    <row r="168" spans="1:18">
      <c r="A168" s="218">
        <v>11</v>
      </c>
      <c r="B168" s="63"/>
      <c r="C168" s="132"/>
      <c r="D168" s="212"/>
      <c r="E168" s="162"/>
      <c r="F168" s="180"/>
      <c r="G168" s="104"/>
      <c r="H168" s="104"/>
      <c r="I168" s="104"/>
      <c r="J168" s="104"/>
      <c r="K168" s="75"/>
      <c r="L168" s="93"/>
      <c r="M168" s="93"/>
      <c r="N168" s="64"/>
      <c r="O168" s="93"/>
      <c r="P168" s="186"/>
      <c r="Q168" s="132"/>
      <c r="R168" s="63"/>
    </row>
    <row r="169" spans="1:18">
      <c r="A169" s="218">
        <v>11</v>
      </c>
      <c r="B169" s="63"/>
      <c r="C169" s="89"/>
      <c r="D169" s="222"/>
      <c r="E169" s="223"/>
      <c r="F169" s="206"/>
      <c r="G169" s="223"/>
      <c r="H169" s="206"/>
      <c r="I169" s="206"/>
      <c r="J169" s="223"/>
      <c r="K169" s="224"/>
      <c r="L169" s="222"/>
      <c r="M169" s="222"/>
      <c r="N169" s="64"/>
      <c r="O169" s="93"/>
      <c r="P169" s="224"/>
      <c r="Q169" s="132"/>
      <c r="R169" s="63"/>
    </row>
    <row r="170" spans="1:18">
      <c r="A170" s="218">
        <v>11</v>
      </c>
      <c r="B170" s="63"/>
      <c r="C170" s="132"/>
      <c r="D170" s="232"/>
      <c r="E170" s="233"/>
      <c r="F170" s="230"/>
      <c r="G170" s="233"/>
      <c r="H170" s="235"/>
      <c r="I170" s="235"/>
      <c r="J170" s="233"/>
      <c r="K170" s="131"/>
      <c r="L170" s="80"/>
      <c r="M170" s="63"/>
      <c r="N170" s="237"/>
      <c r="O170" s="237"/>
      <c r="P170" s="154"/>
      <c r="Q170" s="132"/>
      <c r="R170" s="207"/>
    </row>
    <row r="171" spans="1:18">
      <c r="A171" s="176">
        <v>11</v>
      </c>
      <c r="B171" s="63"/>
      <c r="C171" s="132"/>
      <c r="D171" s="241"/>
      <c r="E171" s="129"/>
      <c r="F171" s="172"/>
      <c r="G171" s="129"/>
      <c r="H171" s="152"/>
      <c r="I171" s="152"/>
      <c r="J171" s="129"/>
      <c r="K171" s="131"/>
      <c r="L171" s="80"/>
      <c r="M171" s="171"/>
      <c r="N171" s="237"/>
      <c r="O171" s="237"/>
      <c r="P171" s="154"/>
      <c r="Q171" s="227"/>
      <c r="R171" s="207"/>
    </row>
    <row r="172" spans="1:18">
      <c r="A172" s="176">
        <v>11</v>
      </c>
      <c r="B172" s="63"/>
      <c r="C172" s="132"/>
      <c r="D172" s="232"/>
      <c r="E172" s="129"/>
      <c r="F172" s="172"/>
      <c r="G172" s="129"/>
      <c r="H172" s="129"/>
      <c r="I172" s="63"/>
      <c r="J172" s="129"/>
      <c r="K172" s="131"/>
      <c r="L172" s="80"/>
      <c r="M172" s="63"/>
      <c r="N172" s="237"/>
      <c r="O172" s="237"/>
      <c r="P172" s="154"/>
      <c r="Q172" s="132"/>
      <c r="R172" s="207"/>
    </row>
    <row r="173" spans="1:18">
      <c r="A173" s="63">
        <v>11</v>
      </c>
      <c r="B173" s="63"/>
      <c r="C173" s="122"/>
      <c r="D173" s="242"/>
      <c r="E173" s="123"/>
      <c r="F173" s="105"/>
      <c r="G173" s="123"/>
      <c r="H173" s="225"/>
      <c r="I173" s="225"/>
      <c r="J173" s="123"/>
      <c r="K173" s="131"/>
      <c r="L173" s="284"/>
      <c r="M173" s="88"/>
      <c r="N173" s="284"/>
      <c r="O173" s="63"/>
      <c r="P173" s="237"/>
      <c r="Q173" s="122"/>
      <c r="R173" s="207"/>
    </row>
    <row r="174" spans="1:18">
      <c r="A174" s="176">
        <v>11</v>
      </c>
      <c r="B174" s="63"/>
      <c r="C174" s="122"/>
      <c r="D174" s="243"/>
      <c r="E174" s="123"/>
      <c r="F174" s="105"/>
      <c r="G174" s="123"/>
      <c r="H174" s="238"/>
      <c r="I174" s="238"/>
      <c r="J174" s="123"/>
      <c r="K174" s="131"/>
      <c r="L174" s="284"/>
      <c r="M174" s="88"/>
      <c r="N174" s="284"/>
      <c r="O174" s="64"/>
      <c r="P174" s="237"/>
      <c r="Q174" s="122"/>
      <c r="R174" s="207"/>
    </row>
    <row r="175" spans="1:18">
      <c r="A175" s="79">
        <v>11</v>
      </c>
      <c r="B175" s="63"/>
      <c r="C175" s="89"/>
      <c r="D175" s="173"/>
      <c r="E175" s="112"/>
      <c r="F175" s="112"/>
      <c r="G175" s="112"/>
      <c r="H175" s="229"/>
      <c r="I175" s="229"/>
      <c r="J175" s="112"/>
      <c r="K175" s="80"/>
      <c r="L175" s="80"/>
      <c r="M175" s="80"/>
      <c r="N175" s="80"/>
      <c r="O175" s="80"/>
      <c r="P175" s="80"/>
      <c r="Q175" s="207"/>
      <c r="R175" s="207"/>
    </row>
    <row r="176" spans="1:18">
      <c r="A176" s="63">
        <v>11</v>
      </c>
      <c r="B176" s="63"/>
      <c r="C176" s="139"/>
      <c r="D176" s="98"/>
      <c r="E176" s="105"/>
      <c r="F176" s="105"/>
      <c r="G176" s="105"/>
      <c r="H176" s="231"/>
      <c r="I176" s="244"/>
      <c r="J176" s="105"/>
      <c r="K176" s="226"/>
      <c r="L176" s="64"/>
      <c r="M176" s="176"/>
      <c r="N176" s="284"/>
      <c r="O176" s="63"/>
      <c r="P176" s="237"/>
      <c r="Q176" s="240"/>
      <c r="R176" s="207"/>
    </row>
    <row r="177" spans="1:18">
      <c r="A177" s="63">
        <v>11</v>
      </c>
      <c r="B177" s="63"/>
      <c r="C177" s="122"/>
      <c r="D177" s="216"/>
      <c r="E177" s="123"/>
      <c r="F177" s="105"/>
      <c r="G177" s="123"/>
      <c r="H177" s="150"/>
      <c r="I177" s="150"/>
      <c r="J177" s="123"/>
      <c r="K177" s="131"/>
      <c r="L177" s="284"/>
      <c r="M177" s="88"/>
      <c r="N177" s="284"/>
      <c r="O177" s="63"/>
      <c r="P177" s="237"/>
      <c r="Q177" s="122"/>
      <c r="R177" s="207"/>
    </row>
    <row r="178" spans="1:18">
      <c r="A178" s="176">
        <v>11</v>
      </c>
      <c r="B178" s="63"/>
      <c r="C178" s="122"/>
      <c r="D178" s="236"/>
      <c r="E178" s="123"/>
      <c r="F178" s="105"/>
      <c r="G178" s="123"/>
      <c r="H178" s="238"/>
      <c r="I178" s="238"/>
      <c r="J178" s="123"/>
      <c r="K178" s="131"/>
      <c r="L178" s="284"/>
      <c r="M178" s="88"/>
      <c r="N178" s="284"/>
      <c r="O178" s="64"/>
      <c r="P178" s="237"/>
      <c r="Q178" s="122"/>
      <c r="R178" s="207"/>
    </row>
    <row r="179" spans="1:18">
      <c r="A179" s="176">
        <v>11</v>
      </c>
      <c r="B179" s="63"/>
      <c r="C179" s="169"/>
      <c r="D179" s="242"/>
      <c r="E179" s="245"/>
      <c r="F179" s="105"/>
      <c r="G179" s="245"/>
      <c r="H179" s="238"/>
      <c r="I179" s="238"/>
      <c r="J179" s="245"/>
      <c r="K179" s="80"/>
      <c r="L179" s="64"/>
      <c r="M179" s="80"/>
      <c r="N179" s="284"/>
      <c r="O179" s="237"/>
      <c r="P179" s="237"/>
      <c r="Q179" s="227"/>
      <c r="R179" s="207"/>
    </row>
    <row r="180" spans="1:18">
      <c r="A180" s="176">
        <v>11</v>
      </c>
      <c r="B180" s="63"/>
      <c r="C180" s="139"/>
      <c r="D180" s="98"/>
      <c r="E180" s="105"/>
      <c r="F180" s="105"/>
      <c r="G180" s="105"/>
      <c r="H180" s="238"/>
      <c r="I180" s="238"/>
      <c r="J180" s="105"/>
      <c r="K180" s="226"/>
      <c r="L180" s="64"/>
      <c r="M180" s="176"/>
      <c r="N180" s="284"/>
      <c r="O180" s="64"/>
      <c r="P180" s="237"/>
      <c r="Q180" s="240"/>
      <c r="R180" s="207"/>
    </row>
    <row r="181" spans="1:18">
      <c r="A181" s="205" t="s">
        <v>52</v>
      </c>
      <c r="B181" s="63"/>
      <c r="C181" s="139"/>
      <c r="D181" s="98"/>
      <c r="E181" s="105"/>
      <c r="F181" s="105"/>
      <c r="G181" s="105"/>
      <c r="H181" s="231"/>
      <c r="I181" s="231"/>
      <c r="J181" s="105"/>
      <c r="K181" s="226"/>
      <c r="L181" s="64"/>
      <c r="M181" s="176"/>
      <c r="N181" s="284"/>
      <c r="O181" s="171"/>
      <c r="P181" s="237"/>
      <c r="Q181" s="240"/>
      <c r="R181" s="207"/>
    </row>
    <row r="182" spans="1:18">
      <c r="A182" s="176">
        <v>11</v>
      </c>
      <c r="B182" s="63"/>
      <c r="C182" s="121"/>
      <c r="D182" s="246"/>
      <c r="E182" s="167"/>
      <c r="F182" s="230"/>
      <c r="G182" s="167"/>
      <c r="H182" s="247"/>
      <c r="I182" s="117"/>
      <c r="J182" s="167"/>
      <c r="K182" s="132"/>
      <c r="L182" s="63"/>
      <c r="M182" s="63"/>
      <c r="N182" s="80"/>
      <c r="O182" s="237"/>
      <c r="P182" s="154"/>
      <c r="Q182" s="132"/>
      <c r="R182" s="207"/>
    </row>
    <row r="183" spans="1:18">
      <c r="A183" s="79">
        <v>11</v>
      </c>
      <c r="B183" s="63"/>
      <c r="C183" s="169"/>
      <c r="D183" s="228"/>
      <c r="E183" s="212"/>
      <c r="F183" s="248"/>
      <c r="G183" s="212"/>
      <c r="H183" s="229"/>
      <c r="I183" s="229"/>
      <c r="J183" s="212"/>
      <c r="K183" s="169"/>
      <c r="L183" s="171"/>
      <c r="M183" s="80"/>
      <c r="N183" s="80"/>
      <c r="O183" s="80"/>
      <c r="P183" s="237"/>
      <c r="Q183" s="169"/>
      <c r="R183" s="207"/>
    </row>
    <row r="184" spans="1:18">
      <c r="A184" s="176">
        <v>11</v>
      </c>
      <c r="B184" s="63"/>
      <c r="C184" s="89"/>
      <c r="D184" s="205"/>
      <c r="E184" s="112"/>
      <c r="F184" s="234"/>
      <c r="G184" s="112"/>
      <c r="H184" s="116"/>
      <c r="I184" s="234"/>
      <c r="J184" s="112"/>
      <c r="K184" s="80"/>
      <c r="L184" s="63"/>
      <c r="M184" s="63"/>
      <c r="N184" s="80"/>
      <c r="O184" s="63"/>
      <c r="P184" s="63"/>
      <c r="Q184" s="100"/>
      <c r="R184" s="207"/>
    </row>
    <row r="185" spans="1:18">
      <c r="A185" s="176">
        <v>11</v>
      </c>
      <c r="B185" s="63"/>
      <c r="C185" s="169"/>
      <c r="D185" s="249"/>
      <c r="E185" s="250"/>
      <c r="F185" s="251"/>
      <c r="G185" s="252"/>
      <c r="H185" s="112"/>
      <c r="I185" s="112"/>
      <c r="J185" s="252"/>
      <c r="K185" s="169"/>
      <c r="L185" s="63"/>
      <c r="M185" s="63"/>
      <c r="N185" s="63"/>
      <c r="O185" s="237"/>
      <c r="P185" s="154"/>
      <c r="Q185" s="164"/>
      <c r="R185" s="207"/>
    </row>
    <row r="186" spans="1:18">
      <c r="A186" s="79">
        <v>11</v>
      </c>
      <c r="B186" s="63"/>
      <c r="C186" s="133"/>
      <c r="D186" s="253"/>
      <c r="E186" s="254"/>
      <c r="F186" s="234"/>
      <c r="G186" s="254"/>
      <c r="H186" s="229"/>
      <c r="I186" s="229"/>
      <c r="J186" s="254"/>
      <c r="K186" s="89"/>
      <c r="L186" s="64"/>
      <c r="M186" s="64"/>
      <c r="N186" s="64"/>
      <c r="O186" s="80"/>
      <c r="P186" s="80"/>
      <c r="Q186" s="132"/>
      <c r="R186" s="207"/>
    </row>
    <row r="187" spans="1:18">
      <c r="A187" s="255">
        <v>11</v>
      </c>
      <c r="B187" s="63"/>
      <c r="C187" s="132"/>
      <c r="D187" s="184"/>
      <c r="E187" s="256"/>
      <c r="F187" s="256"/>
      <c r="G187" s="256"/>
      <c r="H187" s="256"/>
      <c r="I187" s="256"/>
      <c r="J187" s="257"/>
      <c r="K187" s="89"/>
      <c r="L187" s="64"/>
      <c r="M187" s="64"/>
      <c r="N187" s="64"/>
      <c r="O187" s="64"/>
      <c r="P187" s="154"/>
      <c r="Q187" s="132"/>
      <c r="R187" s="207"/>
    </row>
    <row r="188" spans="1:18">
      <c r="A188" s="176">
        <v>11</v>
      </c>
      <c r="B188" s="63"/>
      <c r="C188" s="132"/>
      <c r="D188" s="232"/>
      <c r="E188" s="233"/>
      <c r="F188" s="230"/>
      <c r="G188" s="233"/>
      <c r="H188" s="233"/>
      <c r="I188" s="233"/>
      <c r="J188" s="233"/>
      <c r="K188" s="131"/>
      <c r="L188" s="80"/>
      <c r="M188" s="63"/>
      <c r="N188" s="237"/>
      <c r="O188" s="237"/>
      <c r="P188" s="154"/>
      <c r="Q188" s="132"/>
      <c r="R188" s="207"/>
    </row>
    <row r="189" spans="1:18">
      <c r="A189" s="176">
        <v>11</v>
      </c>
      <c r="B189" s="63"/>
      <c r="C189" s="132"/>
      <c r="D189" s="232"/>
      <c r="E189" s="233"/>
      <c r="F189" s="230"/>
      <c r="G189" s="258"/>
      <c r="H189" s="233"/>
      <c r="I189" s="233"/>
      <c r="J189" s="233"/>
      <c r="K189" s="131"/>
      <c r="L189" s="80"/>
      <c r="M189" s="63"/>
      <c r="N189" s="237"/>
      <c r="O189" s="237"/>
      <c r="P189" s="154"/>
      <c r="Q189" s="132"/>
      <c r="R189" s="207"/>
    </row>
    <row r="190" spans="1:18">
      <c r="A190" s="176">
        <v>11</v>
      </c>
      <c r="B190" s="63"/>
      <c r="C190" s="132"/>
      <c r="D190" s="232"/>
      <c r="E190" s="233"/>
      <c r="F190" s="230"/>
      <c r="G190" s="259"/>
      <c r="H190" s="260"/>
      <c r="I190" s="233"/>
      <c r="J190" s="233"/>
      <c r="K190" s="131"/>
      <c r="L190" s="80"/>
      <c r="M190" s="63"/>
      <c r="N190" s="237"/>
      <c r="O190" s="237"/>
      <c r="P190" s="154"/>
      <c r="Q190" s="132"/>
      <c r="R190" s="207"/>
    </row>
    <row r="191" spans="1:18">
      <c r="A191" s="221">
        <v>11</v>
      </c>
      <c r="B191" s="63"/>
      <c r="C191" s="177"/>
      <c r="D191" s="261"/>
      <c r="E191" s="178"/>
      <c r="F191" s="63"/>
      <c r="G191" s="178"/>
      <c r="H191" s="262"/>
      <c r="I191" s="262"/>
      <c r="J191" s="178"/>
      <c r="K191" s="175"/>
      <c r="L191" s="221"/>
      <c r="M191" s="93"/>
      <c r="N191" s="93"/>
      <c r="O191" s="168"/>
      <c r="P191" s="63"/>
      <c r="Q191" s="132"/>
      <c r="R191" s="63"/>
    </row>
    <row r="192" spans="1:18">
      <c r="A192" s="221">
        <v>11</v>
      </c>
      <c r="B192" s="63"/>
      <c r="C192" s="177"/>
      <c r="D192" s="261"/>
      <c r="E192" s="178"/>
      <c r="F192" s="63"/>
      <c r="G192" s="178"/>
      <c r="H192" s="262"/>
      <c r="I192" s="262"/>
      <c r="J192" s="178"/>
      <c r="K192" s="175"/>
      <c r="L192" s="221"/>
      <c r="M192" s="93"/>
      <c r="N192" s="93"/>
      <c r="O192" s="168"/>
      <c r="P192" s="63"/>
      <c r="Q192" s="132"/>
      <c r="R192" s="63"/>
    </row>
    <row r="193" spans="1:18" s="54" customFormat="1">
      <c r="A193" s="255">
        <v>11</v>
      </c>
      <c r="B193" s="63"/>
      <c r="C193" s="132"/>
      <c r="D193" s="165"/>
      <c r="E193" s="166"/>
      <c r="F193" s="266"/>
      <c r="G193" s="166"/>
      <c r="H193" s="166"/>
      <c r="I193" s="173"/>
      <c r="J193" s="166"/>
      <c r="K193" s="132"/>
      <c r="L193" s="63"/>
      <c r="M193" s="63"/>
      <c r="N193" s="63"/>
      <c r="O193" s="63"/>
      <c r="P193" s="63"/>
      <c r="Q193" s="132"/>
      <c r="R193" s="63"/>
    </row>
    <row r="194" spans="1:18" s="54" customFormat="1">
      <c r="A194" s="255">
        <v>11</v>
      </c>
      <c r="B194" s="63"/>
      <c r="C194" s="132"/>
      <c r="D194" s="165"/>
      <c r="E194" s="166"/>
      <c r="F194" s="266"/>
      <c r="G194" s="166"/>
      <c r="H194" s="166"/>
      <c r="I194" s="173"/>
      <c r="J194" s="166"/>
      <c r="K194" s="132"/>
      <c r="L194" s="63"/>
      <c r="M194" s="63"/>
      <c r="N194" s="63"/>
      <c r="O194" s="63"/>
      <c r="P194" s="63"/>
      <c r="Q194" s="132"/>
      <c r="R194" s="63"/>
    </row>
    <row r="195" spans="1:18">
      <c r="A195" s="221">
        <v>11</v>
      </c>
      <c r="B195" s="63"/>
      <c r="C195" s="132"/>
      <c r="D195" s="170"/>
      <c r="E195" s="179"/>
      <c r="F195" s="180"/>
      <c r="G195" s="263"/>
      <c r="H195" s="104"/>
      <c r="I195" s="104"/>
      <c r="J195" s="263"/>
      <c r="K195" s="75"/>
      <c r="L195" s="93"/>
      <c r="M195" s="93"/>
      <c r="N195" s="93"/>
      <c r="O195" s="93"/>
      <c r="P195" s="63"/>
      <c r="Q195" s="132"/>
      <c r="R195" s="63"/>
    </row>
    <row r="196" spans="1:18">
      <c r="A196" s="221">
        <v>11</v>
      </c>
      <c r="B196" s="63"/>
      <c r="C196" s="132"/>
      <c r="D196" s="170"/>
      <c r="E196" s="179"/>
      <c r="F196" s="180"/>
      <c r="G196" s="263"/>
      <c r="H196" s="104"/>
      <c r="I196" s="104"/>
      <c r="J196" s="263"/>
      <c r="K196" s="75"/>
      <c r="L196" s="93"/>
      <c r="M196" s="93"/>
      <c r="N196" s="80"/>
      <c r="O196" s="93"/>
      <c r="P196" s="63"/>
      <c r="Q196" s="132"/>
      <c r="R196" s="63"/>
    </row>
    <row r="197" spans="1:18">
      <c r="A197" s="221">
        <v>11</v>
      </c>
      <c r="B197" s="63"/>
      <c r="C197" s="75"/>
      <c r="D197" s="170"/>
      <c r="E197" s="264"/>
      <c r="F197" s="63"/>
      <c r="G197" s="161"/>
      <c r="H197" s="161"/>
      <c r="I197" s="163"/>
      <c r="J197" s="264"/>
      <c r="K197" s="75"/>
      <c r="L197" s="63"/>
      <c r="M197" s="63"/>
      <c r="N197" s="63"/>
      <c r="O197" s="93"/>
      <c r="P197" s="63"/>
      <c r="Q197" s="132"/>
      <c r="R197" s="63"/>
    </row>
    <row r="198" spans="1:18">
      <c r="A198" s="221">
        <v>11</v>
      </c>
      <c r="B198" s="63"/>
      <c r="C198" s="132"/>
      <c r="D198" s="170"/>
      <c r="E198" s="179"/>
      <c r="F198" s="99"/>
      <c r="G198" s="179"/>
      <c r="H198" s="265"/>
      <c r="I198" s="265"/>
      <c r="J198" s="179"/>
      <c r="K198" s="75"/>
      <c r="L198" s="93"/>
      <c r="M198" s="93"/>
      <c r="N198" s="93"/>
      <c r="O198" s="93"/>
      <c r="P198" s="63"/>
      <c r="Q198" s="132"/>
      <c r="R198" s="63"/>
    </row>
    <row r="199" spans="1:18">
      <c r="A199" s="63">
        <v>11</v>
      </c>
      <c r="B199" s="63"/>
      <c r="C199" s="100"/>
      <c r="D199" s="64"/>
      <c r="E199" s="166"/>
      <c r="F199" s="266"/>
      <c r="G199" s="166"/>
      <c r="H199" s="166"/>
      <c r="I199" s="173"/>
      <c r="J199" s="166"/>
      <c r="K199" s="75"/>
      <c r="L199" s="93"/>
      <c r="M199" s="93"/>
      <c r="N199" s="93"/>
      <c r="O199" s="93"/>
      <c r="P199" s="168"/>
      <c r="Q199" s="132"/>
      <c r="R199" s="63"/>
    </row>
    <row r="200" spans="1:18">
      <c r="A200" s="221">
        <v>11</v>
      </c>
      <c r="B200" s="63"/>
      <c r="C200" s="177"/>
      <c r="D200" s="170"/>
      <c r="E200" s="263"/>
      <c r="F200" s="63"/>
      <c r="G200" s="263"/>
      <c r="H200" s="163"/>
      <c r="I200" s="63"/>
      <c r="J200" s="263"/>
      <c r="K200" s="75"/>
      <c r="L200" s="93"/>
      <c r="M200" s="93"/>
      <c r="N200" s="93"/>
      <c r="O200" s="93"/>
      <c r="P200" s="63"/>
      <c r="Q200" s="132"/>
      <c r="R200" s="63"/>
    </row>
    <row r="201" spans="1:18">
      <c r="A201" s="221">
        <v>11</v>
      </c>
      <c r="B201" s="63"/>
      <c r="C201" s="177"/>
      <c r="D201" s="170"/>
      <c r="E201" s="263"/>
      <c r="F201" s="63"/>
      <c r="G201" s="263"/>
      <c r="H201" s="163"/>
      <c r="I201" s="63"/>
      <c r="J201" s="263"/>
      <c r="K201" s="75"/>
      <c r="L201" s="93"/>
      <c r="M201" s="93"/>
      <c r="N201" s="93"/>
      <c r="O201" s="93"/>
      <c r="P201" s="63"/>
      <c r="Q201" s="132"/>
      <c r="R201" s="63"/>
    </row>
    <row r="202" spans="1:18">
      <c r="A202" s="176">
        <v>11</v>
      </c>
      <c r="B202" s="63"/>
      <c r="C202" s="159"/>
      <c r="D202" s="160"/>
      <c r="E202" s="267"/>
      <c r="F202" s="162"/>
      <c r="G202" s="268"/>
      <c r="H202" s="268"/>
      <c r="I202" s="268"/>
      <c r="J202" s="267"/>
      <c r="K202" s="89"/>
      <c r="L202" s="64"/>
      <c r="M202" s="64"/>
      <c r="N202" s="64"/>
      <c r="O202" s="64"/>
      <c r="P202" s="237"/>
      <c r="Q202" s="269"/>
      <c r="R202" s="63"/>
    </row>
    <row r="203" spans="1:18">
      <c r="A203" s="176">
        <v>11</v>
      </c>
      <c r="B203" s="63"/>
      <c r="C203" s="132"/>
      <c r="D203" s="170"/>
      <c r="E203" s="162"/>
      <c r="F203" s="162"/>
      <c r="G203" s="162"/>
      <c r="H203" s="63"/>
      <c r="I203" s="63"/>
      <c r="J203" s="105"/>
      <c r="K203" s="89"/>
      <c r="L203" s="64"/>
      <c r="M203" s="64"/>
      <c r="N203" s="64"/>
      <c r="O203" s="64"/>
      <c r="P203" s="237"/>
      <c r="Q203" s="132"/>
      <c r="R203" s="64"/>
    </row>
    <row r="204" spans="1:18">
      <c r="A204" s="176">
        <v>11</v>
      </c>
      <c r="B204" s="63"/>
      <c r="C204" s="90"/>
      <c r="D204" s="153"/>
      <c r="E204" s="270"/>
      <c r="F204" s="162"/>
      <c r="G204" s="270"/>
      <c r="H204" s="65"/>
      <c r="I204" s="65"/>
      <c r="J204" s="270"/>
      <c r="K204" s="100"/>
      <c r="L204" s="93"/>
      <c r="M204" s="93"/>
      <c r="N204" s="93"/>
      <c r="O204" s="93"/>
      <c r="P204" s="168"/>
      <c r="Q204" s="132"/>
      <c r="R204" s="63"/>
    </row>
    <row r="205" spans="1:18">
      <c r="A205" s="176">
        <v>11</v>
      </c>
      <c r="B205" s="63"/>
      <c r="C205" s="90"/>
      <c r="D205" s="78"/>
      <c r="E205" s="172"/>
      <c r="F205" s="63"/>
      <c r="G205" s="172"/>
      <c r="H205" s="65"/>
      <c r="I205" s="65"/>
      <c r="J205" s="172"/>
      <c r="K205" s="75"/>
      <c r="L205" s="93"/>
      <c r="M205" s="93"/>
      <c r="N205" s="93"/>
      <c r="O205" s="93"/>
      <c r="P205" s="78"/>
      <c r="Q205" s="132"/>
      <c r="R205" s="63"/>
    </row>
    <row r="206" spans="1:18">
      <c r="A206" s="176">
        <v>11</v>
      </c>
      <c r="B206" s="63"/>
      <c r="C206" s="90"/>
      <c r="D206" s="153"/>
      <c r="E206" s="270"/>
      <c r="F206" s="63"/>
      <c r="G206" s="270"/>
      <c r="H206" s="65"/>
      <c r="I206" s="65"/>
      <c r="J206" s="270"/>
      <c r="K206" s="100"/>
      <c r="L206" s="93"/>
      <c r="M206" s="93"/>
      <c r="N206" s="93"/>
      <c r="O206" s="93"/>
      <c r="P206" s="186"/>
      <c r="Q206" s="132"/>
      <c r="R206" s="63"/>
    </row>
    <row r="207" spans="1:18">
      <c r="A207" s="271">
        <v>11</v>
      </c>
      <c r="B207" s="63"/>
      <c r="C207" s="100"/>
      <c r="D207" s="271"/>
      <c r="E207" s="272"/>
      <c r="F207" s="271"/>
      <c r="G207" s="272"/>
      <c r="H207" s="122"/>
      <c r="I207" s="122"/>
      <c r="J207" s="272"/>
      <c r="K207" s="169"/>
      <c r="L207" s="80"/>
      <c r="M207" s="80"/>
      <c r="N207" s="80"/>
      <c r="O207" s="80"/>
      <c r="P207" s="63"/>
      <c r="Q207" s="100"/>
      <c r="R207" s="271"/>
    </row>
    <row r="208" spans="1:18">
      <c r="A208" s="63">
        <v>11</v>
      </c>
      <c r="B208" s="63"/>
      <c r="C208" s="132"/>
      <c r="D208" s="214"/>
      <c r="E208" s="214"/>
      <c r="F208" s="235"/>
      <c r="G208" s="214"/>
      <c r="H208" s="273"/>
      <c r="I208" s="273"/>
      <c r="J208" s="235"/>
      <c r="K208" s="63"/>
      <c r="L208" s="63"/>
      <c r="M208" s="63"/>
      <c r="N208" s="63"/>
      <c r="O208" s="63"/>
      <c r="P208" s="63"/>
      <c r="Q208" s="63"/>
      <c r="R208" s="63"/>
    </row>
    <row r="209" spans="1:18">
      <c r="A209" s="176">
        <v>11</v>
      </c>
      <c r="B209" s="63"/>
      <c r="C209" s="100"/>
      <c r="D209" s="89"/>
      <c r="E209" s="182"/>
      <c r="F209" s="63"/>
      <c r="G209" s="172"/>
      <c r="H209" s="63"/>
      <c r="I209" s="63"/>
      <c r="J209" s="172"/>
      <c r="K209" s="89"/>
      <c r="L209" s="64"/>
      <c r="M209" s="64"/>
      <c r="N209" s="64"/>
      <c r="O209" s="64"/>
      <c r="P209" s="63"/>
      <c r="Q209" s="132"/>
      <c r="R209" s="63"/>
    </row>
    <row r="210" spans="1:18">
      <c r="A210" s="176">
        <v>11</v>
      </c>
      <c r="B210" s="63"/>
      <c r="C210" s="100"/>
      <c r="D210" s="89"/>
      <c r="E210" s="182"/>
      <c r="F210" s="63"/>
      <c r="G210" s="172"/>
      <c r="H210" s="63"/>
      <c r="I210" s="63"/>
      <c r="J210" s="172"/>
      <c r="K210" s="89"/>
      <c r="L210" s="64"/>
      <c r="M210" s="64"/>
      <c r="N210" s="64"/>
      <c r="O210" s="64"/>
      <c r="P210" s="63"/>
      <c r="Q210" s="132"/>
      <c r="R210" s="63"/>
    </row>
    <row r="211" spans="1:18">
      <c r="A211" s="176">
        <v>11</v>
      </c>
      <c r="B211" s="63"/>
      <c r="C211" s="100"/>
      <c r="D211" s="89"/>
      <c r="E211" s="182"/>
      <c r="F211" s="63"/>
      <c r="G211" s="172"/>
      <c r="H211" s="63"/>
      <c r="I211" s="63"/>
      <c r="J211" s="172"/>
      <c r="K211" s="89"/>
      <c r="L211" s="64"/>
      <c r="M211" s="64"/>
      <c r="N211" s="64"/>
      <c r="O211" s="64"/>
      <c r="P211" s="63"/>
      <c r="Q211" s="132"/>
      <c r="R211" s="64"/>
    </row>
    <row r="212" spans="1:18">
      <c r="A212" s="176">
        <v>11</v>
      </c>
      <c r="B212" s="63"/>
      <c r="C212" s="100"/>
      <c r="D212" s="89"/>
      <c r="E212" s="182"/>
      <c r="F212" s="63"/>
      <c r="G212" s="172"/>
      <c r="H212" s="63"/>
      <c r="I212" s="63"/>
      <c r="J212" s="172"/>
      <c r="K212" s="89"/>
      <c r="L212" s="64"/>
      <c r="M212" s="64"/>
      <c r="N212" s="64"/>
      <c r="O212" s="64"/>
      <c r="P212" s="63"/>
      <c r="Q212" s="132"/>
      <c r="R212" s="63"/>
    </row>
    <row r="213" spans="1:18">
      <c r="A213" s="176">
        <v>11</v>
      </c>
      <c r="B213" s="63"/>
      <c r="C213" s="100"/>
      <c r="D213" s="89"/>
      <c r="E213" s="182"/>
      <c r="F213" s="63"/>
      <c r="G213" s="172"/>
      <c r="H213" s="63"/>
      <c r="I213" s="63"/>
      <c r="J213" s="172"/>
      <c r="K213" s="89"/>
      <c r="L213" s="64"/>
      <c r="M213" s="64"/>
      <c r="N213" s="64"/>
      <c r="O213" s="64"/>
      <c r="P213" s="63"/>
      <c r="Q213" s="132"/>
      <c r="R213" s="63"/>
    </row>
    <row r="214" spans="1:18">
      <c r="A214" s="176">
        <v>11</v>
      </c>
      <c r="B214" s="63"/>
      <c r="C214" s="100"/>
      <c r="D214" s="89"/>
      <c r="E214" s="182"/>
      <c r="F214" s="63"/>
      <c r="G214" s="172"/>
      <c r="H214" s="63"/>
      <c r="I214" s="63"/>
      <c r="J214" s="172"/>
      <c r="K214" s="89"/>
      <c r="L214" s="64"/>
      <c r="M214" s="64"/>
      <c r="N214" s="64"/>
      <c r="O214" s="64"/>
      <c r="P214" s="63"/>
      <c r="Q214" s="132"/>
      <c r="R214" s="64"/>
    </row>
    <row r="215" spans="1:18">
      <c r="A215" s="176">
        <v>11</v>
      </c>
      <c r="B215" s="63"/>
      <c r="C215" s="157"/>
      <c r="D215" s="153"/>
      <c r="E215" s="158"/>
      <c r="F215" s="63"/>
      <c r="G215" s="65"/>
      <c r="H215" s="65"/>
      <c r="I215" s="65"/>
      <c r="J215" s="76"/>
      <c r="K215" s="274"/>
      <c r="L215" s="275"/>
      <c r="M215" s="275"/>
      <c r="N215" s="275"/>
      <c r="O215" s="153"/>
      <c r="P215" s="237"/>
      <c r="Q215" s="155"/>
      <c r="R215" s="63"/>
    </row>
    <row r="216" spans="1:18">
      <c r="A216" s="176">
        <v>11</v>
      </c>
      <c r="B216" s="63"/>
      <c r="C216" s="181"/>
      <c r="D216" s="236"/>
      <c r="E216" s="162"/>
      <c r="F216" s="163"/>
      <c r="G216" s="162"/>
      <c r="H216" s="63"/>
      <c r="I216" s="63"/>
      <c r="J216" s="162"/>
      <c r="K216" s="89"/>
      <c r="L216" s="275"/>
      <c r="M216" s="275"/>
      <c r="N216" s="275"/>
      <c r="O216" s="153"/>
      <c r="P216" s="237"/>
      <c r="Q216" s="132"/>
      <c r="R216" s="63"/>
    </row>
    <row r="217" spans="1:18">
      <c r="A217" s="176">
        <v>11</v>
      </c>
      <c r="B217" s="63"/>
      <c r="C217" s="100"/>
      <c r="D217" s="89"/>
      <c r="E217" s="172"/>
      <c r="F217" s="99"/>
      <c r="G217" s="172"/>
      <c r="H217" s="206"/>
      <c r="I217" s="206"/>
      <c r="J217" s="162"/>
      <c r="K217" s="276"/>
      <c r="L217" s="277"/>
      <c r="M217" s="277"/>
      <c r="N217" s="277"/>
      <c r="O217" s="153"/>
      <c r="P217" s="80"/>
      <c r="Q217" s="278"/>
      <c r="R217" s="80"/>
    </row>
    <row r="218" spans="1:18">
      <c r="A218" s="176">
        <v>11</v>
      </c>
      <c r="B218" s="63"/>
      <c r="C218" s="100"/>
      <c r="D218" s="89"/>
      <c r="E218" s="172"/>
      <c r="F218" s="63"/>
      <c r="G218" s="172"/>
      <c r="H218" s="65"/>
      <c r="I218" s="65"/>
      <c r="J218" s="172"/>
      <c r="K218" s="279"/>
      <c r="L218" s="280"/>
      <c r="M218" s="280"/>
      <c r="N218" s="280"/>
      <c r="O218" s="280"/>
      <c r="P218" s="280"/>
      <c r="Q218" s="132"/>
      <c r="R218" s="63"/>
    </row>
    <row r="219" spans="1:18">
      <c r="A219" s="176">
        <v>11</v>
      </c>
      <c r="B219" s="63"/>
      <c r="C219" s="281"/>
      <c r="D219" s="89"/>
      <c r="E219" s="172"/>
      <c r="F219" s="63"/>
      <c r="G219" s="172"/>
      <c r="H219" s="65"/>
      <c r="I219" s="65"/>
      <c r="J219" s="172"/>
      <c r="K219" s="281"/>
      <c r="L219" s="282"/>
      <c r="M219" s="282"/>
      <c r="N219" s="282"/>
      <c r="O219" s="80"/>
      <c r="P219" s="80"/>
      <c r="Q219" s="281"/>
      <c r="R219" s="63"/>
    </row>
    <row r="220" spans="1:18">
      <c r="A220" s="176">
        <v>11</v>
      </c>
      <c r="B220" s="63"/>
      <c r="C220" s="132"/>
      <c r="D220" s="214"/>
      <c r="E220" s="214"/>
      <c r="F220" s="235"/>
      <c r="G220" s="273"/>
      <c r="H220" s="273"/>
      <c r="I220" s="273"/>
      <c r="J220" s="235"/>
      <c r="K220" s="63"/>
      <c r="L220" s="63"/>
      <c r="M220" s="63"/>
      <c r="N220" s="63"/>
      <c r="O220" s="63"/>
      <c r="P220" s="63"/>
      <c r="Q220" s="63"/>
      <c r="R220" s="63"/>
    </row>
    <row r="221" spans="1:18">
      <c r="A221" s="176">
        <v>11</v>
      </c>
      <c r="B221" s="63"/>
      <c r="C221" s="132"/>
      <c r="D221" s="214"/>
      <c r="E221" s="212"/>
      <c r="F221" s="235"/>
      <c r="G221" s="273"/>
      <c r="H221" s="273"/>
      <c r="I221" s="273"/>
      <c r="J221" s="235"/>
      <c r="K221" s="63"/>
      <c r="L221" s="63"/>
      <c r="M221" s="63"/>
      <c r="N221" s="63"/>
      <c r="O221" s="63"/>
      <c r="P221" s="63"/>
      <c r="Q221" s="63"/>
      <c r="R221" s="63"/>
    </row>
    <row r="222" spans="1:18">
      <c r="A222" s="221">
        <v>11</v>
      </c>
      <c r="B222" s="63"/>
      <c r="C222" s="132"/>
      <c r="D222" s="214"/>
      <c r="E222" s="212"/>
      <c r="F222" s="235"/>
      <c r="G222" s="273"/>
      <c r="H222" s="273"/>
      <c r="I222" s="273"/>
      <c r="J222" s="235"/>
      <c r="K222" s="63"/>
      <c r="L222" s="63"/>
      <c r="M222" s="63"/>
      <c r="N222" s="63"/>
      <c r="O222" s="63"/>
      <c r="P222" s="63"/>
      <c r="Q222" s="63"/>
      <c r="R222" s="63"/>
    </row>
    <row r="223" spans="1:18">
      <c r="A223" s="221">
        <v>11</v>
      </c>
      <c r="B223" s="63"/>
      <c r="C223" s="132"/>
      <c r="D223" s="214"/>
      <c r="E223" s="212"/>
      <c r="F223" s="235"/>
      <c r="G223" s="273"/>
      <c r="H223" s="273"/>
      <c r="I223" s="273"/>
      <c r="J223" s="235"/>
      <c r="K223" s="63"/>
      <c r="L223" s="63"/>
      <c r="M223" s="63"/>
      <c r="N223" s="63"/>
      <c r="O223" s="63"/>
      <c r="P223" s="63"/>
      <c r="Q223" s="63"/>
      <c r="R223" s="63"/>
    </row>
  </sheetData>
  <autoFilter ref="A4:R223"/>
  <mergeCells count="3">
    <mergeCell ref="A1:R1"/>
    <mergeCell ref="A2:Q2"/>
    <mergeCell ref="G3:I3"/>
  </mergeCells>
  <pageMargins left="0.7" right="0.7" top="0.75" bottom="0.75" header="0.3" footer="0.3"/>
  <pageSetup paperSize="9" scale="45" fitToHeight="0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S282"/>
  <sheetViews>
    <sheetView topLeftCell="A40" zoomScale="70" zoomScaleNormal="70" workbookViewId="0">
      <selection activeCell="A42" sqref="A42:XFD42"/>
    </sheetView>
  </sheetViews>
  <sheetFormatPr defaultColWidth="8.88671875" defaultRowHeight="21"/>
  <cols>
    <col min="1" max="1" width="4.109375" style="4" bestFit="1" customWidth="1"/>
    <col min="2" max="2" width="7.88671875" style="4" bestFit="1" customWidth="1"/>
    <col min="3" max="3" width="43.88671875" style="4" customWidth="1"/>
    <col min="4" max="4" width="25.5546875" style="4" customWidth="1"/>
    <col min="5" max="5" width="16.109375" style="4" bestFit="1" customWidth="1"/>
    <col min="6" max="6" width="8" style="4" customWidth="1"/>
    <col min="7" max="7" width="17.21875" style="849" customWidth="1"/>
    <col min="8" max="8" width="17.109375" style="4" customWidth="1"/>
    <col min="9" max="9" width="17.5546875" style="4" customWidth="1"/>
    <col min="10" max="10" width="19.5546875" style="4" customWidth="1"/>
    <col min="11" max="11" width="20.88671875" style="72" customWidth="1"/>
    <col min="12" max="12" width="13.44140625" style="72" customWidth="1"/>
    <col min="13" max="13" width="14.88671875" style="72" customWidth="1"/>
    <col min="14" max="14" width="18.88671875" style="72" customWidth="1"/>
    <col min="15" max="15" width="6.5546875" style="72" customWidth="1"/>
    <col min="16" max="16" width="23.109375" style="4" customWidth="1"/>
    <col min="17" max="17" width="74" style="4" customWidth="1"/>
    <col min="18" max="18" width="15.21875" style="4" customWidth="1"/>
    <col min="19" max="16384" width="8.88671875" style="4"/>
  </cols>
  <sheetData>
    <row r="1" spans="1:18">
      <c r="A1" s="1345" t="s">
        <v>176</v>
      </c>
      <c r="B1" s="1345"/>
      <c r="C1" s="1345"/>
      <c r="D1" s="1345"/>
      <c r="E1" s="1345"/>
      <c r="F1" s="1345"/>
      <c r="G1" s="1345"/>
      <c r="H1" s="1345"/>
      <c r="I1" s="1345"/>
      <c r="J1" s="1345"/>
      <c r="K1" s="1345"/>
      <c r="L1" s="1345"/>
      <c r="M1" s="1345"/>
      <c r="N1" s="1345"/>
      <c r="O1" s="1345"/>
      <c r="P1" s="1345"/>
      <c r="Q1" s="1345"/>
      <c r="R1" s="1345"/>
    </row>
    <row r="2" spans="1:18" ht="21.6" thickBot="1">
      <c r="A2" s="1346" t="s">
        <v>173</v>
      </c>
      <c r="B2" s="1346"/>
      <c r="C2" s="1346"/>
      <c r="D2" s="1346"/>
      <c r="E2" s="1346"/>
      <c r="F2" s="1346"/>
      <c r="G2" s="1346"/>
      <c r="H2" s="1346"/>
      <c r="I2" s="1346"/>
      <c r="J2" s="1346"/>
      <c r="K2" s="1346"/>
      <c r="L2" s="1346"/>
      <c r="M2" s="1346"/>
      <c r="N2" s="1346"/>
      <c r="O2" s="1346"/>
      <c r="P2" s="1346"/>
      <c r="Q2" s="1346"/>
      <c r="R2" s="1029"/>
    </row>
    <row r="3" spans="1:18">
      <c r="A3" s="1"/>
      <c r="B3" s="1028"/>
      <c r="C3" s="1"/>
      <c r="D3" s="21"/>
      <c r="E3" s="21"/>
      <c r="F3" s="1"/>
      <c r="G3" s="1347" t="s">
        <v>10</v>
      </c>
      <c r="H3" s="1348"/>
      <c r="I3" s="1349"/>
      <c r="J3" s="283"/>
      <c r="K3" s="1028"/>
      <c r="L3" s="1028"/>
      <c r="M3" s="1028"/>
      <c r="N3" s="1028"/>
      <c r="O3" s="1028"/>
      <c r="P3" s="1"/>
      <c r="Q3" s="1"/>
      <c r="R3" s="1"/>
    </row>
    <row r="4" spans="1:18" ht="126">
      <c r="A4" s="23" t="s">
        <v>8</v>
      </c>
      <c r="B4" s="23" t="s">
        <v>5</v>
      </c>
      <c r="C4" s="23" t="s">
        <v>11</v>
      </c>
      <c r="D4" s="24" t="s">
        <v>12</v>
      </c>
      <c r="E4" s="24" t="s">
        <v>6</v>
      </c>
      <c r="F4" s="25" t="s">
        <v>3</v>
      </c>
      <c r="G4" s="26" t="s">
        <v>17</v>
      </c>
      <c r="H4" s="26" t="s">
        <v>178</v>
      </c>
      <c r="I4" s="26" t="s">
        <v>179</v>
      </c>
      <c r="J4" s="25" t="s">
        <v>13</v>
      </c>
      <c r="K4" s="23" t="s">
        <v>0</v>
      </c>
      <c r="L4" s="23" t="s">
        <v>2</v>
      </c>
      <c r="M4" s="23" t="s">
        <v>9</v>
      </c>
      <c r="N4" s="23" t="s">
        <v>1</v>
      </c>
      <c r="O4" s="23" t="s">
        <v>4</v>
      </c>
      <c r="P4" s="23" t="s">
        <v>15</v>
      </c>
      <c r="Q4" s="23" t="s">
        <v>7</v>
      </c>
      <c r="R4" s="27" t="s">
        <v>14</v>
      </c>
    </row>
    <row r="5" spans="1:18">
      <c r="A5" s="67"/>
      <c r="B5" s="67"/>
      <c r="C5" s="67" t="s">
        <v>174</v>
      </c>
      <c r="D5" s="68"/>
      <c r="E5" s="68"/>
      <c r="F5" s="290"/>
      <c r="G5" s="291">
        <f>SUM(G6:G366)</f>
        <v>866753950</v>
      </c>
      <c r="H5" s="291">
        <f>SUM(H6:H366)</f>
        <v>0</v>
      </c>
      <c r="I5" s="291">
        <f>SUM(I6:I366)</f>
        <v>0</v>
      </c>
      <c r="J5" s="291">
        <f>SUM(J6:J366)</f>
        <v>945896280</v>
      </c>
      <c r="K5" s="67"/>
      <c r="L5" s="67"/>
      <c r="M5" s="67"/>
      <c r="N5" s="67"/>
      <c r="O5" s="67"/>
      <c r="P5" s="67"/>
      <c r="Q5" s="67"/>
      <c r="R5" s="69"/>
    </row>
    <row r="6" spans="1:18" s="37" customFormat="1">
      <c r="A6" s="156"/>
      <c r="B6" s="156">
        <v>1</v>
      </c>
      <c r="C6" s="96" t="s">
        <v>294</v>
      </c>
      <c r="D6" s="622"/>
      <c r="E6" s="623">
        <v>580000</v>
      </c>
      <c r="F6" s="624">
        <v>1</v>
      </c>
      <c r="G6" s="102">
        <v>580000</v>
      </c>
      <c r="H6" s="625"/>
      <c r="I6" s="625"/>
      <c r="J6" s="126">
        <v>580000</v>
      </c>
      <c r="K6" s="136" t="s">
        <v>55</v>
      </c>
      <c r="L6" s="107" t="s">
        <v>56</v>
      </c>
      <c r="M6" s="107" t="s">
        <v>57</v>
      </c>
      <c r="N6" s="107" t="s">
        <v>32</v>
      </c>
      <c r="O6" s="543"/>
      <c r="P6" s="137"/>
      <c r="Q6" s="94" t="s">
        <v>295</v>
      </c>
    </row>
    <row r="7" spans="1:18" s="2" customFormat="1" ht="42">
      <c r="A7" s="762"/>
      <c r="B7" s="85">
        <v>2</v>
      </c>
      <c r="C7" s="587" t="s">
        <v>128</v>
      </c>
      <c r="D7" s="126"/>
      <c r="E7" s="588">
        <v>1218700</v>
      </c>
      <c r="F7" s="105">
        <v>1</v>
      </c>
      <c r="G7" s="326">
        <v>1218700</v>
      </c>
      <c r="H7" s="127"/>
      <c r="I7" s="127"/>
      <c r="J7" s="588">
        <v>1218700</v>
      </c>
      <c r="K7" s="147" t="s">
        <v>86</v>
      </c>
      <c r="L7" s="89" t="s">
        <v>61</v>
      </c>
      <c r="M7" s="147" t="s">
        <v>87</v>
      </c>
      <c r="N7" s="124" t="s">
        <v>32</v>
      </c>
      <c r="O7" s="148" t="s">
        <v>36</v>
      </c>
      <c r="P7" s="109" t="s">
        <v>31</v>
      </c>
      <c r="Q7" s="110" t="s">
        <v>63</v>
      </c>
    </row>
    <row r="8" spans="1:18" s="2" customFormat="1" ht="42">
      <c r="A8" s="762"/>
      <c r="B8" s="85">
        <v>3</v>
      </c>
      <c r="C8" s="73" t="s">
        <v>85</v>
      </c>
      <c r="D8" s="149"/>
      <c r="E8" s="595">
        <v>105000</v>
      </c>
      <c r="F8" s="105">
        <v>1</v>
      </c>
      <c r="G8" s="840">
        <v>105000</v>
      </c>
      <c r="H8" s="150"/>
      <c r="I8" s="150"/>
      <c r="J8" s="595">
        <v>105000</v>
      </c>
      <c r="K8" s="128" t="s">
        <v>129</v>
      </c>
      <c r="L8" s="89" t="s">
        <v>61</v>
      </c>
      <c r="M8" s="612" t="s">
        <v>130</v>
      </c>
      <c r="N8" s="124" t="s">
        <v>32</v>
      </c>
      <c r="O8" s="120" t="s">
        <v>36</v>
      </c>
      <c r="P8" s="109" t="s">
        <v>31</v>
      </c>
      <c r="Q8" s="110" t="s">
        <v>88</v>
      </c>
    </row>
    <row r="9" spans="1:18" s="2" customFormat="1" ht="42">
      <c r="A9" s="762"/>
      <c r="B9" s="85">
        <v>4</v>
      </c>
      <c r="C9" s="73" t="s">
        <v>135</v>
      </c>
      <c r="D9" s="412" t="s">
        <v>136</v>
      </c>
      <c r="E9" s="333">
        <v>229000</v>
      </c>
      <c r="F9" s="105">
        <v>1</v>
      </c>
      <c r="G9" s="332">
        <v>229000</v>
      </c>
      <c r="H9" s="150"/>
      <c r="I9" s="150"/>
      <c r="J9" s="333">
        <v>229000</v>
      </c>
      <c r="K9" s="128" t="s">
        <v>95</v>
      </c>
      <c r="L9" s="89" t="s">
        <v>49</v>
      </c>
      <c r="M9" s="612" t="s">
        <v>96</v>
      </c>
      <c r="N9" s="124" t="s">
        <v>32</v>
      </c>
      <c r="O9" s="611"/>
      <c r="P9" s="109" t="s">
        <v>31</v>
      </c>
      <c r="Q9" s="73" t="s">
        <v>137</v>
      </c>
    </row>
    <row r="10" spans="1:18" s="2" customFormat="1" ht="42">
      <c r="A10" s="762"/>
      <c r="B10" s="85">
        <v>5</v>
      </c>
      <c r="C10" s="401" t="s">
        <v>138</v>
      </c>
      <c r="D10" s="583"/>
      <c r="E10" s="584">
        <v>94000</v>
      </c>
      <c r="F10" s="113">
        <v>1</v>
      </c>
      <c r="G10" s="326">
        <v>94000</v>
      </c>
      <c r="H10" s="143"/>
      <c r="I10" s="143"/>
      <c r="J10" s="584">
        <v>94000</v>
      </c>
      <c r="K10" s="94" t="s">
        <v>139</v>
      </c>
      <c r="L10" s="61" t="s">
        <v>56</v>
      </c>
      <c r="M10" s="94" t="s">
        <v>74</v>
      </c>
      <c r="N10" s="61" t="s">
        <v>32</v>
      </c>
      <c r="O10" s="85"/>
      <c r="P10" s="109" t="s">
        <v>31</v>
      </c>
      <c r="Q10" s="296" t="s">
        <v>91</v>
      </c>
    </row>
    <row r="11" spans="1:18" s="2" customFormat="1">
      <c r="A11" s="762"/>
      <c r="B11" s="85">
        <v>6</v>
      </c>
      <c r="C11" s="122" t="s">
        <v>143</v>
      </c>
      <c r="D11" s="596"/>
      <c r="E11" s="586">
        <v>434000</v>
      </c>
      <c r="F11" s="105">
        <v>1</v>
      </c>
      <c r="G11" s="841">
        <v>434000</v>
      </c>
      <c r="H11" s="127"/>
      <c r="I11" s="127"/>
      <c r="J11" s="586">
        <v>434000</v>
      </c>
      <c r="K11" s="122" t="s">
        <v>69</v>
      </c>
      <c r="L11" s="124" t="s">
        <v>64</v>
      </c>
      <c r="M11" s="122" t="s">
        <v>69</v>
      </c>
      <c r="N11" s="124" t="s">
        <v>32</v>
      </c>
      <c r="O11" s="64"/>
      <c r="P11" s="109" t="s">
        <v>31</v>
      </c>
      <c r="Q11" s="122" t="s">
        <v>149</v>
      </c>
    </row>
    <row r="12" spans="1:18" s="2" customFormat="1">
      <c r="A12" s="762"/>
      <c r="B12" s="85">
        <v>7</v>
      </c>
      <c r="C12" s="344" t="s">
        <v>122</v>
      </c>
      <c r="D12" s="138"/>
      <c r="E12" s="112">
        <v>200000</v>
      </c>
      <c r="F12" s="118">
        <v>2</v>
      </c>
      <c r="G12" s="173">
        <v>200000</v>
      </c>
      <c r="H12" s="570"/>
      <c r="I12" s="112"/>
      <c r="J12" s="112">
        <v>200000</v>
      </c>
      <c r="K12" s="77" t="s">
        <v>255</v>
      </c>
      <c r="L12" s="77" t="s">
        <v>61</v>
      </c>
      <c r="M12" s="77" t="s">
        <v>82</v>
      </c>
      <c r="N12" s="108" t="s">
        <v>32</v>
      </c>
      <c r="O12" s="120"/>
      <c r="P12" s="120" t="s">
        <v>78</v>
      </c>
      <c r="Q12" s="73" t="s">
        <v>220</v>
      </c>
    </row>
    <row r="13" spans="1:18" s="2" customFormat="1">
      <c r="A13" s="762"/>
      <c r="B13" s="85">
        <v>8</v>
      </c>
      <c r="C13" s="585" t="s">
        <v>256</v>
      </c>
      <c r="D13" s="412"/>
      <c r="E13" s="112">
        <v>150000</v>
      </c>
      <c r="F13" s="118">
        <v>1</v>
      </c>
      <c r="G13" s="173">
        <v>150000</v>
      </c>
      <c r="H13" s="127"/>
      <c r="I13" s="112"/>
      <c r="J13" s="112">
        <v>150000</v>
      </c>
      <c r="K13" s="77" t="s">
        <v>60</v>
      </c>
      <c r="L13" s="77" t="s">
        <v>61</v>
      </c>
      <c r="M13" s="77" t="s">
        <v>62</v>
      </c>
      <c r="N13" s="108" t="s">
        <v>32</v>
      </c>
      <c r="O13" s="64"/>
      <c r="P13" s="120" t="s">
        <v>78</v>
      </c>
      <c r="Q13" s="73" t="s">
        <v>220</v>
      </c>
    </row>
    <row r="14" spans="1:18" s="2" customFormat="1" ht="42">
      <c r="A14" s="762"/>
      <c r="B14" s="61">
        <v>9</v>
      </c>
      <c r="C14" s="73" t="s">
        <v>296</v>
      </c>
      <c r="D14" s="333"/>
      <c r="E14" s="626">
        <v>136000</v>
      </c>
      <c r="F14" s="105">
        <v>1</v>
      </c>
      <c r="G14" s="74">
        <v>136000</v>
      </c>
      <c r="H14" s="127"/>
      <c r="I14" s="127"/>
      <c r="J14" s="626">
        <v>136000</v>
      </c>
      <c r="K14" s="128" t="s">
        <v>93</v>
      </c>
      <c r="L14" s="89" t="s">
        <v>61</v>
      </c>
      <c r="M14" s="612" t="s">
        <v>92</v>
      </c>
      <c r="N14" s="124" t="s">
        <v>32</v>
      </c>
      <c r="O14" s="120" t="s">
        <v>36</v>
      </c>
      <c r="P14" s="109" t="s">
        <v>31</v>
      </c>
      <c r="Q14" s="110" t="s">
        <v>88</v>
      </c>
    </row>
    <row r="15" spans="1:18" s="2" customFormat="1">
      <c r="A15" s="762"/>
      <c r="B15" s="61">
        <v>10</v>
      </c>
      <c r="C15" s="344" t="s">
        <v>297</v>
      </c>
      <c r="D15" s="583"/>
      <c r="E15" s="623">
        <v>500000</v>
      </c>
      <c r="F15" s="118">
        <v>1</v>
      </c>
      <c r="G15" s="842">
        <v>500000</v>
      </c>
      <c r="H15" s="111"/>
      <c r="I15" s="111"/>
      <c r="J15" s="623">
        <v>500000</v>
      </c>
      <c r="K15" s="77" t="s">
        <v>94</v>
      </c>
      <c r="L15" s="77" t="s">
        <v>66</v>
      </c>
      <c r="M15" s="77" t="s">
        <v>94</v>
      </c>
      <c r="N15" s="108" t="s">
        <v>32</v>
      </c>
      <c r="O15" s="61"/>
      <c r="P15" s="61" t="s">
        <v>31</v>
      </c>
      <c r="Q15" s="77" t="s">
        <v>298</v>
      </c>
    </row>
    <row r="16" spans="1:18" s="2" customFormat="1" ht="42">
      <c r="A16" s="762"/>
      <c r="B16" s="61">
        <v>11</v>
      </c>
      <c r="C16" s="344" t="s">
        <v>299</v>
      </c>
      <c r="D16" s="550"/>
      <c r="E16" s="623">
        <v>127000</v>
      </c>
      <c r="F16" s="118">
        <v>1</v>
      </c>
      <c r="G16" s="842">
        <v>127000</v>
      </c>
      <c r="H16" s="111"/>
      <c r="I16" s="111"/>
      <c r="J16" s="623">
        <v>127000</v>
      </c>
      <c r="K16" s="77" t="s">
        <v>65</v>
      </c>
      <c r="L16" s="77" t="s">
        <v>66</v>
      </c>
      <c r="M16" s="77" t="s">
        <v>65</v>
      </c>
      <c r="N16" s="108" t="s">
        <v>32</v>
      </c>
      <c r="O16" s="61"/>
      <c r="P16" s="61" t="s">
        <v>31</v>
      </c>
      <c r="Q16" s="77" t="s">
        <v>298</v>
      </c>
    </row>
    <row r="17" spans="1:17" s="2" customFormat="1" ht="42">
      <c r="A17" s="762"/>
      <c r="B17" s="61">
        <v>12</v>
      </c>
      <c r="C17" s="100" t="s">
        <v>300</v>
      </c>
      <c r="D17" s="550" t="s">
        <v>301</v>
      </c>
      <c r="E17" s="627">
        <v>493000</v>
      </c>
      <c r="F17" s="628"/>
      <c r="G17" s="212">
        <v>493000</v>
      </c>
      <c r="H17" s="629"/>
      <c r="I17" s="629"/>
      <c r="J17" s="627">
        <v>493000</v>
      </c>
      <c r="K17" s="94" t="s">
        <v>302</v>
      </c>
      <c r="L17" s="630" t="s">
        <v>303</v>
      </c>
      <c r="M17" s="630" t="s">
        <v>304</v>
      </c>
      <c r="N17" s="108" t="s">
        <v>32</v>
      </c>
      <c r="O17" s="136"/>
      <c r="P17" s="109" t="s">
        <v>31</v>
      </c>
      <c r="Q17" s="94" t="s">
        <v>305</v>
      </c>
    </row>
    <row r="18" spans="1:17" s="2" customFormat="1" ht="42">
      <c r="A18" s="762"/>
      <c r="B18" s="61">
        <v>13</v>
      </c>
      <c r="C18" s="94" t="s">
        <v>306</v>
      </c>
      <c r="D18" s="550" t="s">
        <v>307</v>
      </c>
      <c r="E18" s="550">
        <v>269000</v>
      </c>
      <c r="F18" s="628"/>
      <c r="G18" s="843">
        <v>269000</v>
      </c>
      <c r="H18" s="628"/>
      <c r="I18" s="628"/>
      <c r="J18" s="550">
        <v>269000</v>
      </c>
      <c r="K18" s="94" t="s">
        <v>308</v>
      </c>
      <c r="L18" s="630" t="s">
        <v>303</v>
      </c>
      <c r="M18" s="630" t="s">
        <v>309</v>
      </c>
      <c r="N18" s="108" t="s">
        <v>32</v>
      </c>
      <c r="O18" s="136"/>
      <c r="P18" s="109" t="s">
        <v>31</v>
      </c>
      <c r="Q18" s="94" t="s">
        <v>305</v>
      </c>
    </row>
    <row r="19" spans="1:17" s="2" customFormat="1" ht="63">
      <c r="A19" s="762"/>
      <c r="B19" s="61">
        <v>14</v>
      </c>
      <c r="C19" s="94" t="s">
        <v>310</v>
      </c>
      <c r="D19" s="106" t="s">
        <v>25</v>
      </c>
      <c r="E19" s="106">
        <v>1200000</v>
      </c>
      <c r="F19" s="105">
        <v>1</v>
      </c>
      <c r="G19" s="102">
        <v>1200000</v>
      </c>
      <c r="H19" s="127"/>
      <c r="I19" s="127"/>
      <c r="J19" s="126">
        <v>1200000</v>
      </c>
      <c r="K19" s="89" t="s">
        <v>311</v>
      </c>
      <c r="L19" s="89" t="s">
        <v>49</v>
      </c>
      <c r="M19" s="89" t="s">
        <v>312</v>
      </c>
      <c r="N19" s="124" t="s">
        <v>32</v>
      </c>
      <c r="O19" s="302"/>
      <c r="P19" s="109" t="s">
        <v>31</v>
      </c>
      <c r="Q19" s="137" t="s">
        <v>313</v>
      </c>
    </row>
    <row r="20" spans="1:17" s="2" customFormat="1" ht="63">
      <c r="A20" s="762"/>
      <c r="B20" s="61">
        <v>15</v>
      </c>
      <c r="C20" s="94" t="s">
        <v>314</v>
      </c>
      <c r="D20" s="106" t="s">
        <v>25</v>
      </c>
      <c r="E20" s="106">
        <v>1200000</v>
      </c>
      <c r="F20" s="105">
        <v>1</v>
      </c>
      <c r="G20" s="102">
        <v>1200000</v>
      </c>
      <c r="H20" s="631"/>
      <c r="I20" s="631"/>
      <c r="J20" s="126">
        <v>1200000</v>
      </c>
      <c r="K20" s="128" t="s">
        <v>95</v>
      </c>
      <c r="L20" s="89" t="s">
        <v>49</v>
      </c>
      <c r="M20" s="612" t="s">
        <v>96</v>
      </c>
      <c r="N20" s="124" t="s">
        <v>32</v>
      </c>
      <c r="O20" s="61"/>
      <c r="P20" s="109" t="s">
        <v>31</v>
      </c>
      <c r="Q20" s="137" t="s">
        <v>315</v>
      </c>
    </row>
    <row r="21" spans="1:17" s="2" customFormat="1" ht="63">
      <c r="A21" s="762"/>
      <c r="B21" s="61">
        <v>16</v>
      </c>
      <c r="C21" s="115" t="s">
        <v>316</v>
      </c>
      <c r="D21" s="550"/>
      <c r="E21" s="117">
        <v>1200000</v>
      </c>
      <c r="F21" s="118">
        <v>2</v>
      </c>
      <c r="G21" s="174">
        <v>2400000</v>
      </c>
      <c r="H21" s="111"/>
      <c r="I21" s="111"/>
      <c r="J21" s="117">
        <v>2400000</v>
      </c>
      <c r="K21" s="77" t="s">
        <v>97</v>
      </c>
      <c r="L21" s="77" t="s">
        <v>66</v>
      </c>
      <c r="M21" s="77" t="s">
        <v>97</v>
      </c>
      <c r="N21" s="85" t="s">
        <v>32</v>
      </c>
      <c r="O21" s="61"/>
      <c r="P21" s="61" t="s">
        <v>31</v>
      </c>
      <c r="Q21" s="77" t="s">
        <v>71</v>
      </c>
    </row>
    <row r="22" spans="1:17" s="2" customFormat="1" ht="63">
      <c r="A22" s="762"/>
      <c r="B22" s="61">
        <v>17</v>
      </c>
      <c r="C22" s="115" t="s">
        <v>316</v>
      </c>
      <c r="D22" s="550"/>
      <c r="E22" s="117">
        <v>1200000</v>
      </c>
      <c r="F22" s="118">
        <v>1</v>
      </c>
      <c r="G22" s="174">
        <v>1200000</v>
      </c>
      <c r="H22" s="111"/>
      <c r="I22" s="111"/>
      <c r="J22" s="117">
        <v>1200000</v>
      </c>
      <c r="K22" s="77" t="s">
        <v>94</v>
      </c>
      <c r="L22" s="77" t="s">
        <v>66</v>
      </c>
      <c r="M22" s="77" t="s">
        <v>94</v>
      </c>
      <c r="N22" s="85" t="s">
        <v>32</v>
      </c>
      <c r="O22" s="61"/>
      <c r="P22" s="61" t="s">
        <v>31</v>
      </c>
      <c r="Q22" s="77" t="s">
        <v>71</v>
      </c>
    </row>
    <row r="23" spans="1:17" s="2" customFormat="1" ht="63">
      <c r="A23" s="762"/>
      <c r="B23" s="61">
        <v>18</v>
      </c>
      <c r="C23" s="115" t="s">
        <v>316</v>
      </c>
      <c r="D23" s="138"/>
      <c r="E23" s="117">
        <v>1200000</v>
      </c>
      <c r="F23" s="118">
        <v>1</v>
      </c>
      <c r="G23" s="174">
        <v>1200000</v>
      </c>
      <c r="H23" s="632"/>
      <c r="I23" s="117"/>
      <c r="J23" s="117">
        <v>1200000</v>
      </c>
      <c r="K23" s="77" t="s">
        <v>79</v>
      </c>
      <c r="L23" s="77" t="s">
        <v>66</v>
      </c>
      <c r="M23" s="77" t="s">
        <v>79</v>
      </c>
      <c r="N23" s="85" t="s">
        <v>32</v>
      </c>
      <c r="O23" s="120"/>
      <c r="P23" s="120" t="s">
        <v>31</v>
      </c>
      <c r="Q23" s="77" t="s">
        <v>71</v>
      </c>
    </row>
    <row r="24" spans="1:17" s="2" customFormat="1">
      <c r="A24" s="95"/>
      <c r="B24" s="85">
        <v>19</v>
      </c>
      <c r="C24" s="94" t="s">
        <v>317</v>
      </c>
      <c r="D24" s="633" t="s">
        <v>318</v>
      </c>
      <c r="E24" s="126">
        <v>407800</v>
      </c>
      <c r="F24" s="574" t="s">
        <v>159</v>
      </c>
      <c r="G24" s="102">
        <v>407800</v>
      </c>
      <c r="H24" s="106"/>
      <c r="I24" s="609"/>
      <c r="J24" s="126">
        <v>407800</v>
      </c>
      <c r="K24" s="94" t="s">
        <v>84</v>
      </c>
      <c r="L24" s="61" t="s">
        <v>56</v>
      </c>
      <c r="M24" s="61" t="s">
        <v>57</v>
      </c>
      <c r="N24" s="61" t="s">
        <v>32</v>
      </c>
      <c r="O24" s="61" t="s">
        <v>319</v>
      </c>
      <c r="P24" s="85" t="s">
        <v>320</v>
      </c>
      <c r="Q24" s="73" t="s">
        <v>321</v>
      </c>
    </row>
    <row r="25" spans="1:17" s="2" customFormat="1" ht="42">
      <c r="A25" s="95"/>
      <c r="B25" s="85">
        <v>20</v>
      </c>
      <c r="C25" s="306" t="s">
        <v>54</v>
      </c>
      <c r="D25" s="307" t="s">
        <v>25</v>
      </c>
      <c r="E25" s="417">
        <v>1171000</v>
      </c>
      <c r="F25" s="356">
        <v>1</v>
      </c>
      <c r="G25" s="326">
        <v>1171000</v>
      </c>
      <c r="H25" s="405"/>
      <c r="I25" s="609"/>
      <c r="J25" s="112">
        <v>1171000</v>
      </c>
      <c r="K25" s="136" t="s">
        <v>55</v>
      </c>
      <c r="L25" s="107" t="s">
        <v>56</v>
      </c>
      <c r="M25" s="107" t="s">
        <v>57</v>
      </c>
      <c r="N25" s="107" t="s">
        <v>32</v>
      </c>
      <c r="O25" s="136" t="s">
        <v>20</v>
      </c>
      <c r="P25" s="571"/>
      <c r="Q25" s="107" t="s">
        <v>58</v>
      </c>
    </row>
    <row r="26" spans="1:17" s="2" customFormat="1" ht="63">
      <c r="A26" s="95"/>
      <c r="B26" s="85">
        <v>21</v>
      </c>
      <c r="C26" s="115" t="s">
        <v>322</v>
      </c>
      <c r="D26" s="634" t="s">
        <v>28</v>
      </c>
      <c r="E26" s="126">
        <v>835</v>
      </c>
      <c r="F26" s="548" t="s">
        <v>323</v>
      </c>
      <c r="G26" s="173">
        <v>295000</v>
      </c>
      <c r="H26" s="635"/>
      <c r="I26" s="609"/>
      <c r="J26" s="112">
        <v>295000</v>
      </c>
      <c r="K26" s="136" t="s">
        <v>324</v>
      </c>
      <c r="L26" s="134" t="s">
        <v>64</v>
      </c>
      <c r="M26" s="134" t="s">
        <v>64</v>
      </c>
      <c r="N26" s="134" t="s">
        <v>32</v>
      </c>
      <c r="O26" s="107" t="s">
        <v>325</v>
      </c>
      <c r="P26" s="107"/>
      <c r="Q26" s="107" t="s">
        <v>326</v>
      </c>
    </row>
    <row r="27" spans="1:17" s="2" customFormat="1" ht="63">
      <c r="A27" s="95"/>
      <c r="B27" s="85">
        <v>22</v>
      </c>
      <c r="C27" s="115" t="s">
        <v>327</v>
      </c>
      <c r="D27" s="636" t="s">
        <v>28</v>
      </c>
      <c r="E27" s="126">
        <v>123</v>
      </c>
      <c r="F27" s="548" t="s">
        <v>323</v>
      </c>
      <c r="G27" s="173">
        <v>100000</v>
      </c>
      <c r="H27" s="635"/>
      <c r="I27" s="609"/>
      <c r="J27" s="112">
        <v>100000</v>
      </c>
      <c r="K27" s="136" t="s">
        <v>324</v>
      </c>
      <c r="L27" s="134" t="s">
        <v>64</v>
      </c>
      <c r="M27" s="134" t="s">
        <v>64</v>
      </c>
      <c r="N27" s="134" t="s">
        <v>32</v>
      </c>
      <c r="O27" s="107" t="s">
        <v>325</v>
      </c>
      <c r="P27" s="107"/>
      <c r="Q27" s="107" t="s">
        <v>328</v>
      </c>
    </row>
    <row r="28" spans="1:17" s="2" customFormat="1">
      <c r="A28" s="95"/>
      <c r="B28" s="85">
        <v>23</v>
      </c>
      <c r="C28" s="637" t="s">
        <v>329</v>
      </c>
      <c r="D28" s="638"/>
      <c r="E28" s="570"/>
      <c r="F28" s="638"/>
      <c r="G28" s="638">
        <v>299000</v>
      </c>
      <c r="H28" s="113"/>
      <c r="I28" s="609"/>
      <c r="J28" s="143">
        <v>299000</v>
      </c>
      <c r="K28" s="85" t="s">
        <v>330</v>
      </c>
      <c r="L28" s="85" t="s">
        <v>64</v>
      </c>
      <c r="M28" s="85" t="s">
        <v>80</v>
      </c>
      <c r="N28" s="85" t="s">
        <v>331</v>
      </c>
      <c r="O28" s="85" t="s">
        <v>332</v>
      </c>
      <c r="P28" s="85"/>
      <c r="Q28" s="62" t="s">
        <v>333</v>
      </c>
    </row>
    <row r="29" spans="1:17" s="2" customFormat="1" ht="63">
      <c r="A29" s="95"/>
      <c r="B29" s="85">
        <v>24</v>
      </c>
      <c r="C29" s="401" t="s">
        <v>334</v>
      </c>
      <c r="D29" s="402">
        <v>9728</v>
      </c>
      <c r="E29" s="584">
        <v>4700000</v>
      </c>
      <c r="F29" s="592">
        <v>1</v>
      </c>
      <c r="G29" s="638">
        <v>4700000</v>
      </c>
      <c r="H29" s="130"/>
      <c r="I29" s="609"/>
      <c r="J29" s="584">
        <v>4700000</v>
      </c>
      <c r="K29" s="94" t="s">
        <v>83</v>
      </c>
      <c r="L29" s="61" t="s">
        <v>56</v>
      </c>
      <c r="M29" s="94" t="s">
        <v>112</v>
      </c>
      <c r="N29" s="61" t="s">
        <v>32</v>
      </c>
      <c r="O29" s="61" t="s">
        <v>335</v>
      </c>
      <c r="P29" s="61" t="s">
        <v>336</v>
      </c>
      <c r="Q29" s="296" t="s">
        <v>337</v>
      </c>
    </row>
    <row r="30" spans="1:17" s="2" customFormat="1" ht="42">
      <c r="A30" s="95"/>
      <c r="B30" s="85">
        <v>25</v>
      </c>
      <c r="C30" s="73" t="s">
        <v>338</v>
      </c>
      <c r="D30" s="185"/>
      <c r="E30" s="333">
        <v>350000</v>
      </c>
      <c r="F30" s="99">
        <v>1</v>
      </c>
      <c r="G30" s="332">
        <v>350000</v>
      </c>
      <c r="H30" s="333"/>
      <c r="I30" s="609"/>
      <c r="J30" s="333">
        <v>350000</v>
      </c>
      <c r="K30" s="94" t="s">
        <v>83</v>
      </c>
      <c r="L30" s="61" t="s">
        <v>56</v>
      </c>
      <c r="M30" s="94" t="s">
        <v>112</v>
      </c>
      <c r="N30" s="61" t="s">
        <v>32</v>
      </c>
      <c r="O30" s="61" t="s">
        <v>335</v>
      </c>
      <c r="P30" s="61" t="s">
        <v>336</v>
      </c>
      <c r="Q30" s="296" t="s">
        <v>339</v>
      </c>
    </row>
    <row r="31" spans="1:17" s="2" customFormat="1" ht="42">
      <c r="A31" s="95"/>
      <c r="B31" s="85">
        <v>26</v>
      </c>
      <c r="C31" s="430" t="s">
        <v>340</v>
      </c>
      <c r="D31" s="639">
        <v>9637</v>
      </c>
      <c r="E31" s="588">
        <v>12198800</v>
      </c>
      <c r="F31" s="99" t="s">
        <v>181</v>
      </c>
      <c r="G31" s="326">
        <v>12198800</v>
      </c>
      <c r="H31" s="640"/>
      <c r="I31" s="609"/>
      <c r="J31" s="588">
        <v>12198800</v>
      </c>
      <c r="K31" s="89" t="s">
        <v>60</v>
      </c>
      <c r="L31" s="89" t="s">
        <v>61</v>
      </c>
      <c r="M31" s="89" t="s">
        <v>62</v>
      </c>
      <c r="N31" s="89" t="s">
        <v>32</v>
      </c>
      <c r="O31" s="64" t="s">
        <v>36</v>
      </c>
      <c r="P31" s="426" t="s">
        <v>341</v>
      </c>
      <c r="Q31" s="73" t="s">
        <v>342</v>
      </c>
    </row>
    <row r="32" spans="1:17" s="2" customFormat="1" ht="42">
      <c r="A32" s="95"/>
      <c r="B32" s="85">
        <v>27</v>
      </c>
      <c r="C32" s="73" t="s">
        <v>343</v>
      </c>
      <c r="D32" s="185"/>
      <c r="E32" s="126">
        <v>410300</v>
      </c>
      <c r="F32" s="61">
        <v>1</v>
      </c>
      <c r="G32" s="102">
        <v>410300</v>
      </c>
      <c r="H32" s="550"/>
      <c r="I32" s="609"/>
      <c r="J32" s="126">
        <v>410300</v>
      </c>
      <c r="K32" s="94" t="s">
        <v>344</v>
      </c>
      <c r="L32" s="61" t="s">
        <v>56</v>
      </c>
      <c r="M32" s="94" t="s">
        <v>90</v>
      </c>
      <c r="N32" s="61" t="s">
        <v>32</v>
      </c>
      <c r="O32" s="61" t="s">
        <v>335</v>
      </c>
      <c r="P32" s="61" t="s">
        <v>336</v>
      </c>
      <c r="Q32" s="296" t="s">
        <v>345</v>
      </c>
    </row>
    <row r="33" spans="1:18" s="2" customFormat="1" ht="42">
      <c r="A33" s="95"/>
      <c r="B33" s="85">
        <v>28</v>
      </c>
      <c r="C33" s="73" t="s">
        <v>346</v>
      </c>
      <c r="D33" s="185"/>
      <c r="E33" s="126">
        <v>292000</v>
      </c>
      <c r="F33" s="61">
        <v>1</v>
      </c>
      <c r="G33" s="840">
        <v>292000</v>
      </c>
      <c r="H33" s="111"/>
      <c r="I33" s="609"/>
      <c r="J33" s="127">
        <v>292000</v>
      </c>
      <c r="K33" s="94" t="s">
        <v>108</v>
      </c>
      <c r="L33" s="61" t="s">
        <v>56</v>
      </c>
      <c r="M33" s="94" t="s">
        <v>76</v>
      </c>
      <c r="N33" s="61" t="s">
        <v>32</v>
      </c>
      <c r="O33" s="61" t="s">
        <v>335</v>
      </c>
      <c r="P33" s="61" t="s">
        <v>336</v>
      </c>
      <c r="Q33" s="296" t="s">
        <v>345</v>
      </c>
    </row>
    <row r="34" spans="1:18" s="2" customFormat="1" ht="42">
      <c r="A34" s="95"/>
      <c r="B34" s="85">
        <v>29</v>
      </c>
      <c r="C34" s="73" t="s">
        <v>347</v>
      </c>
      <c r="D34" s="185"/>
      <c r="E34" s="126">
        <v>274000</v>
      </c>
      <c r="F34" s="61"/>
      <c r="G34" s="102">
        <v>274000</v>
      </c>
      <c r="H34" s="550"/>
      <c r="I34" s="609"/>
      <c r="J34" s="126">
        <v>274000</v>
      </c>
      <c r="K34" s="94" t="s">
        <v>110</v>
      </c>
      <c r="L34" s="61" t="s">
        <v>56</v>
      </c>
      <c r="M34" s="94" t="s">
        <v>57</v>
      </c>
      <c r="N34" s="61" t="s">
        <v>32</v>
      </c>
      <c r="O34" s="61" t="s">
        <v>335</v>
      </c>
      <c r="P34" s="61" t="s">
        <v>42</v>
      </c>
      <c r="Q34" s="114" t="s">
        <v>348</v>
      </c>
    </row>
    <row r="35" spans="1:18" s="2" customFormat="1">
      <c r="A35" s="95"/>
      <c r="B35" s="85">
        <v>30</v>
      </c>
      <c r="C35" s="73" t="s">
        <v>230</v>
      </c>
      <c r="D35" s="185"/>
      <c r="E35" s="421">
        <v>200000</v>
      </c>
      <c r="F35" s="99">
        <v>1</v>
      </c>
      <c r="G35" s="332">
        <v>200000</v>
      </c>
      <c r="H35" s="421"/>
      <c r="I35" s="609"/>
      <c r="J35" s="421">
        <v>200000</v>
      </c>
      <c r="K35" s="89" t="s">
        <v>231</v>
      </c>
      <c r="L35" s="89" t="s">
        <v>66</v>
      </c>
      <c r="M35" s="89" t="s">
        <v>72</v>
      </c>
      <c r="N35" s="89" t="s">
        <v>32</v>
      </c>
      <c r="O35" s="64" t="s">
        <v>349</v>
      </c>
      <c r="P35" s="120" t="s">
        <v>31</v>
      </c>
      <c r="Q35" s="110" t="s">
        <v>350</v>
      </c>
    </row>
    <row r="36" spans="1:18" s="2" customFormat="1" ht="42">
      <c r="A36" s="95"/>
      <c r="B36" s="85">
        <v>31</v>
      </c>
      <c r="C36" s="641" t="s">
        <v>351</v>
      </c>
      <c r="D36" s="642"/>
      <c r="E36" s="579">
        <v>250000</v>
      </c>
      <c r="F36" s="643">
        <v>1</v>
      </c>
      <c r="G36" s="638">
        <v>250000</v>
      </c>
      <c r="H36" s="113"/>
      <c r="I36" s="609"/>
      <c r="J36" s="579">
        <v>250000</v>
      </c>
      <c r="K36" s="145" t="s">
        <v>97</v>
      </c>
      <c r="L36" s="95" t="s">
        <v>66</v>
      </c>
      <c r="M36" s="107" t="s">
        <v>66</v>
      </c>
      <c r="N36" s="120" t="s">
        <v>32</v>
      </c>
      <c r="O36" s="120" t="s">
        <v>349</v>
      </c>
      <c r="P36" s="120" t="s">
        <v>352</v>
      </c>
      <c r="Q36" s="571"/>
    </row>
    <row r="37" spans="1:18" s="2" customFormat="1" ht="42">
      <c r="A37" s="95"/>
      <c r="B37" s="85">
        <v>32</v>
      </c>
      <c r="C37" s="145" t="s">
        <v>353</v>
      </c>
      <c r="D37" s="642"/>
      <c r="E37" s="579">
        <v>220000</v>
      </c>
      <c r="F37" s="643">
        <v>1</v>
      </c>
      <c r="G37" s="638">
        <v>220000</v>
      </c>
      <c r="H37" s="113"/>
      <c r="I37" s="609"/>
      <c r="J37" s="579">
        <v>220000</v>
      </c>
      <c r="K37" s="145" t="s">
        <v>77</v>
      </c>
      <c r="L37" s="95" t="s">
        <v>66</v>
      </c>
      <c r="M37" s="107" t="s">
        <v>66</v>
      </c>
      <c r="N37" s="120" t="s">
        <v>32</v>
      </c>
      <c r="O37" s="120" t="s">
        <v>349</v>
      </c>
      <c r="P37" s="120" t="s">
        <v>352</v>
      </c>
      <c r="Q37" s="571"/>
    </row>
    <row r="38" spans="1:18" s="2" customFormat="1" ht="88.5" customHeight="1">
      <c r="A38" s="95"/>
      <c r="B38" s="85">
        <v>33</v>
      </c>
      <c r="C38" s="94" t="s">
        <v>310</v>
      </c>
      <c r="D38" s="84" t="s">
        <v>25</v>
      </c>
      <c r="E38" s="126">
        <v>1171000</v>
      </c>
      <c r="F38" s="574" t="s">
        <v>159</v>
      </c>
      <c r="G38" s="326">
        <v>1171000</v>
      </c>
      <c r="H38" s="417"/>
      <c r="I38" s="609"/>
      <c r="J38" s="126">
        <v>1171000</v>
      </c>
      <c r="K38" s="89" t="s">
        <v>311</v>
      </c>
      <c r="L38" s="89" t="s">
        <v>49</v>
      </c>
      <c r="M38" s="89" t="s">
        <v>312</v>
      </c>
      <c r="N38" s="644" t="s">
        <v>32</v>
      </c>
      <c r="O38" s="64" t="s">
        <v>332</v>
      </c>
      <c r="P38" s="120" t="s">
        <v>354</v>
      </c>
      <c r="Q38" s="137" t="s">
        <v>313</v>
      </c>
    </row>
    <row r="39" spans="1:18" s="2" customFormat="1" ht="42">
      <c r="A39" s="95"/>
      <c r="B39" s="85">
        <v>34</v>
      </c>
      <c r="C39" s="122" t="s">
        <v>355</v>
      </c>
      <c r="D39" s="645"/>
      <c r="E39" s="646">
        <v>300000</v>
      </c>
      <c r="F39" s="647">
        <v>1</v>
      </c>
      <c r="G39" s="638">
        <v>300000</v>
      </c>
      <c r="H39" s="113"/>
      <c r="I39" s="609"/>
      <c r="J39" s="112">
        <v>300000</v>
      </c>
      <c r="K39" s="145" t="s">
        <v>94</v>
      </c>
      <c r="L39" s="95" t="s">
        <v>66</v>
      </c>
      <c r="M39" s="107" t="s">
        <v>66</v>
      </c>
      <c r="N39" s="120" t="s">
        <v>32</v>
      </c>
      <c r="O39" s="120" t="s">
        <v>349</v>
      </c>
      <c r="P39" s="120" t="s">
        <v>352</v>
      </c>
      <c r="Q39" s="571"/>
    </row>
    <row r="40" spans="1:18" s="2" customFormat="1" ht="42">
      <c r="A40" s="95"/>
      <c r="B40" s="85">
        <v>35</v>
      </c>
      <c r="C40" s="648" t="s">
        <v>356</v>
      </c>
      <c r="D40" s="578"/>
      <c r="E40" s="570">
        <v>407000</v>
      </c>
      <c r="F40" s="569">
        <v>1</v>
      </c>
      <c r="G40" s="638">
        <v>407000</v>
      </c>
      <c r="H40" s="113"/>
      <c r="I40" s="609"/>
      <c r="J40" s="570">
        <v>407000</v>
      </c>
      <c r="K40" s="649" t="s">
        <v>357</v>
      </c>
      <c r="L40" s="95" t="s">
        <v>66</v>
      </c>
      <c r="M40" s="107" t="s">
        <v>66</v>
      </c>
      <c r="N40" s="120" t="s">
        <v>32</v>
      </c>
      <c r="O40" s="120" t="s">
        <v>349</v>
      </c>
      <c r="P40" s="120" t="s">
        <v>352</v>
      </c>
      <c r="Q40" s="571"/>
    </row>
    <row r="41" spans="1:18" ht="219" customHeight="1">
      <c r="A41" s="305">
        <v>11</v>
      </c>
      <c r="B41" s="295">
        <v>1</v>
      </c>
      <c r="C41" s="296" t="s">
        <v>432</v>
      </c>
      <c r="D41" s="313">
        <v>10124</v>
      </c>
      <c r="E41" s="332">
        <v>29778400</v>
      </c>
      <c r="F41" s="722">
        <v>1</v>
      </c>
      <c r="G41" s="332">
        <v>29778400</v>
      </c>
      <c r="H41" s="722">
        <v>0</v>
      </c>
      <c r="I41" s="722">
        <v>0</v>
      </c>
      <c r="J41" s="333">
        <f>G41</f>
        <v>29778400</v>
      </c>
      <c r="K41" s="398" t="s">
        <v>426</v>
      </c>
      <c r="L41" s="723" t="s">
        <v>18</v>
      </c>
      <c r="M41" s="723" t="s">
        <v>37</v>
      </c>
      <c r="N41" s="723" t="s">
        <v>33</v>
      </c>
      <c r="O41" s="302" t="s">
        <v>21</v>
      </c>
      <c r="P41" s="337" t="s">
        <v>41</v>
      </c>
      <c r="Q41" s="296" t="s">
        <v>433</v>
      </c>
      <c r="R41" s="724">
        <v>2</v>
      </c>
    </row>
    <row r="42" spans="1:18" ht="138" customHeight="1">
      <c r="A42" s="733">
        <v>11</v>
      </c>
      <c r="B42" s="464">
        <v>3</v>
      </c>
      <c r="C42" s="715" t="s">
        <v>435</v>
      </c>
      <c r="D42" s="707">
        <v>10129</v>
      </c>
      <c r="E42" s="734">
        <v>233578900</v>
      </c>
      <c r="F42" s="735">
        <v>1</v>
      </c>
      <c r="G42" s="734">
        <v>233578900</v>
      </c>
      <c r="H42" s="736"/>
      <c r="I42" s="736"/>
      <c r="J42" s="734">
        <v>233578900</v>
      </c>
      <c r="K42" s="737" t="s">
        <v>406</v>
      </c>
      <c r="L42" s="738" t="s">
        <v>407</v>
      </c>
      <c r="M42" s="738" t="s">
        <v>408</v>
      </c>
      <c r="N42" s="738" t="s">
        <v>33</v>
      </c>
      <c r="O42" s="452" t="s">
        <v>436</v>
      </c>
      <c r="P42" s="706" t="s">
        <v>437</v>
      </c>
      <c r="Q42" s="739" t="s">
        <v>438</v>
      </c>
      <c r="R42" s="733">
        <v>2</v>
      </c>
    </row>
    <row r="43" spans="1:18" ht="69" customHeight="1">
      <c r="A43" s="740">
        <v>11</v>
      </c>
      <c r="B43" s="464">
        <v>4</v>
      </c>
      <c r="C43" s="599" t="s">
        <v>416</v>
      </c>
      <c r="D43" s="741" t="s">
        <v>25</v>
      </c>
      <c r="E43" s="742">
        <v>1275300</v>
      </c>
      <c r="F43" s="743">
        <v>1</v>
      </c>
      <c r="G43" s="742">
        <v>1275300</v>
      </c>
      <c r="H43" s="743"/>
      <c r="I43" s="744"/>
      <c r="J43" s="743">
        <v>1275300</v>
      </c>
      <c r="K43" s="745" t="s">
        <v>439</v>
      </c>
      <c r="L43" s="746" t="s">
        <v>407</v>
      </c>
      <c r="M43" s="746" t="s">
        <v>440</v>
      </c>
      <c r="N43" s="746" t="s">
        <v>33</v>
      </c>
      <c r="O43" s="747" t="s">
        <v>36</v>
      </c>
      <c r="P43" s="714" t="s">
        <v>419</v>
      </c>
      <c r="Q43" s="48" t="s">
        <v>441</v>
      </c>
      <c r="R43" s="40">
        <v>2</v>
      </c>
    </row>
    <row r="44" spans="1:18" ht="147" customHeight="1">
      <c r="A44" s="748">
        <v>11</v>
      </c>
      <c r="B44" s="464">
        <v>5</v>
      </c>
      <c r="C44" s="725" t="s">
        <v>442</v>
      </c>
      <c r="D44" s="725"/>
      <c r="E44" s="726">
        <v>1450000</v>
      </c>
      <c r="F44" s="727">
        <v>1</v>
      </c>
      <c r="G44" s="726">
        <v>1450000</v>
      </c>
      <c r="H44" s="726"/>
      <c r="I44" s="728"/>
      <c r="J44" s="729">
        <v>1450000</v>
      </c>
      <c r="K44" s="730" t="s">
        <v>413</v>
      </c>
      <c r="L44" s="731" t="s">
        <v>18</v>
      </c>
      <c r="M44" s="730" t="s">
        <v>37</v>
      </c>
      <c r="N44" s="730" t="s">
        <v>33</v>
      </c>
      <c r="O44" s="730"/>
      <c r="P44" s="731" t="s">
        <v>414</v>
      </c>
      <c r="Q44" s="725" t="s">
        <v>443</v>
      </c>
      <c r="R44" s="732">
        <v>2</v>
      </c>
    </row>
    <row r="45" spans="1:18" s="1021" customFormat="1" ht="42.75" customHeight="1">
      <c r="A45" s="708">
        <v>11</v>
      </c>
      <c r="B45" s="1208">
        <v>2</v>
      </c>
      <c r="C45" s="1209" t="s">
        <v>615</v>
      </c>
      <c r="D45" s="1155">
        <v>7135</v>
      </c>
      <c r="E45" s="1210">
        <v>18769010</v>
      </c>
      <c r="F45" s="1155">
        <v>1</v>
      </c>
      <c r="G45" s="749">
        <v>18769010</v>
      </c>
      <c r="H45" s="1211"/>
      <c r="I45" s="1155"/>
      <c r="J45" s="1212">
        <f>H45</f>
        <v>0</v>
      </c>
      <c r="K45" s="1213" t="s">
        <v>471</v>
      </c>
      <c r="L45" s="1155" t="s">
        <v>472</v>
      </c>
      <c r="M45" s="1155" t="s">
        <v>473</v>
      </c>
      <c r="N45" s="1155" t="s">
        <v>449</v>
      </c>
      <c r="O45" s="1155" t="s">
        <v>21</v>
      </c>
      <c r="P45" s="1155" t="s">
        <v>271</v>
      </c>
      <c r="Q45" s="1209" t="s">
        <v>616</v>
      </c>
      <c r="R45" s="1315">
        <v>3</v>
      </c>
    </row>
    <row r="46" spans="1:18" s="1021" customFormat="1" ht="134.25" customHeight="1">
      <c r="A46" s="708">
        <v>11</v>
      </c>
      <c r="B46" s="1214">
        <v>3</v>
      </c>
      <c r="C46" s="1215" t="s">
        <v>617</v>
      </c>
      <c r="D46" s="1216">
        <v>10946</v>
      </c>
      <c r="E46" s="1217">
        <v>81926680</v>
      </c>
      <c r="F46" s="1214">
        <v>1</v>
      </c>
      <c r="G46" s="750">
        <v>81926680</v>
      </c>
      <c r="H46" s="1217"/>
      <c r="I46" s="1217"/>
      <c r="J46" s="1218">
        <v>81926680</v>
      </c>
      <c r="K46" s="1219" t="s">
        <v>501</v>
      </c>
      <c r="L46" s="1220" t="s">
        <v>502</v>
      </c>
      <c r="M46" s="1220" t="s">
        <v>502</v>
      </c>
      <c r="N46" s="1220" t="s">
        <v>449</v>
      </c>
      <c r="O46" s="1221" t="s">
        <v>283</v>
      </c>
      <c r="P46" s="1222" t="s">
        <v>396</v>
      </c>
      <c r="Q46" s="1223" t="s">
        <v>618</v>
      </c>
      <c r="R46" s="1214">
        <v>3</v>
      </c>
    </row>
    <row r="47" spans="1:18" s="1021" customFormat="1" ht="51" customHeight="1">
      <c r="A47" s="708">
        <v>11</v>
      </c>
      <c r="B47" s="1214">
        <v>4</v>
      </c>
      <c r="C47" s="1224" t="s">
        <v>619</v>
      </c>
      <c r="D47" s="1225">
        <v>8728</v>
      </c>
      <c r="E47" s="1226">
        <v>32149400</v>
      </c>
      <c r="F47" s="1214">
        <v>1</v>
      </c>
      <c r="G47" s="751">
        <v>32149400</v>
      </c>
      <c r="H47" s="1227"/>
      <c r="I47" s="1227"/>
      <c r="J47" s="1228">
        <v>32149400</v>
      </c>
      <c r="K47" s="1229" t="s">
        <v>488</v>
      </c>
      <c r="L47" s="1230" t="s">
        <v>489</v>
      </c>
      <c r="M47" s="1230" t="s">
        <v>490</v>
      </c>
      <c r="N47" s="1230" t="s">
        <v>449</v>
      </c>
      <c r="O47" s="1230" t="s">
        <v>20</v>
      </c>
      <c r="P47" s="1230" t="s">
        <v>478</v>
      </c>
      <c r="Q47" s="1224" t="s">
        <v>620</v>
      </c>
      <c r="R47" s="1214">
        <v>2</v>
      </c>
    </row>
    <row r="48" spans="1:18" s="1021" customFormat="1" ht="96" customHeight="1">
      <c r="A48" s="1316">
        <v>11</v>
      </c>
      <c r="B48" s="1317">
        <v>5</v>
      </c>
      <c r="C48" s="1231" t="s">
        <v>621</v>
      </c>
      <c r="D48" s="1230" t="s">
        <v>622</v>
      </c>
      <c r="E48" s="1232">
        <v>80490000</v>
      </c>
      <c r="F48" s="1317">
        <v>1</v>
      </c>
      <c r="G48" s="749">
        <v>80490000</v>
      </c>
      <c r="H48" s="1232"/>
      <c r="I48" s="1233"/>
      <c r="J48" s="1232">
        <v>80490000</v>
      </c>
      <c r="K48" s="1316" t="s">
        <v>543</v>
      </c>
      <c r="L48" s="1316" t="s">
        <v>533</v>
      </c>
      <c r="M48" s="1316" t="s">
        <v>544</v>
      </c>
      <c r="N48" s="1316" t="s">
        <v>449</v>
      </c>
      <c r="O48" s="1230" t="s">
        <v>20</v>
      </c>
      <c r="P48" s="1316"/>
      <c r="Q48" s="1231" t="s">
        <v>623</v>
      </c>
      <c r="R48" s="1214">
        <v>2</v>
      </c>
    </row>
    <row r="49" spans="1:18" s="1021" customFormat="1" ht="63" customHeight="1">
      <c r="A49" s="708">
        <v>11</v>
      </c>
      <c r="B49" s="1214">
        <v>6</v>
      </c>
      <c r="C49" s="1224" t="s">
        <v>624</v>
      </c>
      <c r="D49" s="1234" t="s">
        <v>625</v>
      </c>
      <c r="E49" s="1235">
        <v>37148700</v>
      </c>
      <c r="F49" s="1236">
        <v>1</v>
      </c>
      <c r="G49" s="752">
        <v>37148700</v>
      </c>
      <c r="H49" s="1235"/>
      <c r="I49" s="1236"/>
      <c r="J49" s="1237">
        <v>37148700</v>
      </c>
      <c r="K49" s="1238" t="s">
        <v>494</v>
      </c>
      <c r="L49" s="1239" t="s">
        <v>495</v>
      </c>
      <c r="M49" s="1239" t="s">
        <v>495</v>
      </c>
      <c r="N49" s="1239" t="s">
        <v>449</v>
      </c>
      <c r="O49" s="1240" t="s">
        <v>20</v>
      </c>
      <c r="P49" s="1222"/>
      <c r="Q49" s="1224" t="s">
        <v>626</v>
      </c>
      <c r="R49" s="1214">
        <v>2</v>
      </c>
    </row>
    <row r="50" spans="1:18" s="2" customFormat="1" ht="57.75" customHeight="1">
      <c r="A50" s="708">
        <v>11</v>
      </c>
      <c r="B50" s="1214">
        <v>7</v>
      </c>
      <c r="C50" s="1241" t="s">
        <v>509</v>
      </c>
      <c r="D50" s="1242" t="s">
        <v>510</v>
      </c>
      <c r="E50" s="1243">
        <v>1570400</v>
      </c>
      <c r="F50" s="1214">
        <v>1</v>
      </c>
      <c r="G50" s="752">
        <v>1570400</v>
      </c>
      <c r="H50" s="1243"/>
      <c r="I50" s="1244"/>
      <c r="J50" s="1237">
        <v>1570400</v>
      </c>
      <c r="K50" s="1241" t="s">
        <v>627</v>
      </c>
      <c r="L50" s="1242" t="s">
        <v>507</v>
      </c>
      <c r="M50" s="1242" t="s">
        <v>628</v>
      </c>
      <c r="N50" s="1220" t="s">
        <v>449</v>
      </c>
      <c r="O50" s="1240" t="s">
        <v>512</v>
      </c>
      <c r="P50" s="1222" t="s">
        <v>513</v>
      </c>
      <c r="Q50" s="1224" t="s">
        <v>629</v>
      </c>
      <c r="R50" s="1156"/>
    </row>
    <row r="51" spans="1:18" s="1021" customFormat="1" ht="45.75" customHeight="1">
      <c r="A51" s="1245">
        <v>11</v>
      </c>
      <c r="B51" s="1245">
        <v>4</v>
      </c>
      <c r="C51" s="1318" t="s">
        <v>434</v>
      </c>
      <c r="D51" s="1242" t="s">
        <v>510</v>
      </c>
      <c r="E51" s="1243">
        <v>1570400</v>
      </c>
      <c r="F51" s="1214">
        <v>1</v>
      </c>
      <c r="G51" s="752">
        <v>1570400</v>
      </c>
      <c r="H51" s="1243"/>
      <c r="I51" s="1244"/>
      <c r="J51" s="1237">
        <v>1570400</v>
      </c>
      <c r="K51" s="1246" t="s">
        <v>1033</v>
      </c>
      <c r="L51" s="1246" t="s">
        <v>18</v>
      </c>
      <c r="M51" s="1246" t="s">
        <v>1031</v>
      </c>
      <c r="N51" s="1246" t="s">
        <v>449</v>
      </c>
      <c r="O51" s="1246" t="s">
        <v>332</v>
      </c>
      <c r="P51" s="1246" t="s">
        <v>403</v>
      </c>
      <c r="Q51" s="1319" t="s">
        <v>1034</v>
      </c>
      <c r="R51" s="1150"/>
    </row>
    <row r="52" spans="1:18" s="1021" customFormat="1" ht="45.75" customHeight="1">
      <c r="A52" s="708">
        <v>11</v>
      </c>
      <c r="B52" s="1214">
        <v>8</v>
      </c>
      <c r="C52" s="1241" t="s">
        <v>509</v>
      </c>
      <c r="D52" s="1242" t="s">
        <v>510</v>
      </c>
      <c r="E52" s="1243">
        <v>1570400</v>
      </c>
      <c r="F52" s="1214">
        <v>1</v>
      </c>
      <c r="G52" s="753">
        <v>1570400</v>
      </c>
      <c r="H52" s="1243"/>
      <c r="I52" s="1244"/>
      <c r="J52" s="1237">
        <v>1570400</v>
      </c>
      <c r="K52" s="1247" t="s">
        <v>630</v>
      </c>
      <c r="L52" s="1248" t="s">
        <v>507</v>
      </c>
      <c r="M52" s="1248" t="s">
        <v>631</v>
      </c>
      <c r="N52" s="1220" t="s">
        <v>449</v>
      </c>
      <c r="O52" s="1240" t="s">
        <v>512</v>
      </c>
      <c r="P52" s="1222" t="s">
        <v>513</v>
      </c>
      <c r="Q52" s="1224" t="s">
        <v>632</v>
      </c>
      <c r="R52" s="1214">
        <v>2</v>
      </c>
    </row>
    <row r="53" spans="1:18" s="1021" customFormat="1" ht="45.75" customHeight="1">
      <c r="A53" s="708">
        <v>11</v>
      </c>
      <c r="B53" s="1214">
        <v>9</v>
      </c>
      <c r="C53" s="1241" t="s">
        <v>509</v>
      </c>
      <c r="D53" s="1242" t="s">
        <v>510</v>
      </c>
      <c r="E53" s="1243">
        <v>1570400</v>
      </c>
      <c r="F53" s="1214">
        <v>1</v>
      </c>
      <c r="G53" s="754">
        <v>1570400</v>
      </c>
      <c r="H53" s="1243"/>
      <c r="I53" s="1249"/>
      <c r="J53" s="1237">
        <v>1570400</v>
      </c>
      <c r="K53" s="1250" t="s">
        <v>572</v>
      </c>
      <c r="L53" s="1251" t="s">
        <v>507</v>
      </c>
      <c r="M53" s="1251" t="s">
        <v>633</v>
      </c>
      <c r="N53" s="1220" t="s">
        <v>449</v>
      </c>
      <c r="O53" s="1240" t="s">
        <v>512</v>
      </c>
      <c r="P53" s="1222" t="s">
        <v>513</v>
      </c>
      <c r="Q53" s="1252" t="s">
        <v>634</v>
      </c>
      <c r="R53" s="1214">
        <v>2</v>
      </c>
    </row>
    <row r="54" spans="1:18" s="1021" customFormat="1" ht="45.75" customHeight="1">
      <c r="A54" s="1253">
        <v>11</v>
      </c>
      <c r="B54" s="1214">
        <v>10</v>
      </c>
      <c r="C54" s="1215" t="s">
        <v>54</v>
      </c>
      <c r="D54" s="1216" t="s">
        <v>25</v>
      </c>
      <c r="E54" s="1237">
        <v>1570400</v>
      </c>
      <c r="F54" s="1214">
        <v>1</v>
      </c>
      <c r="G54" s="752">
        <v>1570400</v>
      </c>
      <c r="H54" s="1254"/>
      <c r="I54" s="1233"/>
      <c r="J54" s="1237">
        <v>1570400</v>
      </c>
      <c r="K54" s="1255" t="s">
        <v>635</v>
      </c>
      <c r="L54" s="1220" t="s">
        <v>518</v>
      </c>
      <c r="M54" s="1220" t="s">
        <v>636</v>
      </c>
      <c r="N54" s="1220" t="s">
        <v>449</v>
      </c>
      <c r="O54" s="1240" t="s">
        <v>512</v>
      </c>
      <c r="P54" s="1222" t="s">
        <v>513</v>
      </c>
      <c r="Q54" s="1224"/>
      <c r="R54" s="1214">
        <v>2</v>
      </c>
    </row>
    <row r="55" spans="1:18" s="1021" customFormat="1" ht="42" customHeight="1">
      <c r="A55" s="1253">
        <v>11</v>
      </c>
      <c r="B55" s="1214">
        <v>11</v>
      </c>
      <c r="C55" s="1256" t="s">
        <v>54</v>
      </c>
      <c r="D55" s="1240" t="s">
        <v>25</v>
      </c>
      <c r="E55" s="1237">
        <v>1570400</v>
      </c>
      <c r="F55" s="1214">
        <v>1</v>
      </c>
      <c r="G55" s="752">
        <v>1570400</v>
      </c>
      <c r="H55" s="1237"/>
      <c r="I55" s="1257"/>
      <c r="J55" s="1237">
        <v>1570400</v>
      </c>
      <c r="K55" s="1258" t="s">
        <v>637</v>
      </c>
      <c r="L55" s="1259" t="s">
        <v>518</v>
      </c>
      <c r="M55" s="1259" t="s">
        <v>638</v>
      </c>
      <c r="N55" s="1259" t="s">
        <v>449</v>
      </c>
      <c r="O55" s="1240" t="s">
        <v>512</v>
      </c>
      <c r="P55" s="1222" t="s">
        <v>513</v>
      </c>
      <c r="Q55" s="1260"/>
      <c r="R55" s="1214">
        <v>2</v>
      </c>
    </row>
    <row r="56" spans="1:18" s="1021" customFormat="1" ht="47.25" customHeight="1">
      <c r="A56" s="1261">
        <v>11</v>
      </c>
      <c r="B56" s="1214">
        <v>12</v>
      </c>
      <c r="C56" s="1262" t="s">
        <v>639</v>
      </c>
      <c r="D56" s="1263" t="s">
        <v>526</v>
      </c>
      <c r="E56" s="1232">
        <v>1570400</v>
      </c>
      <c r="F56" s="1242">
        <v>1</v>
      </c>
      <c r="G56" s="755">
        <v>1570400</v>
      </c>
      <c r="H56" s="1232"/>
      <c r="I56" s="1233"/>
      <c r="J56" s="1232">
        <v>1570400</v>
      </c>
      <c r="K56" s="1264" t="s">
        <v>563</v>
      </c>
      <c r="L56" s="1264" t="s">
        <v>489</v>
      </c>
      <c r="M56" s="1248" t="s">
        <v>564</v>
      </c>
      <c r="N56" s="1265" t="s">
        <v>449</v>
      </c>
      <c r="O56" s="1266" t="s">
        <v>512</v>
      </c>
      <c r="P56" s="1222" t="s">
        <v>513</v>
      </c>
      <c r="Q56" s="1224" t="s">
        <v>529</v>
      </c>
      <c r="R56" s="1214">
        <v>2</v>
      </c>
    </row>
    <row r="57" spans="1:18" s="1021" customFormat="1" ht="45.75" customHeight="1">
      <c r="A57" s="1261">
        <v>11</v>
      </c>
      <c r="B57" s="1214">
        <v>13</v>
      </c>
      <c r="C57" s="1262" t="s">
        <v>640</v>
      </c>
      <c r="D57" s="1263" t="s">
        <v>526</v>
      </c>
      <c r="E57" s="1232">
        <v>1570400</v>
      </c>
      <c r="F57" s="1242">
        <v>1</v>
      </c>
      <c r="G57" s="755">
        <v>1570400</v>
      </c>
      <c r="H57" s="1232"/>
      <c r="I57" s="1233"/>
      <c r="J57" s="1232">
        <v>1570400</v>
      </c>
      <c r="K57" s="1267" t="s">
        <v>641</v>
      </c>
      <c r="L57" s="1264" t="s">
        <v>489</v>
      </c>
      <c r="M57" s="1224" t="s">
        <v>567</v>
      </c>
      <c r="N57" s="1265" t="s">
        <v>449</v>
      </c>
      <c r="O57" s="1266" t="s">
        <v>512</v>
      </c>
      <c r="P57" s="1222" t="s">
        <v>513</v>
      </c>
      <c r="Q57" s="1224" t="s">
        <v>529</v>
      </c>
      <c r="R57" s="1214">
        <v>2</v>
      </c>
    </row>
    <row r="58" spans="1:18" s="1021" customFormat="1" ht="51.75" customHeight="1">
      <c r="A58" s="1261">
        <v>11</v>
      </c>
      <c r="B58" s="1214">
        <v>14</v>
      </c>
      <c r="C58" s="1262" t="s">
        <v>525</v>
      </c>
      <c r="D58" s="1263" t="s">
        <v>526</v>
      </c>
      <c r="E58" s="1232">
        <v>1570400</v>
      </c>
      <c r="F58" s="1242">
        <v>1</v>
      </c>
      <c r="G58" s="755">
        <v>1570400</v>
      </c>
      <c r="H58" s="1232"/>
      <c r="I58" s="1233"/>
      <c r="J58" s="1232">
        <v>1570400</v>
      </c>
      <c r="K58" s="1267" t="s">
        <v>642</v>
      </c>
      <c r="L58" s="1264" t="s">
        <v>489</v>
      </c>
      <c r="M58" s="1224" t="s">
        <v>528</v>
      </c>
      <c r="N58" s="1265" t="s">
        <v>449</v>
      </c>
      <c r="O58" s="1266" t="s">
        <v>512</v>
      </c>
      <c r="P58" s="1222" t="s">
        <v>513</v>
      </c>
      <c r="Q58" s="1224" t="s">
        <v>529</v>
      </c>
      <c r="R58" s="1214"/>
    </row>
    <row r="59" spans="1:18" s="1021" customFormat="1" ht="45.75" customHeight="1">
      <c r="A59" s="1261">
        <v>11</v>
      </c>
      <c r="B59" s="1214">
        <v>15</v>
      </c>
      <c r="C59" s="1262" t="s">
        <v>643</v>
      </c>
      <c r="D59" s="1263" t="s">
        <v>526</v>
      </c>
      <c r="E59" s="1232">
        <v>1570400</v>
      </c>
      <c r="F59" s="1242">
        <v>1</v>
      </c>
      <c r="G59" s="755">
        <v>1570400</v>
      </c>
      <c r="H59" s="1232"/>
      <c r="I59" s="1233"/>
      <c r="J59" s="1232">
        <v>1570400</v>
      </c>
      <c r="K59" s="1264" t="s">
        <v>572</v>
      </c>
      <c r="L59" s="1264" t="s">
        <v>489</v>
      </c>
      <c r="M59" s="1248" t="s">
        <v>573</v>
      </c>
      <c r="N59" s="1265" t="s">
        <v>449</v>
      </c>
      <c r="O59" s="1266" t="s">
        <v>512</v>
      </c>
      <c r="P59" s="1222" t="s">
        <v>513</v>
      </c>
      <c r="Q59" s="1224" t="s">
        <v>529</v>
      </c>
      <c r="R59" s="1156"/>
    </row>
    <row r="60" spans="1:18" s="1021" customFormat="1" ht="45.75" customHeight="1">
      <c r="A60" s="708">
        <v>11</v>
      </c>
      <c r="B60" s="1214">
        <v>16</v>
      </c>
      <c r="C60" s="1224" t="s">
        <v>644</v>
      </c>
      <c r="D60" s="1268">
        <v>9539</v>
      </c>
      <c r="E60" s="1269">
        <v>9234000</v>
      </c>
      <c r="F60" s="1270">
        <v>1</v>
      </c>
      <c r="G60" s="756">
        <v>9234000</v>
      </c>
      <c r="H60" s="1269"/>
      <c r="I60" s="1269"/>
      <c r="J60" s="1271">
        <v>9234000</v>
      </c>
      <c r="K60" s="1219" t="s">
        <v>494</v>
      </c>
      <c r="L60" s="1220" t="s">
        <v>495</v>
      </c>
      <c r="M60" s="1220" t="s">
        <v>495</v>
      </c>
      <c r="N60" s="1220" t="s">
        <v>449</v>
      </c>
      <c r="O60" s="1240" t="s">
        <v>20</v>
      </c>
      <c r="P60" s="1222"/>
      <c r="Q60" s="1224" t="s">
        <v>497</v>
      </c>
      <c r="R60" s="1214"/>
    </row>
    <row r="61" spans="1:18" s="1021" customFormat="1" ht="45.75" customHeight="1">
      <c r="A61" s="708">
        <v>11</v>
      </c>
      <c r="B61" s="1214">
        <v>17</v>
      </c>
      <c r="C61" s="1224" t="s">
        <v>645</v>
      </c>
      <c r="D61" s="1268">
        <v>9713</v>
      </c>
      <c r="E61" s="1269">
        <v>14006100</v>
      </c>
      <c r="F61" s="1270">
        <v>1</v>
      </c>
      <c r="G61" s="757">
        <v>14006100</v>
      </c>
      <c r="H61" s="1269"/>
      <c r="I61" s="1269"/>
      <c r="J61" s="1271">
        <v>14006100</v>
      </c>
      <c r="K61" s="1219" t="s">
        <v>494</v>
      </c>
      <c r="L61" s="1220" t="s">
        <v>495</v>
      </c>
      <c r="M61" s="1220" t="s">
        <v>495</v>
      </c>
      <c r="N61" s="1220" t="s">
        <v>449</v>
      </c>
      <c r="O61" s="1240" t="s">
        <v>20</v>
      </c>
      <c r="P61" s="1222"/>
      <c r="Q61" s="1224" t="s">
        <v>646</v>
      </c>
      <c r="R61" s="1214">
        <v>2</v>
      </c>
    </row>
    <row r="62" spans="1:18" s="1021" customFormat="1" ht="45.75" customHeight="1">
      <c r="A62" s="1261">
        <v>11</v>
      </c>
      <c r="B62" s="1214">
        <v>18</v>
      </c>
      <c r="C62" s="1224" t="s">
        <v>647</v>
      </c>
      <c r="D62" s="1272" t="s">
        <v>34</v>
      </c>
      <c r="E62" s="1273">
        <v>500000</v>
      </c>
      <c r="F62" s="1214"/>
      <c r="G62" s="758">
        <v>500000</v>
      </c>
      <c r="H62" s="1273"/>
      <c r="I62" s="1274"/>
      <c r="J62" s="1275">
        <v>500000</v>
      </c>
      <c r="K62" s="1276" t="s">
        <v>648</v>
      </c>
      <c r="L62" s="1276" t="s">
        <v>472</v>
      </c>
      <c r="M62" s="1277" t="s">
        <v>524</v>
      </c>
      <c r="N62" s="1242" t="s">
        <v>449</v>
      </c>
      <c r="O62" s="1240" t="s">
        <v>512</v>
      </c>
      <c r="P62" s="1221"/>
      <c r="Q62" s="1224"/>
      <c r="R62" s="1214"/>
    </row>
    <row r="63" spans="1:18" s="1021" customFormat="1" ht="45.75" customHeight="1">
      <c r="A63" s="1253">
        <v>11</v>
      </c>
      <c r="B63" s="1214">
        <v>19</v>
      </c>
      <c r="C63" s="1224" t="s">
        <v>649</v>
      </c>
      <c r="D63" s="1278"/>
      <c r="E63" s="1278">
        <v>850000</v>
      </c>
      <c r="F63" s="1214">
        <v>1</v>
      </c>
      <c r="G63" s="752">
        <v>850000</v>
      </c>
      <c r="H63" s="1237"/>
      <c r="I63" s="1279"/>
      <c r="J63" s="1232">
        <v>850000</v>
      </c>
      <c r="K63" s="1280" t="s">
        <v>594</v>
      </c>
      <c r="L63" s="1281" t="s">
        <v>495</v>
      </c>
      <c r="M63" s="1281" t="s">
        <v>595</v>
      </c>
      <c r="N63" s="1281" t="s">
        <v>449</v>
      </c>
      <c r="O63" s="1240" t="s">
        <v>512</v>
      </c>
      <c r="P63" s="1230"/>
      <c r="Q63" s="1224"/>
      <c r="R63" s="1214"/>
    </row>
    <row r="64" spans="1:18" s="1021" customFormat="1" ht="45.75" customHeight="1">
      <c r="A64" s="1261">
        <v>11</v>
      </c>
      <c r="B64" s="1214">
        <v>20</v>
      </c>
      <c r="C64" s="1224" t="s">
        <v>650</v>
      </c>
      <c r="D64" s="1282">
        <v>3444</v>
      </c>
      <c r="E64" s="1283">
        <v>1467500</v>
      </c>
      <c r="F64" s="1284">
        <v>1</v>
      </c>
      <c r="G64" s="753">
        <v>1467500</v>
      </c>
      <c r="H64" s="1283"/>
      <c r="I64" s="1244"/>
      <c r="J64" s="1283">
        <v>1467500</v>
      </c>
      <c r="K64" s="1285" t="s">
        <v>521</v>
      </c>
      <c r="L64" s="1220" t="s">
        <v>472</v>
      </c>
      <c r="M64" s="1220" t="s">
        <v>522</v>
      </c>
      <c r="N64" s="1220" t="s">
        <v>449</v>
      </c>
      <c r="O64" s="1240" t="s">
        <v>512</v>
      </c>
      <c r="P64" s="1222"/>
      <c r="Q64" s="1224"/>
      <c r="R64" s="1286"/>
    </row>
    <row r="65" spans="1:18" s="1021" customFormat="1" ht="45.75" customHeight="1">
      <c r="A65" s="1261">
        <v>11</v>
      </c>
      <c r="B65" s="1214">
        <v>21</v>
      </c>
      <c r="C65" s="1224" t="s">
        <v>651</v>
      </c>
      <c r="D65" s="1287" t="s">
        <v>483</v>
      </c>
      <c r="E65" s="1287">
        <v>1500000</v>
      </c>
      <c r="F65" s="1284">
        <v>1</v>
      </c>
      <c r="G65" s="755">
        <v>1500000</v>
      </c>
      <c r="H65" s="1287"/>
      <c r="I65" s="1233"/>
      <c r="J65" s="1287">
        <v>1500000</v>
      </c>
      <c r="K65" s="1288" t="s">
        <v>561</v>
      </c>
      <c r="L65" s="1265" t="s">
        <v>489</v>
      </c>
      <c r="M65" s="1265" t="s">
        <v>557</v>
      </c>
      <c r="N65" s="1265" t="s">
        <v>449</v>
      </c>
      <c r="O65" s="1266" t="s">
        <v>512</v>
      </c>
      <c r="P65" s="1222" t="s">
        <v>513</v>
      </c>
      <c r="Q65" s="1265" t="s">
        <v>652</v>
      </c>
      <c r="R65" s="1156"/>
    </row>
    <row r="66" spans="1:18" s="1021" customFormat="1" ht="45.75" customHeight="1">
      <c r="A66" s="1261">
        <v>11</v>
      </c>
      <c r="B66" s="1214">
        <v>22</v>
      </c>
      <c r="C66" s="1224" t="s">
        <v>653</v>
      </c>
      <c r="D66" s="1226" t="s">
        <v>654</v>
      </c>
      <c r="E66" s="1283">
        <v>320000</v>
      </c>
      <c r="F66" s="1284">
        <v>1</v>
      </c>
      <c r="G66" s="759">
        <v>320000</v>
      </c>
      <c r="H66" s="1283"/>
      <c r="I66" s="1244"/>
      <c r="J66" s="1275">
        <v>320000</v>
      </c>
      <c r="K66" s="1285" t="s">
        <v>521</v>
      </c>
      <c r="L66" s="1220" t="s">
        <v>472</v>
      </c>
      <c r="M66" s="1220" t="s">
        <v>522</v>
      </c>
      <c r="N66" s="1220" t="s">
        <v>449</v>
      </c>
      <c r="O66" s="1240" t="s">
        <v>512</v>
      </c>
      <c r="P66" s="1222"/>
      <c r="Q66" s="1224"/>
      <c r="R66" s="1214"/>
    </row>
    <row r="67" spans="1:18" s="1021" customFormat="1" ht="45.75" customHeight="1">
      <c r="A67" s="1261">
        <v>11</v>
      </c>
      <c r="B67" s="1286">
        <v>23</v>
      </c>
      <c r="C67" s="1289" t="s">
        <v>655</v>
      </c>
      <c r="D67" s="1290" t="s">
        <v>34</v>
      </c>
      <c r="E67" s="1291">
        <v>313000</v>
      </c>
      <c r="F67" s="1284">
        <v>1</v>
      </c>
      <c r="G67" s="760">
        <v>313000</v>
      </c>
      <c r="H67" s="1291"/>
      <c r="I67" s="1291"/>
      <c r="J67" s="1292">
        <v>313000</v>
      </c>
      <c r="K67" s="1276" t="s">
        <v>648</v>
      </c>
      <c r="L67" s="1276" t="s">
        <v>472</v>
      </c>
      <c r="M67" s="1277" t="s">
        <v>524</v>
      </c>
      <c r="N67" s="1242" t="s">
        <v>449</v>
      </c>
      <c r="O67" s="1240" t="s">
        <v>512</v>
      </c>
      <c r="P67" s="1289"/>
      <c r="Q67" s="1289"/>
      <c r="R67" s="1214">
        <v>2</v>
      </c>
    </row>
    <row r="68" spans="1:18" s="1021" customFormat="1" ht="45.75" customHeight="1">
      <c r="A68" s="1293">
        <v>11</v>
      </c>
      <c r="B68" s="1286">
        <v>24</v>
      </c>
      <c r="C68" s="1294" t="s">
        <v>653</v>
      </c>
      <c r="D68" s="1295" t="s">
        <v>654</v>
      </c>
      <c r="E68" s="1296">
        <v>320000</v>
      </c>
      <c r="F68" s="1297">
        <v>1</v>
      </c>
      <c r="G68" s="759">
        <v>320000</v>
      </c>
      <c r="H68" s="1296"/>
      <c r="I68" s="1298"/>
      <c r="J68" s="1299">
        <v>320000</v>
      </c>
      <c r="K68" s="1300" t="s">
        <v>656</v>
      </c>
      <c r="L68" s="1301" t="s">
        <v>472</v>
      </c>
      <c r="M68" s="1301" t="s">
        <v>522</v>
      </c>
      <c r="N68" s="1301" t="s">
        <v>449</v>
      </c>
      <c r="O68" s="1266" t="s">
        <v>512</v>
      </c>
      <c r="P68" s="1302"/>
      <c r="Q68" s="1294"/>
      <c r="R68" s="1214">
        <v>2</v>
      </c>
    </row>
    <row r="69" spans="1:18" s="2" customFormat="1" ht="62.25" customHeight="1">
      <c r="A69" s="1303">
        <v>11</v>
      </c>
      <c r="B69" s="1286">
        <v>25</v>
      </c>
      <c r="C69" s="1294" t="s">
        <v>657</v>
      </c>
      <c r="D69" s="1304"/>
      <c r="E69" s="1237">
        <v>450000</v>
      </c>
      <c r="F69" s="1214">
        <v>1</v>
      </c>
      <c r="G69" s="752">
        <v>450000</v>
      </c>
      <c r="H69" s="1237"/>
      <c r="I69" s="1237"/>
      <c r="J69" s="1237">
        <v>450000</v>
      </c>
      <c r="K69" s="1305" t="s">
        <v>569</v>
      </c>
      <c r="L69" s="1301" t="s">
        <v>495</v>
      </c>
      <c r="M69" s="1301" t="s">
        <v>570</v>
      </c>
      <c r="N69" s="1301" t="s">
        <v>449</v>
      </c>
      <c r="O69" s="1240" t="s">
        <v>512</v>
      </c>
      <c r="P69" s="1306"/>
      <c r="Q69" s="1224"/>
      <c r="R69" s="1214">
        <v>2</v>
      </c>
    </row>
    <row r="70" spans="1:18" s="2" customFormat="1" ht="53.25" customHeight="1">
      <c r="A70" s="1261">
        <v>11</v>
      </c>
      <c r="B70" s="1214">
        <v>26</v>
      </c>
      <c r="C70" s="1307" t="s">
        <v>658</v>
      </c>
      <c r="D70" s="1226" t="s">
        <v>654</v>
      </c>
      <c r="E70" s="1308">
        <v>500000</v>
      </c>
      <c r="F70" s="1309">
        <v>1</v>
      </c>
      <c r="G70" s="761">
        <v>500000</v>
      </c>
      <c r="H70" s="1308"/>
      <c r="I70" s="1310"/>
      <c r="J70" s="1311">
        <v>500000</v>
      </c>
      <c r="K70" s="1285" t="s">
        <v>521</v>
      </c>
      <c r="L70" s="1220" t="s">
        <v>472</v>
      </c>
      <c r="M70" s="1220" t="s">
        <v>522</v>
      </c>
      <c r="N70" s="1220" t="s">
        <v>449</v>
      </c>
      <c r="O70" s="1240" t="s">
        <v>512</v>
      </c>
      <c r="P70" s="1221"/>
      <c r="Q70" s="1252"/>
      <c r="R70" s="1312">
        <v>3</v>
      </c>
    </row>
    <row r="71" spans="1:18" s="2" customFormat="1" ht="119.25" customHeight="1">
      <c r="A71" s="1261">
        <v>11</v>
      </c>
      <c r="B71" s="1214">
        <v>27</v>
      </c>
      <c r="C71" s="1265" t="s">
        <v>607</v>
      </c>
      <c r="D71" s="1248" t="s">
        <v>483</v>
      </c>
      <c r="E71" s="1232">
        <v>250000</v>
      </c>
      <c r="F71" s="1242">
        <v>1</v>
      </c>
      <c r="G71" s="755">
        <v>250000</v>
      </c>
      <c r="H71" s="1232"/>
      <c r="I71" s="1233"/>
      <c r="J71" s="1232">
        <v>250000</v>
      </c>
      <c r="K71" s="1265" t="s">
        <v>659</v>
      </c>
      <c r="L71" s="1265" t="s">
        <v>489</v>
      </c>
      <c r="M71" s="1265" t="s">
        <v>553</v>
      </c>
      <c r="N71" s="1265" t="s">
        <v>449</v>
      </c>
      <c r="O71" s="1266" t="s">
        <v>512</v>
      </c>
      <c r="P71" s="1150"/>
      <c r="Q71" s="1265" t="s">
        <v>660</v>
      </c>
      <c r="R71" s="1313">
        <v>2</v>
      </c>
    </row>
    <row r="72" spans="1:18" s="2" customFormat="1">
      <c r="A72" s="1261">
        <v>11</v>
      </c>
      <c r="B72" s="1214">
        <v>28</v>
      </c>
      <c r="C72" s="1265" t="s">
        <v>607</v>
      </c>
      <c r="D72" s="1248" t="s">
        <v>483</v>
      </c>
      <c r="E72" s="1232">
        <v>250000</v>
      </c>
      <c r="F72" s="1242">
        <v>1</v>
      </c>
      <c r="G72" s="755">
        <v>250000</v>
      </c>
      <c r="H72" s="1232"/>
      <c r="I72" s="1233"/>
      <c r="J72" s="1232">
        <v>250000</v>
      </c>
      <c r="K72" s="1265" t="s">
        <v>566</v>
      </c>
      <c r="L72" s="1265" t="s">
        <v>489</v>
      </c>
      <c r="M72" s="1265" t="s">
        <v>567</v>
      </c>
      <c r="N72" s="1265" t="s">
        <v>449</v>
      </c>
      <c r="O72" s="1266" t="s">
        <v>512</v>
      </c>
      <c r="P72" s="1150"/>
      <c r="Q72" s="1265" t="s">
        <v>660</v>
      </c>
      <c r="R72" s="1314">
        <v>2</v>
      </c>
    </row>
    <row r="73" spans="1:18" s="2" customFormat="1" ht="126" customHeight="1">
      <c r="A73" s="1261">
        <v>11</v>
      </c>
      <c r="B73" s="1214">
        <v>29</v>
      </c>
      <c r="C73" s="1265" t="s">
        <v>607</v>
      </c>
      <c r="D73" s="1248" t="s">
        <v>483</v>
      </c>
      <c r="E73" s="1232">
        <v>250000</v>
      </c>
      <c r="F73" s="1242">
        <v>1</v>
      </c>
      <c r="G73" s="755">
        <v>250000</v>
      </c>
      <c r="H73" s="1232"/>
      <c r="I73" s="1233"/>
      <c r="J73" s="1232">
        <v>250000</v>
      </c>
      <c r="K73" s="1265" t="s">
        <v>561</v>
      </c>
      <c r="L73" s="1265" t="s">
        <v>489</v>
      </c>
      <c r="M73" s="1265" t="s">
        <v>557</v>
      </c>
      <c r="N73" s="1265" t="s">
        <v>449</v>
      </c>
      <c r="O73" s="1266" t="s">
        <v>512</v>
      </c>
      <c r="P73" s="1150"/>
      <c r="Q73" s="1265" t="s">
        <v>660</v>
      </c>
      <c r="R73" s="1312"/>
    </row>
    <row r="74" spans="1:18" s="304" customFormat="1" ht="63">
      <c r="A74" s="820">
        <v>11</v>
      </c>
      <c r="B74" s="821">
        <v>74</v>
      </c>
      <c r="C74" s="803" t="s">
        <v>742</v>
      </c>
      <c r="D74" s="781" t="s">
        <v>25</v>
      </c>
      <c r="E74" s="742">
        <v>1200000</v>
      </c>
      <c r="F74" s="40">
        <v>1</v>
      </c>
      <c r="G74" s="742">
        <v>1200000</v>
      </c>
      <c r="H74" s="822"/>
      <c r="I74" s="822">
        <v>0</v>
      </c>
      <c r="J74" s="814">
        <f t="shared" ref="J74:J99" si="0">SUM(G74:I74)</f>
        <v>1200000</v>
      </c>
      <c r="K74" s="48" t="s">
        <v>777</v>
      </c>
      <c r="L74" s="40" t="s">
        <v>18</v>
      </c>
      <c r="M74" s="40" t="s">
        <v>778</v>
      </c>
      <c r="N74" s="805" t="s">
        <v>450</v>
      </c>
      <c r="O74" s="40" t="s">
        <v>715</v>
      </c>
      <c r="P74" s="40" t="s">
        <v>776</v>
      </c>
      <c r="Q74" s="833" t="s">
        <v>779</v>
      </c>
      <c r="R74" s="40">
        <v>2</v>
      </c>
    </row>
    <row r="75" spans="1:18" s="304" customFormat="1">
      <c r="A75" s="56">
        <v>11</v>
      </c>
      <c r="B75" s="45">
        <v>75</v>
      </c>
      <c r="C75" s="803" t="s">
        <v>736</v>
      </c>
      <c r="D75" s="828">
        <v>5419</v>
      </c>
      <c r="E75" s="829">
        <v>3150</v>
      </c>
      <c r="F75" s="40">
        <v>100</v>
      </c>
      <c r="G75" s="784">
        <v>315000</v>
      </c>
      <c r="H75" s="784"/>
      <c r="I75" s="40"/>
      <c r="J75" s="742">
        <f t="shared" si="0"/>
        <v>315000</v>
      </c>
      <c r="K75" s="48" t="s">
        <v>572</v>
      </c>
      <c r="L75" s="40" t="s">
        <v>18</v>
      </c>
      <c r="M75" s="40" t="s">
        <v>780</v>
      </c>
      <c r="N75" s="805" t="s">
        <v>450</v>
      </c>
      <c r="O75" s="40" t="s">
        <v>715</v>
      </c>
      <c r="P75" s="747"/>
      <c r="Q75" s="48" t="s">
        <v>716</v>
      </c>
      <c r="R75" s="40">
        <v>2</v>
      </c>
    </row>
    <row r="76" spans="1:18" s="501" customFormat="1">
      <c r="A76" s="820">
        <v>11</v>
      </c>
      <c r="B76" s="45">
        <v>76</v>
      </c>
      <c r="C76" s="803" t="s">
        <v>781</v>
      </c>
      <c r="D76" s="828">
        <v>5419</v>
      </c>
      <c r="E76" s="829">
        <v>3150</v>
      </c>
      <c r="F76" s="40">
        <v>40</v>
      </c>
      <c r="G76" s="784">
        <v>126000</v>
      </c>
      <c r="H76" s="784"/>
      <c r="I76" s="40"/>
      <c r="J76" s="742">
        <f t="shared" si="0"/>
        <v>126000</v>
      </c>
      <c r="K76" s="48" t="s">
        <v>782</v>
      </c>
      <c r="L76" s="40" t="s">
        <v>18</v>
      </c>
      <c r="M76" s="40" t="s">
        <v>783</v>
      </c>
      <c r="N76" s="805" t="s">
        <v>450</v>
      </c>
      <c r="O76" s="40" t="s">
        <v>715</v>
      </c>
      <c r="P76" s="747"/>
      <c r="Q76" s="48" t="s">
        <v>716</v>
      </c>
      <c r="R76" s="40">
        <v>2</v>
      </c>
    </row>
    <row r="77" spans="1:18" s="304" customFormat="1">
      <c r="A77" s="56">
        <v>11</v>
      </c>
      <c r="B77" s="821">
        <v>77</v>
      </c>
      <c r="C77" s="803" t="s">
        <v>784</v>
      </c>
      <c r="D77" s="828">
        <v>5419</v>
      </c>
      <c r="E77" s="829">
        <v>3150</v>
      </c>
      <c r="F77" s="40">
        <v>75</v>
      </c>
      <c r="G77" s="844">
        <v>236250</v>
      </c>
      <c r="H77" s="784"/>
      <c r="I77" s="834"/>
      <c r="J77" s="742">
        <f t="shared" si="0"/>
        <v>236250</v>
      </c>
      <c r="K77" s="48" t="s">
        <v>777</v>
      </c>
      <c r="L77" s="40" t="s">
        <v>18</v>
      </c>
      <c r="M77" s="40" t="s">
        <v>778</v>
      </c>
      <c r="N77" s="805" t="s">
        <v>450</v>
      </c>
      <c r="O77" s="40" t="s">
        <v>715</v>
      </c>
      <c r="P77" s="40"/>
      <c r="Q77" s="48"/>
      <c r="R77" s="40"/>
    </row>
    <row r="78" spans="1:18" s="376" customFormat="1">
      <c r="A78" s="820">
        <v>11</v>
      </c>
      <c r="B78" s="45">
        <v>78</v>
      </c>
      <c r="C78" s="803" t="s">
        <v>785</v>
      </c>
      <c r="D78" s="828">
        <v>5419</v>
      </c>
      <c r="E78" s="829">
        <v>3150</v>
      </c>
      <c r="F78" s="747">
        <v>106</v>
      </c>
      <c r="G78" s="742">
        <v>333900</v>
      </c>
      <c r="H78" s="784"/>
      <c r="I78" s="40"/>
      <c r="J78" s="742">
        <f t="shared" si="0"/>
        <v>333900</v>
      </c>
      <c r="K78" s="835" t="s">
        <v>786</v>
      </c>
      <c r="L78" s="40" t="s">
        <v>18</v>
      </c>
      <c r="M78" s="805" t="s">
        <v>787</v>
      </c>
      <c r="N78" s="805" t="s">
        <v>450</v>
      </c>
      <c r="O78" s="40" t="s">
        <v>715</v>
      </c>
      <c r="P78" s="836"/>
      <c r="Q78" s="803"/>
      <c r="R78" s="747"/>
    </row>
    <row r="79" spans="1:18" s="376" customFormat="1" ht="42">
      <c r="A79" s="56">
        <v>11</v>
      </c>
      <c r="B79" s="45">
        <v>79</v>
      </c>
      <c r="C79" s="803" t="s">
        <v>788</v>
      </c>
      <c r="D79" s="781" t="s">
        <v>551</v>
      </c>
      <c r="E79" s="742">
        <v>2250</v>
      </c>
      <c r="F79" s="40">
        <v>170</v>
      </c>
      <c r="G79" s="60">
        <v>382500</v>
      </c>
      <c r="H79" s="784"/>
      <c r="I79" s="40"/>
      <c r="J79" s="743">
        <f t="shared" si="0"/>
        <v>382500</v>
      </c>
      <c r="K79" s="48" t="s">
        <v>789</v>
      </c>
      <c r="L79" s="40" t="s">
        <v>18</v>
      </c>
      <c r="M79" s="40" t="s">
        <v>790</v>
      </c>
      <c r="N79" s="805" t="s">
        <v>450</v>
      </c>
      <c r="O79" s="40" t="s">
        <v>715</v>
      </c>
      <c r="P79" s="823"/>
      <c r="Q79" s="48" t="s">
        <v>716</v>
      </c>
      <c r="R79" s="40">
        <v>2</v>
      </c>
    </row>
    <row r="80" spans="1:18" s="304" customFormat="1" ht="42">
      <c r="A80" s="820">
        <v>11</v>
      </c>
      <c r="B80" s="821">
        <v>80</v>
      </c>
      <c r="C80" s="803" t="s">
        <v>791</v>
      </c>
      <c r="D80" s="781" t="s">
        <v>551</v>
      </c>
      <c r="E80" s="742">
        <v>2250</v>
      </c>
      <c r="F80" s="40">
        <v>180</v>
      </c>
      <c r="G80" s="60">
        <v>405000</v>
      </c>
      <c r="H80" s="784"/>
      <c r="I80" s="40"/>
      <c r="J80" s="743">
        <f t="shared" si="0"/>
        <v>405000</v>
      </c>
      <c r="K80" s="48" t="s">
        <v>572</v>
      </c>
      <c r="L80" s="40" t="s">
        <v>18</v>
      </c>
      <c r="M80" s="40" t="s">
        <v>780</v>
      </c>
      <c r="N80" s="805" t="s">
        <v>450</v>
      </c>
      <c r="O80" s="40" t="s">
        <v>715</v>
      </c>
      <c r="P80" s="823"/>
      <c r="Q80" s="48" t="s">
        <v>716</v>
      </c>
      <c r="R80" s="40">
        <v>2</v>
      </c>
    </row>
    <row r="81" spans="1:18" s="304" customFormat="1" ht="42">
      <c r="A81" s="56">
        <v>11</v>
      </c>
      <c r="B81" s="45">
        <v>81</v>
      </c>
      <c r="C81" s="803" t="s">
        <v>792</v>
      </c>
      <c r="D81" s="741">
        <v>2406</v>
      </c>
      <c r="E81" s="742">
        <v>980</v>
      </c>
      <c r="F81" s="40">
        <v>200</v>
      </c>
      <c r="G81" s="60">
        <v>196000</v>
      </c>
      <c r="H81" s="784"/>
      <c r="I81" s="40"/>
      <c r="J81" s="742">
        <f t="shared" si="0"/>
        <v>196000</v>
      </c>
      <c r="K81" s="48" t="s">
        <v>793</v>
      </c>
      <c r="L81" s="40" t="s">
        <v>18</v>
      </c>
      <c r="M81" s="40" t="s">
        <v>794</v>
      </c>
      <c r="N81" s="805" t="s">
        <v>450</v>
      </c>
      <c r="O81" s="40" t="s">
        <v>715</v>
      </c>
      <c r="P81" s="823"/>
      <c r="Q81" s="48" t="s">
        <v>716</v>
      </c>
      <c r="R81" s="40">
        <v>2</v>
      </c>
    </row>
    <row r="82" spans="1:18" s="304" customFormat="1" ht="42">
      <c r="A82" s="820">
        <v>11</v>
      </c>
      <c r="B82" s="45">
        <v>82</v>
      </c>
      <c r="C82" s="803" t="s">
        <v>792</v>
      </c>
      <c r="D82" s="741">
        <v>2406</v>
      </c>
      <c r="E82" s="742">
        <v>980</v>
      </c>
      <c r="F82" s="40">
        <v>200</v>
      </c>
      <c r="G82" s="834">
        <v>196000</v>
      </c>
      <c r="H82" s="784"/>
      <c r="I82" s="40"/>
      <c r="J82" s="742">
        <f t="shared" si="0"/>
        <v>196000</v>
      </c>
      <c r="K82" s="48" t="s">
        <v>795</v>
      </c>
      <c r="L82" s="40" t="s">
        <v>18</v>
      </c>
      <c r="M82" s="40" t="s">
        <v>796</v>
      </c>
      <c r="N82" s="805" t="s">
        <v>450</v>
      </c>
      <c r="O82" s="40" t="s">
        <v>715</v>
      </c>
      <c r="P82" s="747"/>
      <c r="Q82" s="803"/>
      <c r="R82" s="40">
        <v>2</v>
      </c>
    </row>
    <row r="83" spans="1:18" s="304" customFormat="1" ht="63">
      <c r="A83" s="56">
        <v>11</v>
      </c>
      <c r="B83" s="821">
        <v>83</v>
      </c>
      <c r="C83" s="803" t="s">
        <v>797</v>
      </c>
      <c r="D83" s="781" t="s">
        <v>25</v>
      </c>
      <c r="E83" s="742">
        <v>1200000</v>
      </c>
      <c r="F83" s="40">
        <v>1</v>
      </c>
      <c r="G83" s="742">
        <v>1200000</v>
      </c>
      <c r="H83" s="822"/>
      <c r="I83" s="822">
        <v>0</v>
      </c>
      <c r="J83" s="814">
        <f t="shared" si="0"/>
        <v>1200000</v>
      </c>
      <c r="K83" s="48" t="s">
        <v>798</v>
      </c>
      <c r="L83" s="40" t="s">
        <v>728</v>
      </c>
      <c r="M83" s="40" t="s">
        <v>799</v>
      </c>
      <c r="N83" s="805" t="s">
        <v>450</v>
      </c>
      <c r="O83" s="40" t="s">
        <v>332</v>
      </c>
      <c r="P83" s="747" t="s">
        <v>24</v>
      </c>
      <c r="Q83" s="803" t="s">
        <v>800</v>
      </c>
      <c r="R83" s="40">
        <v>2</v>
      </c>
    </row>
    <row r="84" spans="1:18" s="330" customFormat="1" ht="42">
      <c r="A84" s="820">
        <v>11</v>
      </c>
      <c r="B84" s="45">
        <v>84</v>
      </c>
      <c r="C84" s="48" t="s">
        <v>27</v>
      </c>
      <c r="D84" s="837" t="s">
        <v>28</v>
      </c>
      <c r="E84" s="674">
        <v>4208900</v>
      </c>
      <c r="F84" s="834">
        <v>1</v>
      </c>
      <c r="G84" s="742">
        <v>4208900</v>
      </c>
      <c r="H84" s="822"/>
      <c r="I84" s="822">
        <v>0</v>
      </c>
      <c r="J84" s="814">
        <f t="shared" si="0"/>
        <v>4208900</v>
      </c>
      <c r="K84" s="48" t="s">
        <v>801</v>
      </c>
      <c r="L84" s="40" t="s">
        <v>699</v>
      </c>
      <c r="M84" s="40" t="s">
        <v>802</v>
      </c>
      <c r="N84" s="805" t="s">
        <v>450</v>
      </c>
      <c r="O84" s="40" t="s">
        <v>332</v>
      </c>
      <c r="P84" s="40" t="s">
        <v>24</v>
      </c>
      <c r="Q84" s="40" t="s">
        <v>803</v>
      </c>
      <c r="R84" s="40">
        <v>2</v>
      </c>
    </row>
    <row r="85" spans="1:18" s="304" customFormat="1" ht="42">
      <c r="A85" s="56">
        <v>11</v>
      </c>
      <c r="B85" s="45">
        <v>85</v>
      </c>
      <c r="C85" s="803" t="s">
        <v>804</v>
      </c>
      <c r="D85" s="781" t="s">
        <v>551</v>
      </c>
      <c r="E85" s="784">
        <v>2250</v>
      </c>
      <c r="F85" s="40">
        <v>154</v>
      </c>
      <c r="G85" s="742">
        <v>346500</v>
      </c>
      <c r="H85" s="822"/>
      <c r="I85" s="822">
        <v>0</v>
      </c>
      <c r="J85" s="814">
        <f t="shared" si="0"/>
        <v>346500</v>
      </c>
      <c r="K85" s="48" t="s">
        <v>805</v>
      </c>
      <c r="L85" s="40" t="s">
        <v>699</v>
      </c>
      <c r="M85" s="40" t="s">
        <v>806</v>
      </c>
      <c r="N85" s="805" t="s">
        <v>450</v>
      </c>
      <c r="O85" s="40" t="s">
        <v>332</v>
      </c>
      <c r="P85" s="747" t="s">
        <v>24</v>
      </c>
      <c r="Q85" s="803" t="s">
        <v>807</v>
      </c>
      <c r="R85" s="40">
        <v>2</v>
      </c>
    </row>
    <row r="86" spans="1:18" s="304" customFormat="1" ht="42">
      <c r="A86" s="820">
        <v>11</v>
      </c>
      <c r="B86" s="821">
        <v>86</v>
      </c>
      <c r="C86" s="803" t="s">
        <v>808</v>
      </c>
      <c r="D86" s="781" t="s">
        <v>551</v>
      </c>
      <c r="E86" s="784">
        <v>2250</v>
      </c>
      <c r="F86" s="40">
        <v>149</v>
      </c>
      <c r="G86" s="742">
        <v>335250</v>
      </c>
      <c r="H86" s="822"/>
      <c r="I86" s="822">
        <v>0</v>
      </c>
      <c r="J86" s="814">
        <f t="shared" si="0"/>
        <v>335250</v>
      </c>
      <c r="K86" s="48" t="s">
        <v>801</v>
      </c>
      <c r="L86" s="40" t="s">
        <v>699</v>
      </c>
      <c r="M86" s="40" t="s">
        <v>802</v>
      </c>
      <c r="N86" s="805" t="s">
        <v>450</v>
      </c>
      <c r="O86" s="40" t="s">
        <v>332</v>
      </c>
      <c r="P86" s="747" t="s">
        <v>24</v>
      </c>
      <c r="Q86" s="803" t="s">
        <v>807</v>
      </c>
      <c r="R86" s="40">
        <v>2</v>
      </c>
    </row>
    <row r="87" spans="1:18" s="304" customFormat="1" ht="42">
      <c r="A87" s="56">
        <v>11</v>
      </c>
      <c r="B87" s="45">
        <v>87</v>
      </c>
      <c r="C87" s="803" t="s">
        <v>767</v>
      </c>
      <c r="D87" s="781" t="s">
        <v>551</v>
      </c>
      <c r="E87" s="784">
        <v>2250</v>
      </c>
      <c r="F87" s="40">
        <v>200</v>
      </c>
      <c r="G87" s="742">
        <v>450000</v>
      </c>
      <c r="H87" s="822"/>
      <c r="I87" s="822">
        <v>0</v>
      </c>
      <c r="J87" s="814">
        <f t="shared" si="0"/>
        <v>450000</v>
      </c>
      <c r="K87" s="48" t="s">
        <v>809</v>
      </c>
      <c r="L87" s="40" t="s">
        <v>699</v>
      </c>
      <c r="M87" s="40" t="s">
        <v>802</v>
      </c>
      <c r="N87" s="805" t="s">
        <v>450</v>
      </c>
      <c r="O87" s="40" t="s">
        <v>332</v>
      </c>
      <c r="P87" s="747" t="s">
        <v>24</v>
      </c>
      <c r="Q87" s="803" t="s">
        <v>807</v>
      </c>
      <c r="R87" s="40">
        <v>2</v>
      </c>
    </row>
    <row r="88" spans="1:18" s="304" customFormat="1">
      <c r="A88" s="820">
        <v>11</v>
      </c>
      <c r="B88" s="45">
        <v>88</v>
      </c>
      <c r="C88" s="803" t="s">
        <v>810</v>
      </c>
      <c r="D88" s="828">
        <v>5419</v>
      </c>
      <c r="E88" s="829">
        <v>3150</v>
      </c>
      <c r="F88" s="40">
        <v>30</v>
      </c>
      <c r="G88" s="742">
        <v>94500</v>
      </c>
      <c r="H88" s="822"/>
      <c r="I88" s="822">
        <v>0</v>
      </c>
      <c r="J88" s="814">
        <f t="shared" si="0"/>
        <v>94500</v>
      </c>
      <c r="K88" s="48" t="s">
        <v>809</v>
      </c>
      <c r="L88" s="40" t="s">
        <v>699</v>
      </c>
      <c r="M88" s="40" t="s">
        <v>802</v>
      </c>
      <c r="N88" s="805" t="s">
        <v>450</v>
      </c>
      <c r="O88" s="40" t="s">
        <v>332</v>
      </c>
      <c r="P88" s="747" t="s">
        <v>24</v>
      </c>
      <c r="Q88" s="803" t="s">
        <v>807</v>
      </c>
      <c r="R88" s="40">
        <v>2</v>
      </c>
    </row>
    <row r="89" spans="1:18" s="304" customFormat="1" ht="42">
      <c r="A89" s="56">
        <v>11</v>
      </c>
      <c r="B89" s="821">
        <v>89</v>
      </c>
      <c r="C89" s="803" t="s">
        <v>811</v>
      </c>
      <c r="D89" s="781">
        <v>2406</v>
      </c>
      <c r="E89" s="784">
        <v>980</v>
      </c>
      <c r="F89" s="40">
        <v>600</v>
      </c>
      <c r="G89" s="742">
        <v>588000</v>
      </c>
      <c r="H89" s="822"/>
      <c r="I89" s="822">
        <v>0</v>
      </c>
      <c r="J89" s="814">
        <f t="shared" si="0"/>
        <v>588000</v>
      </c>
      <c r="K89" s="48" t="s">
        <v>812</v>
      </c>
      <c r="L89" s="40" t="s">
        <v>687</v>
      </c>
      <c r="M89" s="40" t="s">
        <v>813</v>
      </c>
      <c r="N89" s="805" t="s">
        <v>450</v>
      </c>
      <c r="O89" s="40" t="s">
        <v>599</v>
      </c>
      <c r="P89" s="747" t="s">
        <v>24</v>
      </c>
      <c r="Q89" s="803" t="s">
        <v>814</v>
      </c>
      <c r="R89" s="40">
        <v>2</v>
      </c>
    </row>
    <row r="90" spans="1:18" s="330" customFormat="1" ht="42">
      <c r="A90" s="820">
        <v>11</v>
      </c>
      <c r="B90" s="45">
        <v>90</v>
      </c>
      <c r="C90" s="803" t="s">
        <v>815</v>
      </c>
      <c r="D90" s="781">
        <v>2406</v>
      </c>
      <c r="E90" s="784">
        <v>980</v>
      </c>
      <c r="F90" s="40">
        <v>1200</v>
      </c>
      <c r="G90" s="742">
        <v>1176000</v>
      </c>
      <c r="H90" s="822"/>
      <c r="I90" s="822">
        <v>0</v>
      </c>
      <c r="J90" s="814">
        <f t="shared" si="0"/>
        <v>1176000</v>
      </c>
      <c r="K90" s="48" t="s">
        <v>816</v>
      </c>
      <c r="L90" s="40" t="s">
        <v>687</v>
      </c>
      <c r="M90" s="40" t="s">
        <v>813</v>
      </c>
      <c r="N90" s="805" t="s">
        <v>450</v>
      </c>
      <c r="O90" s="40" t="s">
        <v>332</v>
      </c>
      <c r="P90" s="40" t="s">
        <v>24</v>
      </c>
      <c r="Q90" s="785" t="s">
        <v>817</v>
      </c>
      <c r="R90" s="40">
        <v>2</v>
      </c>
    </row>
    <row r="91" spans="1:18" s="304" customFormat="1" ht="63">
      <c r="A91" s="56">
        <v>11</v>
      </c>
      <c r="B91" s="45">
        <v>91</v>
      </c>
      <c r="C91" s="803" t="s">
        <v>818</v>
      </c>
      <c r="D91" s="781" t="s">
        <v>551</v>
      </c>
      <c r="E91" s="784">
        <v>2250</v>
      </c>
      <c r="F91" s="40">
        <v>252</v>
      </c>
      <c r="G91" s="742">
        <v>567000</v>
      </c>
      <c r="H91" s="822"/>
      <c r="I91" s="822">
        <v>0</v>
      </c>
      <c r="J91" s="814">
        <f t="shared" si="0"/>
        <v>567000</v>
      </c>
      <c r="K91" s="48" t="s">
        <v>819</v>
      </c>
      <c r="L91" s="40" t="s">
        <v>687</v>
      </c>
      <c r="M91" s="40" t="s">
        <v>820</v>
      </c>
      <c r="N91" s="805" t="s">
        <v>450</v>
      </c>
      <c r="O91" s="40" t="s">
        <v>332</v>
      </c>
      <c r="P91" s="747"/>
      <c r="Q91" s="48" t="s">
        <v>716</v>
      </c>
      <c r="R91" s="40">
        <v>2</v>
      </c>
    </row>
    <row r="92" spans="1:18" s="304" customFormat="1" ht="63">
      <c r="A92" s="820">
        <v>11</v>
      </c>
      <c r="B92" s="821">
        <v>92</v>
      </c>
      <c r="C92" s="803" t="s">
        <v>821</v>
      </c>
      <c r="D92" s="781" t="s">
        <v>551</v>
      </c>
      <c r="E92" s="784">
        <v>2250</v>
      </c>
      <c r="F92" s="40">
        <v>100</v>
      </c>
      <c r="G92" s="742">
        <v>225000</v>
      </c>
      <c r="H92" s="822"/>
      <c r="I92" s="822">
        <v>0</v>
      </c>
      <c r="J92" s="814">
        <f t="shared" si="0"/>
        <v>225000</v>
      </c>
      <c r="K92" s="48" t="s">
        <v>713</v>
      </c>
      <c r="L92" s="40" t="s">
        <v>687</v>
      </c>
      <c r="M92" s="40" t="s">
        <v>714</v>
      </c>
      <c r="N92" s="805" t="s">
        <v>450</v>
      </c>
      <c r="O92" s="40" t="s">
        <v>599</v>
      </c>
      <c r="P92" s="747" t="s">
        <v>24</v>
      </c>
      <c r="Q92" s="48" t="s">
        <v>822</v>
      </c>
      <c r="R92" s="40">
        <v>2</v>
      </c>
    </row>
    <row r="93" spans="1:18" s="304" customFormat="1" ht="63">
      <c r="A93" s="56">
        <v>11</v>
      </c>
      <c r="B93" s="45">
        <v>93</v>
      </c>
      <c r="C93" s="803" t="s">
        <v>742</v>
      </c>
      <c r="D93" s="781" t="s">
        <v>25</v>
      </c>
      <c r="E93" s="742">
        <v>1200000</v>
      </c>
      <c r="F93" s="40">
        <v>1</v>
      </c>
      <c r="G93" s="742">
        <v>1200000</v>
      </c>
      <c r="H93" s="822"/>
      <c r="I93" s="822">
        <v>0</v>
      </c>
      <c r="J93" s="814">
        <f t="shared" si="0"/>
        <v>1200000</v>
      </c>
      <c r="K93" s="48" t="s">
        <v>823</v>
      </c>
      <c r="L93" s="40" t="s">
        <v>687</v>
      </c>
      <c r="M93" s="40" t="s">
        <v>824</v>
      </c>
      <c r="N93" s="805" t="s">
        <v>450</v>
      </c>
      <c r="O93" s="40" t="s">
        <v>332</v>
      </c>
      <c r="P93" s="747" t="s">
        <v>24</v>
      </c>
      <c r="Q93" s="48" t="s">
        <v>755</v>
      </c>
      <c r="R93" s="40">
        <v>2</v>
      </c>
    </row>
    <row r="94" spans="1:18" s="304" customFormat="1" ht="63">
      <c r="A94" s="820">
        <v>11</v>
      </c>
      <c r="B94" s="45">
        <v>94</v>
      </c>
      <c r="C94" s="803" t="s">
        <v>723</v>
      </c>
      <c r="D94" s="781" t="s">
        <v>724</v>
      </c>
      <c r="E94" s="784">
        <v>1261400</v>
      </c>
      <c r="F94" s="40">
        <v>1</v>
      </c>
      <c r="G94" s="742">
        <v>1261400</v>
      </c>
      <c r="H94" s="822"/>
      <c r="I94" s="822">
        <v>0</v>
      </c>
      <c r="J94" s="814">
        <f t="shared" si="0"/>
        <v>1261400</v>
      </c>
      <c r="K94" s="48" t="s">
        <v>825</v>
      </c>
      <c r="L94" s="40" t="s">
        <v>826</v>
      </c>
      <c r="M94" s="40" t="s">
        <v>826</v>
      </c>
      <c r="N94" s="805" t="s">
        <v>450</v>
      </c>
      <c r="O94" s="40" t="s">
        <v>332</v>
      </c>
      <c r="P94" s="40" t="s">
        <v>827</v>
      </c>
      <c r="Q94" s="40" t="s">
        <v>828</v>
      </c>
      <c r="R94" s="40">
        <v>2</v>
      </c>
    </row>
    <row r="95" spans="1:18" s="304" customFormat="1" ht="63">
      <c r="A95" s="56">
        <v>11</v>
      </c>
      <c r="B95" s="821">
        <v>95</v>
      </c>
      <c r="C95" s="803" t="s">
        <v>829</v>
      </c>
      <c r="D95" s="781" t="s">
        <v>25</v>
      </c>
      <c r="E95" s="742">
        <v>1200000</v>
      </c>
      <c r="F95" s="40">
        <v>1</v>
      </c>
      <c r="G95" s="742">
        <v>1200000</v>
      </c>
      <c r="H95" s="822"/>
      <c r="I95" s="822">
        <v>0</v>
      </c>
      <c r="J95" s="814">
        <f t="shared" si="0"/>
        <v>1200000</v>
      </c>
      <c r="K95" s="48" t="s">
        <v>830</v>
      </c>
      <c r="L95" s="40" t="s">
        <v>826</v>
      </c>
      <c r="M95" s="40" t="s">
        <v>831</v>
      </c>
      <c r="N95" s="805" t="s">
        <v>450</v>
      </c>
      <c r="O95" s="40" t="s">
        <v>332</v>
      </c>
      <c r="P95" s="747" t="s">
        <v>827</v>
      </c>
      <c r="Q95" s="803" t="s">
        <v>832</v>
      </c>
      <c r="R95" s="40">
        <v>2</v>
      </c>
    </row>
    <row r="96" spans="1:18" s="304" customFormat="1" ht="42">
      <c r="A96" s="820">
        <v>11</v>
      </c>
      <c r="B96" s="45">
        <v>96</v>
      </c>
      <c r="C96" s="803" t="s">
        <v>833</v>
      </c>
      <c r="D96" s="781" t="s">
        <v>551</v>
      </c>
      <c r="E96" s="838">
        <v>2250</v>
      </c>
      <c r="F96" s="839">
        <v>150</v>
      </c>
      <c r="G96" s="742">
        <v>337500</v>
      </c>
      <c r="H96" s="822"/>
      <c r="I96" s="822">
        <v>0</v>
      </c>
      <c r="J96" s="814">
        <f t="shared" si="0"/>
        <v>337500</v>
      </c>
      <c r="K96" s="40" t="s">
        <v>834</v>
      </c>
      <c r="L96" s="40" t="s">
        <v>835</v>
      </c>
      <c r="M96" s="40" t="s">
        <v>836</v>
      </c>
      <c r="N96" s="805" t="s">
        <v>450</v>
      </c>
      <c r="O96" s="40" t="s">
        <v>332</v>
      </c>
      <c r="P96" s="40" t="s">
        <v>320</v>
      </c>
      <c r="Q96" s="48" t="s">
        <v>716</v>
      </c>
      <c r="R96" s="40">
        <v>2</v>
      </c>
    </row>
    <row r="97" spans="1:18" s="304" customFormat="1">
      <c r="A97" s="56">
        <v>11</v>
      </c>
      <c r="B97" s="45">
        <v>97</v>
      </c>
      <c r="C97" s="803" t="s">
        <v>837</v>
      </c>
      <c r="D97" s="828">
        <v>5419</v>
      </c>
      <c r="E97" s="829">
        <v>3150</v>
      </c>
      <c r="F97" s="40">
        <v>150</v>
      </c>
      <c r="G97" s="742">
        <v>472500</v>
      </c>
      <c r="H97" s="822"/>
      <c r="I97" s="822">
        <v>0</v>
      </c>
      <c r="J97" s="814">
        <f t="shared" si="0"/>
        <v>472500</v>
      </c>
      <c r="K97" s="40" t="s">
        <v>838</v>
      </c>
      <c r="L97" s="40" t="s">
        <v>835</v>
      </c>
      <c r="M97" s="40" t="s">
        <v>836</v>
      </c>
      <c r="N97" s="805" t="s">
        <v>450</v>
      </c>
      <c r="O97" s="40" t="s">
        <v>332</v>
      </c>
      <c r="P97" s="823" t="s">
        <v>320</v>
      </c>
      <c r="Q97" s="48" t="s">
        <v>716</v>
      </c>
      <c r="R97" s="40"/>
    </row>
    <row r="98" spans="1:18" s="304" customFormat="1" ht="63">
      <c r="A98" s="820">
        <v>11</v>
      </c>
      <c r="B98" s="821">
        <v>98</v>
      </c>
      <c r="C98" s="803" t="s">
        <v>742</v>
      </c>
      <c r="D98" s="781" t="s">
        <v>25</v>
      </c>
      <c r="E98" s="742">
        <v>1200000</v>
      </c>
      <c r="F98" s="40">
        <v>1</v>
      </c>
      <c r="G98" s="742">
        <v>1200000</v>
      </c>
      <c r="H98" s="822"/>
      <c r="I98" s="822">
        <v>0</v>
      </c>
      <c r="J98" s="814">
        <f t="shared" si="0"/>
        <v>1200000</v>
      </c>
      <c r="K98" s="40" t="s">
        <v>838</v>
      </c>
      <c r="L98" s="40" t="s">
        <v>835</v>
      </c>
      <c r="M98" s="40" t="s">
        <v>836</v>
      </c>
      <c r="N98" s="805" t="s">
        <v>450</v>
      </c>
      <c r="O98" s="40" t="s">
        <v>332</v>
      </c>
      <c r="P98" s="747" t="s">
        <v>839</v>
      </c>
      <c r="Q98" s="48" t="s">
        <v>840</v>
      </c>
      <c r="R98" s="40">
        <v>2</v>
      </c>
    </row>
    <row r="99" spans="1:18" s="304" customFormat="1" ht="63">
      <c r="A99" s="56">
        <v>11</v>
      </c>
      <c r="B99" s="45">
        <v>99</v>
      </c>
      <c r="C99" s="803" t="s">
        <v>742</v>
      </c>
      <c r="D99" s="781" t="s">
        <v>25</v>
      </c>
      <c r="E99" s="742">
        <v>1200000</v>
      </c>
      <c r="F99" s="40">
        <v>1</v>
      </c>
      <c r="G99" s="742">
        <v>1200000</v>
      </c>
      <c r="H99" s="822"/>
      <c r="I99" s="822">
        <v>0</v>
      </c>
      <c r="J99" s="814">
        <f t="shared" si="0"/>
        <v>1200000</v>
      </c>
      <c r="K99" s="40" t="s">
        <v>841</v>
      </c>
      <c r="L99" s="40" t="s">
        <v>835</v>
      </c>
      <c r="M99" s="40" t="s">
        <v>836</v>
      </c>
      <c r="N99" s="805" t="s">
        <v>450</v>
      </c>
      <c r="O99" s="40"/>
      <c r="P99" s="747" t="s">
        <v>839</v>
      </c>
      <c r="Q99" s="48" t="s">
        <v>842</v>
      </c>
      <c r="R99" s="40">
        <v>2</v>
      </c>
    </row>
    <row r="100" spans="1:18" s="304" customFormat="1" ht="42">
      <c r="A100" s="56">
        <v>11</v>
      </c>
      <c r="B100" s="45">
        <v>21</v>
      </c>
      <c r="C100" s="815" t="s">
        <v>690</v>
      </c>
      <c r="D100" s="816" t="s">
        <v>691</v>
      </c>
      <c r="E100" s="667">
        <v>14434500</v>
      </c>
      <c r="F100" s="41">
        <v>1</v>
      </c>
      <c r="G100" s="57">
        <v>14434500</v>
      </c>
      <c r="H100" s="817"/>
      <c r="I100" s="817">
        <v>0</v>
      </c>
      <c r="J100" s="818">
        <f t="shared" ref="J100:J103" si="1">SUM(G100:I100)</f>
        <v>14434500</v>
      </c>
      <c r="K100" s="43" t="s">
        <v>703</v>
      </c>
      <c r="L100" s="42" t="s">
        <v>687</v>
      </c>
      <c r="M100" s="42" t="s">
        <v>704</v>
      </c>
      <c r="N100" s="42" t="s">
        <v>450</v>
      </c>
      <c r="O100" s="45" t="s">
        <v>21</v>
      </c>
      <c r="P100" s="42" t="s">
        <v>478</v>
      </c>
      <c r="Q100" s="787" t="s">
        <v>843</v>
      </c>
      <c r="R100" s="45">
        <v>2</v>
      </c>
    </row>
    <row r="101" spans="1:18" s="304" customFormat="1" ht="42">
      <c r="A101" s="56">
        <v>11</v>
      </c>
      <c r="B101" s="45">
        <v>22</v>
      </c>
      <c r="C101" s="815" t="s">
        <v>690</v>
      </c>
      <c r="D101" s="816" t="s">
        <v>691</v>
      </c>
      <c r="E101" s="667">
        <v>14434500</v>
      </c>
      <c r="F101" s="41">
        <v>1</v>
      </c>
      <c r="G101" s="57">
        <v>14434500</v>
      </c>
      <c r="H101" s="817"/>
      <c r="I101" s="817">
        <v>0</v>
      </c>
      <c r="J101" s="818">
        <f t="shared" si="1"/>
        <v>14434500</v>
      </c>
      <c r="K101" s="44" t="s">
        <v>844</v>
      </c>
      <c r="L101" s="45" t="s">
        <v>826</v>
      </c>
      <c r="M101" s="45" t="s">
        <v>826</v>
      </c>
      <c r="N101" s="45" t="s">
        <v>450</v>
      </c>
      <c r="O101" s="45" t="s">
        <v>21</v>
      </c>
      <c r="P101" s="42" t="s">
        <v>845</v>
      </c>
      <c r="Q101" s="202" t="s">
        <v>846</v>
      </c>
      <c r="R101" s="45">
        <v>2</v>
      </c>
    </row>
    <row r="102" spans="1:18" s="304" customFormat="1" ht="42">
      <c r="A102" s="56">
        <v>11</v>
      </c>
      <c r="B102" s="45">
        <v>23</v>
      </c>
      <c r="C102" s="202" t="s">
        <v>847</v>
      </c>
      <c r="D102" s="43" t="s">
        <v>848</v>
      </c>
      <c r="E102" s="673">
        <v>1780800</v>
      </c>
      <c r="F102" s="45">
        <v>1</v>
      </c>
      <c r="G102" s="57">
        <v>1780800</v>
      </c>
      <c r="H102" s="817"/>
      <c r="I102" s="817">
        <v>0</v>
      </c>
      <c r="J102" s="818">
        <f t="shared" si="1"/>
        <v>1780800</v>
      </c>
      <c r="K102" s="44" t="s">
        <v>721</v>
      </c>
      <c r="L102" s="45" t="s">
        <v>693</v>
      </c>
      <c r="M102" s="45" t="s">
        <v>722</v>
      </c>
      <c r="N102" s="45" t="s">
        <v>450</v>
      </c>
      <c r="O102" s="45" t="s">
        <v>21</v>
      </c>
      <c r="P102" s="42" t="s">
        <v>283</v>
      </c>
      <c r="Q102" s="202" t="s">
        <v>849</v>
      </c>
      <c r="R102" s="45">
        <v>2</v>
      </c>
    </row>
    <row r="103" spans="1:18" s="304" customFormat="1" ht="42">
      <c r="A103" s="56">
        <v>11</v>
      </c>
      <c r="B103" s="45">
        <v>24</v>
      </c>
      <c r="C103" s="202" t="s">
        <v>850</v>
      </c>
      <c r="D103" s="43">
        <v>963</v>
      </c>
      <c r="E103" s="673">
        <v>10857400</v>
      </c>
      <c r="F103" s="45">
        <v>1</v>
      </c>
      <c r="G103" s="57">
        <v>10857400</v>
      </c>
      <c r="H103" s="817"/>
      <c r="I103" s="817">
        <v>0</v>
      </c>
      <c r="J103" s="818">
        <f t="shared" si="1"/>
        <v>10857400</v>
      </c>
      <c r="K103" s="43" t="s">
        <v>851</v>
      </c>
      <c r="L103" s="42" t="s">
        <v>835</v>
      </c>
      <c r="M103" s="42" t="s">
        <v>835</v>
      </c>
      <c r="N103" s="42" t="s">
        <v>450</v>
      </c>
      <c r="O103" s="809" t="s">
        <v>20</v>
      </c>
      <c r="P103" s="202" t="s">
        <v>852</v>
      </c>
      <c r="Q103" s="202" t="s">
        <v>705</v>
      </c>
      <c r="R103" s="42">
        <v>1</v>
      </c>
    </row>
    <row r="104" spans="1:18" s="1164" customFormat="1" ht="42">
      <c r="A104" s="305">
        <v>11</v>
      </c>
      <c r="B104" s="22">
        <v>1</v>
      </c>
      <c r="C104" s="100" t="s">
        <v>966</v>
      </c>
      <c r="D104" s="64">
        <v>10725</v>
      </c>
      <c r="E104" s="1320">
        <v>74371400</v>
      </c>
      <c r="F104" s="99">
        <v>1</v>
      </c>
      <c r="G104" s="102">
        <v>14874280</v>
      </c>
      <c r="H104" s="83"/>
      <c r="I104" s="1321"/>
      <c r="J104" s="1320">
        <v>74371400</v>
      </c>
      <c r="K104" s="22" t="s">
        <v>928</v>
      </c>
      <c r="L104" s="1322" t="s">
        <v>929</v>
      </c>
      <c r="M104" s="1322" t="s">
        <v>930</v>
      </c>
      <c r="N104" s="1323" t="s">
        <v>270</v>
      </c>
      <c r="O104" s="1322" t="s">
        <v>689</v>
      </c>
      <c r="P104" s="1166" t="s">
        <v>24</v>
      </c>
      <c r="Q104" s="1324" t="s">
        <v>931</v>
      </c>
      <c r="R104" s="1325">
        <v>3</v>
      </c>
    </row>
    <row r="105" spans="1:18" s="1164" customFormat="1" ht="63">
      <c r="A105" s="305">
        <v>11</v>
      </c>
      <c r="B105" s="295">
        <v>2</v>
      </c>
      <c r="C105" s="296" t="s">
        <v>967</v>
      </c>
      <c r="D105" s="1326">
        <v>9555</v>
      </c>
      <c r="E105" s="1327">
        <v>9394900</v>
      </c>
      <c r="F105" s="299">
        <v>1</v>
      </c>
      <c r="G105" s="357">
        <v>9394900</v>
      </c>
      <c r="H105" s="295"/>
      <c r="I105" s="295"/>
      <c r="J105" s="1327">
        <f>SUM(G105:I105)</f>
        <v>9394900</v>
      </c>
      <c r="K105" s="534" t="s">
        <v>968</v>
      </c>
      <c r="L105" s="306" t="s">
        <v>969</v>
      </c>
      <c r="M105" s="306" t="s">
        <v>780</v>
      </c>
      <c r="N105" s="1323" t="s">
        <v>270</v>
      </c>
      <c r="O105" s="302" t="s">
        <v>20</v>
      </c>
      <c r="P105" s="302" t="s">
        <v>970</v>
      </c>
      <c r="Q105" s="340" t="s">
        <v>971</v>
      </c>
      <c r="R105" s="295">
        <v>2</v>
      </c>
    </row>
    <row r="106" spans="1:18" s="1164" customFormat="1">
      <c r="A106" s="305">
        <v>11</v>
      </c>
      <c r="B106" s="22">
        <v>3</v>
      </c>
      <c r="C106" s="296" t="s">
        <v>972</v>
      </c>
      <c r="D106" s="1326">
        <v>9843</v>
      </c>
      <c r="E106" s="1327">
        <v>105414800</v>
      </c>
      <c r="F106" s="299"/>
      <c r="G106" s="308">
        <v>21082900</v>
      </c>
      <c r="I106" s="358"/>
      <c r="J106" s="1327"/>
      <c r="K106" s="534" t="s">
        <v>957</v>
      </c>
      <c r="L106" s="306" t="s">
        <v>958</v>
      </c>
      <c r="M106" s="306" t="s">
        <v>973</v>
      </c>
      <c r="N106" s="1323" t="s">
        <v>270</v>
      </c>
      <c r="O106" s="1322" t="s">
        <v>689</v>
      </c>
      <c r="P106" s="302"/>
      <c r="Q106" s="340"/>
      <c r="R106" s="295">
        <v>2</v>
      </c>
    </row>
    <row r="107" spans="1:18" s="1164" customFormat="1" ht="63">
      <c r="A107" s="305">
        <v>11</v>
      </c>
      <c r="B107" s="295">
        <v>4</v>
      </c>
      <c r="C107" s="349" t="s">
        <v>974</v>
      </c>
      <c r="D107" s="1328" t="s">
        <v>975</v>
      </c>
      <c r="E107" s="1329">
        <v>1159400</v>
      </c>
      <c r="F107" s="295">
        <v>1</v>
      </c>
      <c r="G107" s="351">
        <v>1159400</v>
      </c>
      <c r="H107" s="296"/>
      <c r="I107" s="296"/>
      <c r="J107" s="1330">
        <v>1159400</v>
      </c>
      <c r="K107" s="296" t="s">
        <v>976</v>
      </c>
      <c r="L107" s="374" t="s">
        <v>946</v>
      </c>
      <c r="M107" s="374" t="s">
        <v>977</v>
      </c>
      <c r="N107" s="1323" t="s">
        <v>270</v>
      </c>
      <c r="O107" s="295" t="s">
        <v>332</v>
      </c>
      <c r="P107" s="362" t="s">
        <v>283</v>
      </c>
      <c r="Q107" s="296" t="s">
        <v>978</v>
      </c>
      <c r="R107" s="63">
        <v>2</v>
      </c>
    </row>
    <row r="108" spans="1:18" s="1164" customFormat="1" ht="63">
      <c r="A108" s="305">
        <v>11</v>
      </c>
      <c r="B108" s="22">
        <v>5</v>
      </c>
      <c r="C108" s="181" t="s">
        <v>974</v>
      </c>
      <c r="D108" s="1331" t="s">
        <v>975</v>
      </c>
      <c r="E108" s="1332">
        <v>1507200</v>
      </c>
      <c r="F108" s="163">
        <v>1</v>
      </c>
      <c r="G108" s="162">
        <v>1507200</v>
      </c>
      <c r="H108" s="309"/>
      <c r="I108" s="309"/>
      <c r="J108" s="1332">
        <f>SUM(G108:I108)</f>
        <v>1507200</v>
      </c>
      <c r="K108" s="89" t="s">
        <v>979</v>
      </c>
      <c r="L108" s="275" t="s">
        <v>912</v>
      </c>
      <c r="M108" s="275" t="s">
        <v>980</v>
      </c>
      <c r="N108" s="1323" t="s">
        <v>270</v>
      </c>
      <c r="O108" s="535" t="s">
        <v>332</v>
      </c>
      <c r="P108" s="337"/>
      <c r="Q108" s="132" t="s">
        <v>981</v>
      </c>
      <c r="R108" s="63">
        <v>2</v>
      </c>
    </row>
    <row r="109" spans="1:18" s="1164" customFormat="1" ht="63">
      <c r="A109" s="305">
        <v>11</v>
      </c>
      <c r="B109" s="295">
        <v>6</v>
      </c>
      <c r="C109" s="349" t="s">
        <v>974</v>
      </c>
      <c r="D109" s="1328" t="s">
        <v>975</v>
      </c>
      <c r="E109" s="1329">
        <v>1159400</v>
      </c>
      <c r="F109" s="295">
        <v>1</v>
      </c>
      <c r="G109" s="351">
        <v>1159400</v>
      </c>
      <c r="H109" s="296"/>
      <c r="I109" s="296"/>
      <c r="J109" s="1330">
        <v>1159400</v>
      </c>
      <c r="K109" s="307" t="s">
        <v>982</v>
      </c>
      <c r="L109" s="302" t="s">
        <v>935</v>
      </c>
      <c r="M109" s="302" t="s">
        <v>983</v>
      </c>
      <c r="N109" s="1323" t="s">
        <v>270</v>
      </c>
      <c r="O109" s="302" t="s">
        <v>332</v>
      </c>
      <c r="P109" s="353" t="s">
        <v>283</v>
      </c>
      <c r="Q109" s="296" t="s">
        <v>984</v>
      </c>
      <c r="R109" s="303">
        <v>2</v>
      </c>
    </row>
    <row r="110" spans="1:18" s="1164" customFormat="1">
      <c r="A110" s="305">
        <v>11</v>
      </c>
      <c r="B110" s="22">
        <v>7</v>
      </c>
      <c r="C110" s="399" t="s">
        <v>985</v>
      </c>
      <c r="D110" s="535"/>
      <c r="E110" s="536">
        <v>1200000</v>
      </c>
      <c r="F110" s="295">
        <v>1</v>
      </c>
      <c r="G110" s="332">
        <v>1200000</v>
      </c>
      <c r="H110" s="309"/>
      <c r="I110" s="309"/>
      <c r="J110" s="310">
        <v>1200000</v>
      </c>
      <c r="K110" s="1333" t="s">
        <v>986</v>
      </c>
      <c r="L110" s="1333" t="s">
        <v>987</v>
      </c>
      <c r="M110" s="1333" t="s">
        <v>988</v>
      </c>
      <c r="N110" s="1323" t="s">
        <v>270</v>
      </c>
      <c r="O110" s="535" t="s">
        <v>20</v>
      </c>
      <c r="P110" s="337" t="s">
        <v>24</v>
      </c>
      <c r="Q110" s="604" t="s">
        <v>989</v>
      </c>
      <c r="R110" s="295">
        <v>2</v>
      </c>
    </row>
    <row r="111" spans="1:18" s="1164" customFormat="1" ht="42">
      <c r="A111" s="305">
        <v>11</v>
      </c>
      <c r="B111" s="295">
        <v>8</v>
      </c>
      <c r="C111" s="100" t="s">
        <v>966</v>
      </c>
      <c r="D111" s="64">
        <v>10725</v>
      </c>
      <c r="E111" s="1320">
        <v>74371400</v>
      </c>
      <c r="F111" s="99">
        <v>1</v>
      </c>
      <c r="G111" s="102">
        <v>14874280</v>
      </c>
      <c r="H111" s="83"/>
      <c r="I111" s="1321"/>
      <c r="J111" s="1320">
        <v>74371400</v>
      </c>
      <c r="K111" s="1333" t="s">
        <v>945</v>
      </c>
      <c r="L111" s="1333" t="s">
        <v>946</v>
      </c>
      <c r="M111" s="1333" t="s">
        <v>947</v>
      </c>
      <c r="N111" s="1323" t="s">
        <v>270</v>
      </c>
      <c r="O111" s="535" t="s">
        <v>689</v>
      </c>
      <c r="P111" s="337" t="s">
        <v>283</v>
      </c>
      <c r="Q111" s="604" t="s">
        <v>990</v>
      </c>
      <c r="R111" s="295">
        <v>2</v>
      </c>
    </row>
    <row r="112" spans="1:18" s="1164" customFormat="1" ht="63">
      <c r="A112" s="305">
        <v>11</v>
      </c>
      <c r="B112" s="22">
        <v>9</v>
      </c>
      <c r="C112" s="399" t="s">
        <v>991</v>
      </c>
      <c r="D112" s="535">
        <v>9555</v>
      </c>
      <c r="E112" s="536">
        <v>9554100</v>
      </c>
      <c r="F112" s="295">
        <v>1</v>
      </c>
      <c r="G112" s="332">
        <v>9554100</v>
      </c>
      <c r="H112" s="309"/>
      <c r="I112" s="309"/>
      <c r="J112" s="310">
        <v>9554100</v>
      </c>
      <c r="K112" s="1333" t="s">
        <v>992</v>
      </c>
      <c r="L112" s="1333" t="s">
        <v>993</v>
      </c>
      <c r="M112" s="1333" t="s">
        <v>993</v>
      </c>
      <c r="N112" s="1323" t="s">
        <v>270</v>
      </c>
      <c r="O112" s="535" t="s">
        <v>20</v>
      </c>
      <c r="P112" s="337" t="s">
        <v>24</v>
      </c>
      <c r="Q112" s="604" t="s">
        <v>994</v>
      </c>
      <c r="R112" s="295">
        <v>2</v>
      </c>
    </row>
    <row r="113" spans="1:18" s="1164" customFormat="1">
      <c r="A113" s="305">
        <v>11</v>
      </c>
      <c r="B113" s="295">
        <v>10</v>
      </c>
      <c r="C113" s="307" t="s">
        <v>932</v>
      </c>
      <c r="D113" s="302" t="s">
        <v>28</v>
      </c>
      <c r="E113" s="1334">
        <v>4066600</v>
      </c>
      <c r="F113" s="295">
        <v>1</v>
      </c>
      <c r="G113" s="352">
        <v>4066600</v>
      </c>
      <c r="H113" s="397"/>
      <c r="I113" s="397"/>
      <c r="J113" s="1330">
        <v>4066600</v>
      </c>
      <c r="K113" s="398" t="s">
        <v>995</v>
      </c>
      <c r="L113" s="302" t="s">
        <v>996</v>
      </c>
      <c r="M113" s="302" t="s">
        <v>997</v>
      </c>
      <c r="N113" s="1323" t="s">
        <v>270</v>
      </c>
      <c r="O113" s="302" t="s">
        <v>332</v>
      </c>
      <c r="P113" s="391" t="s">
        <v>937</v>
      </c>
      <c r="Q113" s="399" t="s">
        <v>998</v>
      </c>
      <c r="R113" s="295">
        <v>2</v>
      </c>
    </row>
    <row r="114" spans="1:18" s="1164" customFormat="1" ht="63">
      <c r="A114" s="305">
        <v>11</v>
      </c>
      <c r="B114" s="22">
        <v>11</v>
      </c>
      <c r="C114" s="100" t="s">
        <v>949</v>
      </c>
      <c r="D114" s="64" t="s">
        <v>25</v>
      </c>
      <c r="E114" s="1334">
        <v>1159400</v>
      </c>
      <c r="F114" s="1335">
        <v>1</v>
      </c>
      <c r="G114" s="390">
        <v>1159400</v>
      </c>
      <c r="H114" s="1336"/>
      <c r="I114" s="1336"/>
      <c r="J114" s="1334">
        <v>1159400</v>
      </c>
      <c r="K114" s="1337" t="s">
        <v>999</v>
      </c>
      <c r="L114" s="1337" t="s">
        <v>963</v>
      </c>
      <c r="M114" s="976" t="s">
        <v>964</v>
      </c>
      <c r="N114" s="1323" t="s">
        <v>270</v>
      </c>
      <c r="O114" s="302" t="s">
        <v>332</v>
      </c>
      <c r="P114" s="353" t="s">
        <v>283</v>
      </c>
      <c r="Q114" s="296" t="s">
        <v>1000</v>
      </c>
      <c r="R114" s="1338">
        <v>2</v>
      </c>
    </row>
    <row r="115" spans="1:18" s="1164" customFormat="1">
      <c r="A115" s="1176">
        <v>11</v>
      </c>
      <c r="B115" s="295">
        <v>12</v>
      </c>
      <c r="C115" s="1178" t="s">
        <v>939</v>
      </c>
      <c r="D115" s="1179">
        <v>5419</v>
      </c>
      <c r="E115" s="1339">
        <v>3150</v>
      </c>
      <c r="F115" s="1340">
        <v>260</v>
      </c>
      <c r="G115" s="845">
        <v>819000</v>
      </c>
      <c r="H115" s="1340"/>
      <c r="I115" s="1340"/>
      <c r="J115" s="1180">
        <v>819000</v>
      </c>
      <c r="K115" s="1179" t="s">
        <v>1020</v>
      </c>
      <c r="L115" s="1179" t="s">
        <v>1005</v>
      </c>
      <c r="M115" s="1341" t="s">
        <v>1021</v>
      </c>
      <c r="N115" s="1323" t="s">
        <v>270</v>
      </c>
      <c r="O115" s="1341" t="s">
        <v>332</v>
      </c>
      <c r="P115" s="1340" t="s">
        <v>485</v>
      </c>
      <c r="Q115" s="1342" t="s">
        <v>1022</v>
      </c>
      <c r="R115" s="1341">
        <v>2</v>
      </c>
    </row>
    <row r="116" spans="1:18" s="304" customFormat="1">
      <c r="A116" s="615">
        <v>11</v>
      </c>
      <c r="B116" s="85">
        <v>1</v>
      </c>
      <c r="C116" s="296" t="s">
        <v>1105</v>
      </c>
      <c r="D116" s="313" t="s">
        <v>1106</v>
      </c>
      <c r="E116" s="314">
        <v>120000000</v>
      </c>
      <c r="F116" s="356">
        <v>1</v>
      </c>
      <c r="G116" s="314">
        <v>120000000</v>
      </c>
      <c r="H116" s="61"/>
      <c r="I116" s="61"/>
      <c r="J116" s="314">
        <v>120000000</v>
      </c>
      <c r="K116" s="77" t="s">
        <v>1149</v>
      </c>
      <c r="L116" s="66" t="s">
        <v>1055</v>
      </c>
      <c r="M116" s="66" t="s">
        <v>1056</v>
      </c>
      <c r="N116" s="66" t="s">
        <v>452</v>
      </c>
      <c r="O116" s="66" t="s">
        <v>20</v>
      </c>
      <c r="P116" s="66" t="s">
        <v>341</v>
      </c>
      <c r="Q116" s="77" t="s">
        <v>1107</v>
      </c>
      <c r="R116" s="61">
        <v>3</v>
      </c>
    </row>
    <row r="117" spans="1:18" s="304" customFormat="1" ht="42">
      <c r="A117" s="617">
        <v>11</v>
      </c>
      <c r="B117" s="295">
        <v>2</v>
      </c>
      <c r="C117" s="296" t="s">
        <v>1102</v>
      </c>
      <c r="D117" s="354" t="s">
        <v>1096</v>
      </c>
      <c r="E117" s="355">
        <v>2235000</v>
      </c>
      <c r="F117" s="356">
        <v>1</v>
      </c>
      <c r="G117" s="355">
        <v>2235000</v>
      </c>
      <c r="H117" s="964"/>
      <c r="I117" s="357"/>
      <c r="J117" s="355">
        <v>2235000</v>
      </c>
      <c r="K117" s="616" t="s">
        <v>1073</v>
      </c>
      <c r="L117" s="617" t="s">
        <v>1060</v>
      </c>
      <c r="M117" s="617" t="s">
        <v>1074</v>
      </c>
      <c r="N117" s="617" t="s">
        <v>452</v>
      </c>
      <c r="O117" s="617" t="s">
        <v>21</v>
      </c>
      <c r="P117" s="61"/>
      <c r="Q117" s="296" t="s">
        <v>1098</v>
      </c>
      <c r="R117" s="61">
        <v>2</v>
      </c>
    </row>
    <row r="118" spans="1:18" s="304" customFormat="1" ht="42">
      <c r="A118" s="615">
        <v>11</v>
      </c>
      <c r="B118" s="85">
        <v>3</v>
      </c>
      <c r="C118" s="987" t="s">
        <v>1079</v>
      </c>
      <c r="D118" s="354" t="s">
        <v>25</v>
      </c>
      <c r="E118" s="355">
        <v>1200000</v>
      </c>
      <c r="F118" s="315">
        <v>1</v>
      </c>
      <c r="G118" s="355">
        <v>1200000</v>
      </c>
      <c r="H118" s="990"/>
      <c r="I118" s="990"/>
      <c r="J118" s="991">
        <v>1200000</v>
      </c>
      <c r="K118" s="992" t="s">
        <v>1103</v>
      </c>
      <c r="L118" s="1003" t="s">
        <v>1039</v>
      </c>
      <c r="M118" s="301" t="s">
        <v>460</v>
      </c>
      <c r="N118" s="301" t="s">
        <v>452</v>
      </c>
      <c r="O118" s="301" t="s">
        <v>392</v>
      </c>
      <c r="P118" s="981" t="s">
        <v>283</v>
      </c>
      <c r="Q118" s="73" t="s">
        <v>1104</v>
      </c>
      <c r="R118" s="61">
        <v>2</v>
      </c>
    </row>
    <row r="119" spans="1:18" s="304" customFormat="1" ht="42">
      <c r="A119" s="375">
        <v>11</v>
      </c>
      <c r="B119" s="85">
        <v>5</v>
      </c>
      <c r="C119" s="296" t="s">
        <v>1108</v>
      </c>
      <c r="D119" s="354" t="s">
        <v>1109</v>
      </c>
      <c r="E119" s="355">
        <v>3300</v>
      </c>
      <c r="F119" s="381">
        <v>165</v>
      </c>
      <c r="G119" s="355">
        <v>544500</v>
      </c>
      <c r="H119" s="964"/>
      <c r="I119" s="326"/>
      <c r="J119" s="355">
        <v>544500</v>
      </c>
      <c r="K119" s="296" t="s">
        <v>1110</v>
      </c>
      <c r="L119" s="295" t="s">
        <v>1069</v>
      </c>
      <c r="M119" s="295" t="s">
        <v>1111</v>
      </c>
      <c r="N119" s="295" t="s">
        <v>452</v>
      </c>
      <c r="O119" s="295" t="s">
        <v>1093</v>
      </c>
      <c r="P119" s="295" t="s">
        <v>283</v>
      </c>
      <c r="Q119" s="296" t="s">
        <v>1112</v>
      </c>
      <c r="R119" s="61">
        <v>2</v>
      </c>
    </row>
    <row r="120" spans="1:18" s="304" customFormat="1" ht="42">
      <c r="A120" s="615">
        <v>11</v>
      </c>
      <c r="B120" s="295">
        <v>6</v>
      </c>
      <c r="C120" s="987" t="s">
        <v>1079</v>
      </c>
      <c r="D120" s="354" t="s">
        <v>25</v>
      </c>
      <c r="E120" s="355">
        <v>1200000</v>
      </c>
      <c r="F120" s="356">
        <v>1</v>
      </c>
      <c r="G120" s="355">
        <v>1200000</v>
      </c>
      <c r="H120" s="993"/>
      <c r="I120" s="993"/>
      <c r="J120" s="394">
        <v>1200000</v>
      </c>
      <c r="K120" s="986" t="s">
        <v>1113</v>
      </c>
      <c r="L120" s="1003" t="s">
        <v>1039</v>
      </c>
      <c r="M120" s="93" t="s">
        <v>1114</v>
      </c>
      <c r="N120" s="301" t="s">
        <v>452</v>
      </c>
      <c r="O120" s="93" t="s">
        <v>332</v>
      </c>
      <c r="P120" s="981" t="s">
        <v>283</v>
      </c>
      <c r="Q120" s="73" t="s">
        <v>1082</v>
      </c>
      <c r="R120" s="61">
        <v>2</v>
      </c>
    </row>
    <row r="121" spans="1:18" s="304" customFormat="1" ht="63">
      <c r="A121" s="615">
        <v>11</v>
      </c>
      <c r="B121" s="85">
        <v>7</v>
      </c>
      <c r="C121" s="987" t="s">
        <v>1115</v>
      </c>
      <c r="D121" s="994" t="s">
        <v>1116</v>
      </c>
      <c r="E121" s="394">
        <v>500000</v>
      </c>
      <c r="F121" s="61">
        <v>1</v>
      </c>
      <c r="G121" s="394">
        <v>500000</v>
      </c>
      <c r="H121" s="995"/>
      <c r="I121" s="995"/>
      <c r="J121" s="394">
        <v>500000</v>
      </c>
      <c r="K121" s="986" t="s">
        <v>1077</v>
      </c>
      <c r="L121" s="615" t="s">
        <v>1039</v>
      </c>
      <c r="M121" s="301" t="s">
        <v>1040</v>
      </c>
      <c r="N121" s="301" t="s">
        <v>452</v>
      </c>
      <c r="O121" s="316" t="s">
        <v>599</v>
      </c>
      <c r="P121" s="981"/>
      <c r="Q121" s="73" t="s">
        <v>1117</v>
      </c>
      <c r="R121" s="61">
        <v>2</v>
      </c>
    </row>
    <row r="122" spans="1:18" s="304" customFormat="1" ht="63">
      <c r="A122" s="615">
        <v>11</v>
      </c>
      <c r="B122" s="295">
        <v>8</v>
      </c>
      <c r="C122" s="987" t="s">
        <v>1118</v>
      </c>
      <c r="D122" s="994" t="s">
        <v>1116</v>
      </c>
      <c r="E122" s="394">
        <v>800000</v>
      </c>
      <c r="F122" s="61">
        <v>1</v>
      </c>
      <c r="G122" s="394">
        <v>800000</v>
      </c>
      <c r="H122" s="995"/>
      <c r="I122" s="995"/>
      <c r="J122" s="394">
        <v>800000</v>
      </c>
      <c r="K122" s="986" t="s">
        <v>1077</v>
      </c>
      <c r="L122" s="615" t="s">
        <v>1039</v>
      </c>
      <c r="M122" s="301" t="s">
        <v>1040</v>
      </c>
      <c r="N122" s="301" t="s">
        <v>452</v>
      </c>
      <c r="O122" s="316" t="s">
        <v>599</v>
      </c>
      <c r="P122" s="981"/>
      <c r="Q122" s="73" t="s">
        <v>1119</v>
      </c>
      <c r="R122" s="61">
        <v>2</v>
      </c>
    </row>
    <row r="123" spans="1:18" s="304" customFormat="1" ht="63">
      <c r="A123" s="156">
        <v>11</v>
      </c>
      <c r="B123" s="85">
        <v>9</v>
      </c>
      <c r="C123" s="296" t="s">
        <v>1120</v>
      </c>
      <c r="D123" s="354" t="s">
        <v>25</v>
      </c>
      <c r="E123" s="355">
        <v>1200000</v>
      </c>
      <c r="F123" s="381">
        <v>1</v>
      </c>
      <c r="G123" s="355">
        <v>1200000</v>
      </c>
      <c r="H123" s="964"/>
      <c r="I123" s="326"/>
      <c r="J123" s="355">
        <v>1200000</v>
      </c>
      <c r="K123" s="296" t="s">
        <v>1121</v>
      </c>
      <c r="L123" s="295" t="s">
        <v>1069</v>
      </c>
      <c r="M123" s="295" t="s">
        <v>1122</v>
      </c>
      <c r="N123" s="295" t="s">
        <v>452</v>
      </c>
      <c r="O123" s="295" t="s">
        <v>1093</v>
      </c>
      <c r="P123" s="295" t="s">
        <v>283</v>
      </c>
      <c r="Q123" s="296" t="s">
        <v>1123</v>
      </c>
      <c r="R123" s="61">
        <v>2</v>
      </c>
    </row>
    <row r="124" spans="1:18" s="304" customFormat="1">
      <c r="A124" s="480">
        <v>11</v>
      </c>
      <c r="B124" s="295"/>
      <c r="C124" s="296"/>
      <c r="D124" s="386"/>
      <c r="E124" s="387"/>
      <c r="F124" s="341"/>
      <c r="G124" s="351"/>
      <c r="H124" s="295"/>
      <c r="I124" s="295"/>
      <c r="J124" s="318"/>
      <c r="K124" s="323"/>
      <c r="L124" s="301"/>
      <c r="M124" s="301"/>
      <c r="N124" s="341"/>
      <c r="O124" s="321"/>
      <c r="P124" s="321"/>
      <c r="Q124" s="328"/>
      <c r="R124" s="321"/>
    </row>
    <row r="125" spans="1:18" s="304" customFormat="1">
      <c r="A125" s="492">
        <v>11</v>
      </c>
      <c r="B125" s="295"/>
      <c r="C125" s="296"/>
      <c r="D125" s="297"/>
      <c r="E125" s="322"/>
      <c r="F125" s="315"/>
      <c r="G125" s="665"/>
      <c r="H125" s="322"/>
      <c r="I125" s="322"/>
      <c r="J125" s="322"/>
      <c r="K125" s="323"/>
      <c r="L125" s="301"/>
      <c r="M125" s="301"/>
      <c r="N125" s="302"/>
      <c r="O125" s="301"/>
      <c r="P125" s="321"/>
      <c r="Q125" s="296"/>
      <c r="R125" s="295"/>
    </row>
    <row r="126" spans="1:18" s="304" customFormat="1">
      <c r="A126" s="432">
        <v>11</v>
      </c>
      <c r="B126" s="295"/>
      <c r="C126" s="323"/>
      <c r="D126" s="323"/>
      <c r="E126" s="388"/>
      <c r="F126" s="299"/>
      <c r="G126" s="388"/>
      <c r="H126" s="333"/>
      <c r="I126" s="333"/>
      <c r="J126" s="322"/>
      <c r="K126" s="323"/>
      <c r="L126" s="301"/>
      <c r="M126" s="301"/>
      <c r="N126" s="301"/>
      <c r="O126" s="301"/>
      <c r="P126" s="324"/>
      <c r="Q126" s="389"/>
      <c r="R126" s="328"/>
    </row>
    <row r="127" spans="1:18" s="304" customFormat="1">
      <c r="A127" s="523">
        <v>11</v>
      </c>
      <c r="B127" s="295"/>
      <c r="C127" s="307"/>
      <c r="D127" s="307"/>
      <c r="E127" s="390"/>
      <c r="F127" s="296"/>
      <c r="G127" s="352"/>
      <c r="H127" s="296"/>
      <c r="I127" s="296"/>
      <c r="J127" s="352"/>
      <c r="K127" s="307"/>
      <c r="L127" s="302"/>
      <c r="M127" s="302"/>
      <c r="N127" s="302"/>
      <c r="O127" s="302"/>
      <c r="P127" s="391"/>
      <c r="Q127" s="296"/>
      <c r="R127" s="296"/>
    </row>
    <row r="128" spans="1:18" s="304" customFormat="1">
      <c r="A128" s="480">
        <v>11</v>
      </c>
      <c r="B128" s="295"/>
      <c r="C128" s="363"/>
      <c r="D128" s="354"/>
      <c r="E128" s="355"/>
      <c r="F128" s="356"/>
      <c r="G128" s="326"/>
      <c r="H128" s="392"/>
      <c r="I128" s="393"/>
      <c r="J128" s="394"/>
      <c r="K128" s="395"/>
      <c r="L128" s="301"/>
      <c r="M128" s="301"/>
      <c r="N128" s="301"/>
      <c r="O128" s="301"/>
      <c r="P128" s="316"/>
      <c r="Q128" s="296"/>
      <c r="R128" s="295"/>
    </row>
    <row r="129" spans="1:18" s="304" customFormat="1">
      <c r="A129" s="480">
        <v>11</v>
      </c>
      <c r="B129" s="295"/>
      <c r="C129" s="296"/>
      <c r="D129" s="386"/>
      <c r="E129" s="387"/>
      <c r="F129" s="341"/>
      <c r="G129" s="351"/>
      <c r="H129" s="295"/>
      <c r="I129" s="295"/>
      <c r="J129" s="318"/>
      <c r="K129" s="323"/>
      <c r="L129" s="301"/>
      <c r="M129" s="301"/>
      <c r="N129" s="341"/>
      <c r="O129" s="321"/>
      <c r="P129" s="321"/>
      <c r="Q129" s="328"/>
      <c r="R129" s="321"/>
    </row>
    <row r="130" spans="1:18" s="304" customFormat="1">
      <c r="A130" s="311">
        <v>11</v>
      </c>
      <c r="B130" s="295"/>
      <c r="C130" s="296"/>
      <c r="D130" s="396"/>
      <c r="E130" s="322"/>
      <c r="F130" s="315"/>
      <c r="G130" s="665"/>
      <c r="H130" s="295"/>
      <c r="I130" s="295"/>
      <c r="J130" s="322"/>
      <c r="K130" s="323"/>
      <c r="L130" s="301"/>
      <c r="M130" s="301"/>
      <c r="N130" s="302"/>
      <c r="O130" s="301"/>
      <c r="P130" s="324"/>
      <c r="Q130" s="296"/>
      <c r="R130" s="295"/>
    </row>
    <row r="131" spans="1:18" s="304" customFormat="1">
      <c r="A131" s="325">
        <v>11</v>
      </c>
      <c r="B131" s="295"/>
      <c r="C131" s="306"/>
      <c r="D131" s="396"/>
      <c r="E131" s="359"/>
      <c r="F131" s="360"/>
      <c r="G131" s="326"/>
      <c r="H131" s="359"/>
      <c r="I131" s="359"/>
      <c r="J131" s="361"/>
      <c r="K131" s="345"/>
      <c r="L131" s="347"/>
      <c r="M131" s="347"/>
      <c r="N131" s="347"/>
      <c r="O131" s="347"/>
      <c r="P131" s="345"/>
      <c r="Q131" s="345"/>
      <c r="R131" s="328"/>
    </row>
    <row r="132" spans="1:18" s="304" customFormat="1">
      <c r="A132" s="348">
        <v>11</v>
      </c>
      <c r="B132" s="295"/>
      <c r="C132" s="307"/>
      <c r="D132" s="307"/>
      <c r="E132" s="390"/>
      <c r="F132" s="296"/>
      <c r="G132" s="352"/>
      <c r="H132" s="397"/>
      <c r="I132" s="397"/>
      <c r="J132" s="352"/>
      <c r="K132" s="398"/>
      <c r="L132" s="302"/>
      <c r="M132" s="302"/>
      <c r="N132" s="302"/>
      <c r="O132" s="302"/>
      <c r="P132" s="391"/>
      <c r="Q132" s="399"/>
      <c r="R132" s="296"/>
    </row>
    <row r="133" spans="1:18" s="304" customFormat="1">
      <c r="A133" s="295">
        <v>11</v>
      </c>
      <c r="B133" s="295"/>
      <c r="C133" s="306"/>
      <c r="D133" s="302"/>
      <c r="E133" s="355"/>
      <c r="F133" s="295"/>
      <c r="G133" s="326"/>
      <c r="H133" s="322"/>
      <c r="I133" s="322"/>
      <c r="J133" s="364"/>
      <c r="K133" s="323"/>
      <c r="L133" s="301"/>
      <c r="M133" s="301"/>
      <c r="N133" s="301"/>
      <c r="O133" s="301"/>
      <c r="P133" s="316"/>
      <c r="Q133" s="296"/>
      <c r="R133" s="295"/>
    </row>
    <row r="134" spans="1:18" s="304" customFormat="1">
      <c r="A134" s="341">
        <v>11</v>
      </c>
      <c r="B134" s="295"/>
      <c r="C134" s="296"/>
      <c r="D134" s="386"/>
      <c r="E134" s="387"/>
      <c r="F134" s="341"/>
      <c r="G134" s="351"/>
      <c r="H134" s="295"/>
      <c r="I134" s="295"/>
      <c r="J134" s="318"/>
      <c r="K134" s="384"/>
      <c r="L134" s="301"/>
      <c r="M134" s="301"/>
      <c r="N134" s="341"/>
      <c r="O134" s="321"/>
      <c r="P134" s="321"/>
      <c r="Q134" s="328"/>
      <c r="R134" s="321"/>
    </row>
    <row r="135" spans="1:18" s="304" customFormat="1">
      <c r="A135" s="295">
        <v>11</v>
      </c>
      <c r="B135" s="295"/>
      <c r="C135" s="296"/>
      <c r="D135" s="390"/>
      <c r="E135" s="390"/>
      <c r="F135" s="400"/>
      <c r="G135" s="357"/>
      <c r="H135" s="357"/>
      <c r="I135" s="357"/>
      <c r="J135" s="326"/>
      <c r="K135" s="295"/>
      <c r="L135" s="295"/>
      <c r="M135" s="295"/>
      <c r="N135" s="302"/>
      <c r="O135" s="295"/>
      <c r="P135" s="295"/>
      <c r="Q135" s="296"/>
      <c r="R135" s="295"/>
    </row>
    <row r="136" spans="1:18" s="304" customFormat="1">
      <c r="A136" s="305">
        <v>11</v>
      </c>
      <c r="B136" s="295"/>
      <c r="C136" s="401"/>
      <c r="D136" s="402"/>
      <c r="E136" s="403"/>
      <c r="F136" s="404"/>
      <c r="G136" s="357"/>
      <c r="H136" s="405"/>
      <c r="I136" s="406"/>
      <c r="J136" s="403"/>
      <c r="K136" s="312"/>
      <c r="L136" s="295"/>
      <c r="M136" s="295"/>
      <c r="N136" s="295"/>
      <c r="O136" s="320"/>
      <c r="P136" s="337"/>
      <c r="Q136" s="296"/>
      <c r="R136" s="328"/>
    </row>
    <row r="137" spans="1:18" s="304" customFormat="1">
      <c r="A137" s="295">
        <v>11</v>
      </c>
      <c r="B137" s="295"/>
      <c r="C137" s="312"/>
      <c r="D137" s="321"/>
      <c r="E137" s="345"/>
      <c r="F137" s="332"/>
      <c r="G137" s="317"/>
      <c r="H137" s="325"/>
      <c r="I137" s="325"/>
      <c r="J137" s="345"/>
      <c r="K137" s="323"/>
      <c r="L137" s="301"/>
      <c r="M137" s="301"/>
      <c r="N137" s="301"/>
      <c r="O137" s="301"/>
      <c r="P137" s="321"/>
      <c r="Q137" s="312"/>
      <c r="R137" s="321"/>
    </row>
    <row r="138" spans="1:18" s="376" customFormat="1">
      <c r="A138" s="375">
        <v>11</v>
      </c>
      <c r="B138" s="295"/>
      <c r="C138" s="296"/>
      <c r="D138" s="354"/>
      <c r="E138" s="355"/>
      <c r="F138" s="381"/>
      <c r="G138" s="326"/>
      <c r="H138" s="355"/>
      <c r="I138" s="326"/>
      <c r="J138" s="355"/>
      <c r="K138" s="296"/>
      <c r="L138" s="295"/>
      <c r="M138" s="295"/>
      <c r="N138" s="295"/>
      <c r="O138" s="295"/>
      <c r="P138" s="295"/>
      <c r="Q138" s="296"/>
      <c r="R138" s="295"/>
    </row>
    <row r="139" spans="1:18" s="304" customFormat="1">
      <c r="A139" s="341">
        <v>11</v>
      </c>
      <c r="B139" s="295"/>
      <c r="C139" s="296"/>
      <c r="D139" s="386"/>
      <c r="E139" s="387"/>
      <c r="F139" s="341"/>
      <c r="G139" s="351"/>
      <c r="H139" s="295"/>
      <c r="I139" s="295"/>
      <c r="J139" s="318"/>
      <c r="K139" s="384"/>
      <c r="L139" s="301"/>
      <c r="M139" s="301"/>
      <c r="N139" s="341"/>
      <c r="O139" s="321"/>
      <c r="P139" s="321"/>
      <c r="Q139" s="328"/>
      <c r="R139" s="321"/>
    </row>
    <row r="140" spans="1:18" s="304" customFormat="1">
      <c r="A140" s="407">
        <v>11</v>
      </c>
      <c r="B140" s="295"/>
      <c r="C140" s="344"/>
      <c r="D140" s="408"/>
      <c r="E140" s="409"/>
      <c r="F140" s="410"/>
      <c r="G140" s="357"/>
      <c r="H140" s="406"/>
      <c r="I140" s="406"/>
      <c r="J140" s="409"/>
      <c r="K140" s="296"/>
      <c r="L140" s="295"/>
      <c r="M140" s="295"/>
      <c r="N140" s="321"/>
      <c r="O140" s="295"/>
      <c r="P140" s="328"/>
      <c r="Q140" s="296"/>
      <c r="R140" s="328"/>
    </row>
    <row r="141" spans="1:18" s="304" customFormat="1">
      <c r="A141" s="331" t="s">
        <v>52</v>
      </c>
      <c r="B141" s="295"/>
      <c r="C141" s="344"/>
      <c r="D141" s="411"/>
      <c r="E141" s="409"/>
      <c r="F141" s="410"/>
      <c r="G141" s="357"/>
      <c r="H141" s="412"/>
      <c r="I141" s="413"/>
      <c r="J141" s="409"/>
      <c r="K141" s="296"/>
      <c r="L141" s="295"/>
      <c r="M141" s="295"/>
      <c r="N141" s="321"/>
      <c r="O141" s="347"/>
      <c r="P141" s="409"/>
      <c r="Q141" s="296"/>
      <c r="R141" s="328"/>
    </row>
    <row r="142" spans="1:18" s="304" customFormat="1">
      <c r="A142" s="305">
        <v>11</v>
      </c>
      <c r="B142" s="295"/>
      <c r="C142" s="296"/>
      <c r="D142" s="414"/>
      <c r="E142" s="415"/>
      <c r="F142" s="410"/>
      <c r="G142" s="308"/>
      <c r="H142" s="415"/>
      <c r="I142" s="415"/>
      <c r="J142" s="415"/>
      <c r="K142" s="416"/>
      <c r="L142" s="321"/>
      <c r="M142" s="295"/>
      <c r="N142" s="320"/>
      <c r="O142" s="320"/>
      <c r="P142" s="337"/>
      <c r="Q142" s="296"/>
      <c r="R142" s="328"/>
    </row>
    <row r="143" spans="1:18" s="304" customFormat="1">
      <c r="A143" s="325">
        <v>11</v>
      </c>
      <c r="B143" s="295"/>
      <c r="C143" s="307"/>
      <c r="D143" s="326"/>
      <c r="E143" s="417"/>
      <c r="F143" s="417"/>
      <c r="G143" s="326"/>
      <c r="H143" s="406"/>
      <c r="I143" s="406"/>
      <c r="J143" s="417"/>
      <c r="K143" s="321"/>
      <c r="L143" s="321"/>
      <c r="M143" s="321"/>
      <c r="N143" s="321"/>
      <c r="O143" s="321"/>
      <c r="P143" s="321"/>
      <c r="Q143" s="328"/>
      <c r="R143" s="328"/>
    </row>
    <row r="144" spans="1:18" s="304" customFormat="1">
      <c r="A144" s="325">
        <v>11</v>
      </c>
      <c r="B144" s="295"/>
      <c r="C144" s="344"/>
      <c r="D144" s="326"/>
      <c r="E144" s="409"/>
      <c r="F144" s="410"/>
      <c r="G144" s="357"/>
      <c r="H144" s="406"/>
      <c r="I144" s="406"/>
      <c r="J144" s="409"/>
      <c r="K144" s="296"/>
      <c r="L144" s="295"/>
      <c r="M144" s="295"/>
      <c r="N144" s="321"/>
      <c r="O144" s="321"/>
      <c r="P144" s="321"/>
      <c r="Q144" s="296"/>
      <c r="R144" s="328"/>
    </row>
    <row r="145" spans="1:19" s="304" customFormat="1">
      <c r="A145" s="305">
        <v>11</v>
      </c>
      <c r="B145" s="295"/>
      <c r="C145" s="344"/>
      <c r="D145" s="307"/>
      <c r="E145" s="409"/>
      <c r="F145" s="410"/>
      <c r="G145" s="357"/>
      <c r="H145" s="374"/>
      <c r="I145" s="374"/>
      <c r="J145" s="409"/>
      <c r="K145" s="296"/>
      <c r="L145" s="295"/>
      <c r="M145" s="295"/>
      <c r="N145" s="321"/>
      <c r="O145" s="295"/>
      <c r="P145" s="295"/>
      <c r="Q145" s="296"/>
      <c r="R145" s="328"/>
    </row>
    <row r="146" spans="1:19" s="304" customFormat="1">
      <c r="A146" s="325">
        <v>11</v>
      </c>
      <c r="B146" s="295"/>
      <c r="C146" s="401"/>
      <c r="D146" s="402"/>
      <c r="E146" s="403"/>
      <c r="F146" s="404"/>
      <c r="G146" s="357"/>
      <c r="H146" s="327"/>
      <c r="I146" s="327"/>
      <c r="J146" s="403"/>
      <c r="K146" s="312"/>
      <c r="L146" s="295"/>
      <c r="M146" s="295"/>
      <c r="N146" s="295"/>
      <c r="O146" s="321"/>
      <c r="P146" s="321"/>
      <c r="Q146" s="296"/>
      <c r="R146" s="328"/>
    </row>
    <row r="147" spans="1:19" s="304" customFormat="1">
      <c r="A147" s="305">
        <v>11</v>
      </c>
      <c r="B147" s="295"/>
      <c r="C147" s="418"/>
      <c r="D147" s="419"/>
      <c r="E147" s="420"/>
      <c r="F147" s="333"/>
      <c r="G147" s="666"/>
      <c r="H147" s="421"/>
      <c r="I147" s="421"/>
      <c r="J147" s="420"/>
      <c r="K147" s="416"/>
      <c r="L147" s="422"/>
      <c r="M147" s="356"/>
      <c r="N147" s="422"/>
      <c r="O147" s="302"/>
      <c r="P147" s="320"/>
      <c r="Q147" s="418"/>
      <c r="R147" s="328"/>
    </row>
    <row r="148" spans="1:19" s="304" customFormat="1">
      <c r="A148" s="305">
        <v>11</v>
      </c>
      <c r="B148" s="295"/>
      <c r="C148" s="418"/>
      <c r="D148" s="419"/>
      <c r="E148" s="420"/>
      <c r="F148" s="333"/>
      <c r="G148" s="666"/>
      <c r="H148" s="421"/>
      <c r="I148" s="421"/>
      <c r="J148" s="420"/>
      <c r="K148" s="416"/>
      <c r="L148" s="422"/>
      <c r="M148" s="356"/>
      <c r="N148" s="422"/>
      <c r="O148" s="302"/>
      <c r="P148" s="320"/>
      <c r="Q148" s="418"/>
      <c r="R148" s="328"/>
    </row>
    <row r="149" spans="1:19" s="304" customFormat="1">
      <c r="A149" s="305">
        <v>11</v>
      </c>
      <c r="B149" s="295"/>
      <c r="C149" s="296"/>
      <c r="D149" s="297"/>
      <c r="E149" s="317"/>
      <c r="F149" s="333"/>
      <c r="G149" s="317"/>
      <c r="H149" s="421"/>
      <c r="I149" s="423"/>
      <c r="J149" s="317"/>
      <c r="K149" s="307"/>
      <c r="L149" s="302"/>
      <c r="M149" s="302"/>
      <c r="N149" s="422"/>
      <c r="O149" s="302"/>
      <c r="P149" s="320"/>
      <c r="Q149" s="296"/>
      <c r="R149" s="328"/>
    </row>
    <row r="150" spans="1:19" s="304" customFormat="1">
      <c r="A150" s="325">
        <v>11</v>
      </c>
      <c r="B150" s="295"/>
      <c r="C150" s="401"/>
      <c r="D150" s="402"/>
      <c r="E150" s="403"/>
      <c r="F150" s="404"/>
      <c r="G150" s="357"/>
      <c r="H150" s="327"/>
      <c r="I150" s="327"/>
      <c r="J150" s="403"/>
      <c r="K150" s="312"/>
      <c r="L150" s="295"/>
      <c r="M150" s="295"/>
      <c r="N150" s="295"/>
      <c r="O150" s="321"/>
      <c r="P150" s="321"/>
      <c r="Q150" s="296"/>
      <c r="R150" s="328"/>
    </row>
    <row r="151" spans="1:19" s="304" customFormat="1">
      <c r="A151" s="331" t="s">
        <v>52</v>
      </c>
      <c r="B151" s="295"/>
      <c r="C151" s="344"/>
      <c r="D151" s="345"/>
      <c r="E151" s="424"/>
      <c r="F151" s="360"/>
      <c r="G151" s="400"/>
      <c r="H151" s="424"/>
      <c r="I151" s="409"/>
      <c r="J151" s="424"/>
      <c r="K151" s="347"/>
      <c r="L151" s="347"/>
      <c r="M151" s="347"/>
      <c r="N151" s="347"/>
      <c r="O151" s="347"/>
      <c r="P151" s="337"/>
      <c r="Q151" s="345"/>
      <c r="R151" s="328"/>
    </row>
    <row r="152" spans="1:19" s="304" customFormat="1">
      <c r="A152" s="305">
        <v>11</v>
      </c>
      <c r="B152" s="295"/>
      <c r="C152" s="425"/>
      <c r="D152" s="426"/>
      <c r="E152" s="427"/>
      <c r="F152" s="390"/>
      <c r="G152" s="357"/>
      <c r="H152" s="405"/>
      <c r="I152" s="406"/>
      <c r="J152" s="427"/>
      <c r="K152" s="428"/>
      <c r="L152" s="422"/>
      <c r="M152" s="422"/>
      <c r="N152" s="422"/>
      <c r="O152" s="320"/>
      <c r="P152" s="337"/>
      <c r="Q152" s="344"/>
      <c r="R152" s="328"/>
    </row>
    <row r="153" spans="1:19" s="304" customFormat="1">
      <c r="A153" s="325">
        <v>11</v>
      </c>
      <c r="B153" s="295"/>
      <c r="C153" s="307"/>
      <c r="D153" s="429"/>
      <c r="E153" s="374"/>
      <c r="F153" s="374"/>
      <c r="G153" s="308"/>
      <c r="H153" s="406"/>
      <c r="I153" s="406"/>
      <c r="J153" s="374"/>
      <c r="K153" s="307"/>
      <c r="L153" s="302"/>
      <c r="M153" s="302"/>
      <c r="N153" s="302"/>
      <c r="O153" s="321"/>
      <c r="P153" s="321"/>
      <c r="Q153" s="372"/>
      <c r="R153" s="328"/>
    </row>
    <row r="154" spans="1:19" s="304" customFormat="1">
      <c r="A154" s="295">
        <v>11</v>
      </c>
      <c r="B154" s="295"/>
      <c r="C154" s="430"/>
      <c r="D154" s="297"/>
      <c r="E154" s="333"/>
      <c r="F154" s="333"/>
      <c r="G154" s="332"/>
      <c r="H154" s="369"/>
      <c r="I154" s="369"/>
      <c r="J154" s="333"/>
      <c r="K154" s="307"/>
      <c r="L154" s="302"/>
      <c r="M154" s="302"/>
      <c r="N154" s="422"/>
      <c r="O154" s="295"/>
      <c r="P154" s="320"/>
      <c r="Q154" s="428"/>
      <c r="R154" s="328"/>
    </row>
    <row r="155" spans="1:19" s="304" customFormat="1">
      <c r="A155" s="295">
        <v>11</v>
      </c>
      <c r="B155" s="295"/>
      <c r="C155" s="430"/>
      <c r="D155" s="297"/>
      <c r="E155" s="333"/>
      <c r="F155" s="333"/>
      <c r="G155" s="332"/>
      <c r="H155" s="431"/>
      <c r="I155" s="431"/>
      <c r="J155" s="333"/>
      <c r="K155" s="307"/>
      <c r="L155" s="302"/>
      <c r="M155" s="302"/>
      <c r="N155" s="422"/>
      <c r="O155" s="295"/>
      <c r="P155" s="320"/>
      <c r="Q155" s="428"/>
      <c r="R155" s="328"/>
    </row>
    <row r="156" spans="1:19" s="54" customFormat="1">
      <c r="A156" s="18">
        <v>11</v>
      </c>
      <c r="B156" s="3"/>
      <c r="C156" s="5"/>
      <c r="D156" s="14"/>
      <c r="E156" s="6"/>
      <c r="F156" s="3"/>
      <c r="G156" s="6"/>
      <c r="H156" s="7"/>
      <c r="I156" s="7"/>
      <c r="J156" s="17"/>
      <c r="K156" s="8"/>
      <c r="L156" s="9"/>
      <c r="M156" s="9"/>
      <c r="N156" s="9"/>
      <c r="O156" s="10"/>
      <c r="P156" s="11"/>
      <c r="Q156" s="5"/>
      <c r="R156" s="16"/>
    </row>
    <row r="157" spans="1:19" s="201" customFormat="1">
      <c r="A157" s="190">
        <v>11</v>
      </c>
      <c r="B157" s="190"/>
      <c r="C157" s="191"/>
      <c r="D157" s="192"/>
      <c r="E157" s="193"/>
      <c r="F157" s="194"/>
      <c r="G157" s="193"/>
      <c r="H157" s="195"/>
      <c r="I157" s="195"/>
      <c r="J157" s="196"/>
      <c r="K157" s="53"/>
      <c r="L157" s="197"/>
      <c r="M157" s="197"/>
      <c r="N157" s="197"/>
      <c r="O157" s="198"/>
      <c r="P157" s="199"/>
      <c r="Q157" s="200"/>
      <c r="R157" s="200"/>
    </row>
    <row r="158" spans="1:19" s="54" customFormat="1">
      <c r="A158" s="56">
        <v>11</v>
      </c>
      <c r="B158" s="45"/>
      <c r="C158" s="44"/>
      <c r="D158" s="187"/>
      <c r="E158" s="57"/>
      <c r="F158" s="45"/>
      <c r="G158" s="667"/>
      <c r="H158" s="71"/>
      <c r="I158" s="71"/>
      <c r="J158" s="46"/>
      <c r="K158" s="42"/>
      <c r="L158" s="42"/>
      <c r="M158" s="42"/>
      <c r="N158" s="293"/>
      <c r="O158" s="42"/>
      <c r="P158" s="47"/>
      <c r="Q158" s="44"/>
      <c r="R158" s="45"/>
      <c r="S158" s="54">
        <v>1</v>
      </c>
    </row>
    <row r="159" spans="1:19" s="54" customFormat="1">
      <c r="A159" s="56">
        <v>11</v>
      </c>
      <c r="B159" s="45"/>
      <c r="C159" s="44"/>
      <c r="D159" s="187"/>
      <c r="E159" s="57"/>
      <c r="F159" s="41"/>
      <c r="G159" s="667"/>
      <c r="H159" s="71"/>
      <c r="I159" s="71"/>
      <c r="J159" s="46"/>
      <c r="K159" s="42"/>
      <c r="L159" s="42"/>
      <c r="M159" s="42"/>
      <c r="N159" s="293"/>
      <c r="O159" s="42"/>
      <c r="P159" s="58"/>
      <c r="Q159" s="44"/>
      <c r="R159" s="45"/>
    </row>
    <row r="160" spans="1:19" s="54" customFormat="1">
      <c r="A160" s="56">
        <v>11</v>
      </c>
      <c r="B160" s="3"/>
      <c r="C160" s="44"/>
      <c r="D160" s="202"/>
      <c r="E160" s="203"/>
      <c r="F160" s="41"/>
      <c r="G160" s="57"/>
      <c r="H160" s="59"/>
      <c r="I160" s="204"/>
      <c r="J160" s="203"/>
      <c r="K160" s="43"/>
      <c r="L160" s="42"/>
      <c r="M160" s="42"/>
      <c r="N160" s="42"/>
      <c r="O160" s="42"/>
      <c r="P160" s="58"/>
      <c r="Q160" s="50"/>
      <c r="R160" s="42"/>
    </row>
    <row r="161" spans="1:19" s="54" customFormat="1">
      <c r="A161" s="18">
        <v>11</v>
      </c>
      <c r="B161" s="190"/>
      <c r="C161" s="19"/>
      <c r="D161" s="14"/>
      <c r="E161" s="12"/>
      <c r="F161" s="3"/>
      <c r="G161" s="6"/>
      <c r="H161" s="13"/>
      <c r="I161" s="13"/>
      <c r="J161" s="20"/>
      <c r="K161" s="8"/>
      <c r="L161" s="9"/>
      <c r="M161" s="9"/>
      <c r="N161" s="9"/>
      <c r="O161" s="10"/>
      <c r="P161" s="11"/>
      <c r="Q161" s="15"/>
      <c r="R161" s="3"/>
    </row>
    <row r="162" spans="1:19" s="37" customFormat="1">
      <c r="A162" s="49">
        <v>11</v>
      </c>
      <c r="B162" s="63"/>
      <c r="C162" s="29"/>
      <c r="D162" s="30"/>
      <c r="E162" s="31"/>
      <c r="F162" s="32"/>
      <c r="G162" s="668"/>
      <c r="H162" s="33"/>
      <c r="I162" s="34"/>
      <c r="J162" s="39"/>
      <c r="K162" s="29"/>
      <c r="L162" s="35"/>
      <c r="M162" s="35"/>
      <c r="N162" s="35"/>
      <c r="O162" s="30"/>
      <c r="P162" s="30"/>
      <c r="Q162" s="36"/>
      <c r="R162" s="32"/>
      <c r="S162" s="38">
        <v>1</v>
      </c>
    </row>
    <row r="163" spans="1:19" s="2" customFormat="1">
      <c r="A163" s="51">
        <v>11</v>
      </c>
      <c r="B163" s="3"/>
      <c r="C163" s="48"/>
      <c r="D163" s="43"/>
      <c r="E163" s="28"/>
      <c r="F163" s="60"/>
      <c r="G163" s="60"/>
      <c r="H163" s="60"/>
      <c r="I163" s="60"/>
      <c r="J163" s="55"/>
      <c r="K163" s="40"/>
      <c r="L163" s="40"/>
      <c r="M163" s="40"/>
      <c r="N163" s="42"/>
      <c r="O163" s="40"/>
      <c r="P163" s="40"/>
      <c r="Q163" s="40"/>
      <c r="R163" s="40"/>
    </row>
    <row r="164" spans="1:19" s="2" customFormat="1">
      <c r="A164" s="51">
        <v>11</v>
      </c>
      <c r="B164" s="52"/>
      <c r="C164" s="48"/>
      <c r="D164" s="43"/>
      <c r="E164" s="28"/>
      <c r="F164" s="60"/>
      <c r="G164" s="60"/>
      <c r="H164" s="189"/>
      <c r="I164" s="189"/>
      <c r="J164" s="55"/>
      <c r="K164" s="40"/>
      <c r="L164" s="40"/>
      <c r="M164" s="40"/>
      <c r="N164" s="42"/>
      <c r="O164" s="40"/>
      <c r="P164" s="40"/>
      <c r="Q164" s="40"/>
      <c r="R164" s="40"/>
    </row>
    <row r="165" spans="1:19">
      <c r="A165" s="63">
        <v>11</v>
      </c>
      <c r="B165" s="63"/>
      <c r="C165" s="132"/>
      <c r="D165" s="184"/>
      <c r="E165" s="184"/>
      <c r="F165" s="256"/>
      <c r="G165" s="174"/>
      <c r="H165" s="174"/>
      <c r="I165" s="174"/>
      <c r="J165" s="173"/>
      <c r="K165" s="63"/>
      <c r="L165" s="63"/>
      <c r="M165" s="63"/>
      <c r="N165" s="64"/>
      <c r="O165" s="63"/>
      <c r="P165" s="63"/>
      <c r="Q165" s="63"/>
      <c r="R165" s="63"/>
    </row>
    <row r="166" spans="1:19">
      <c r="A166" s="176">
        <v>11</v>
      </c>
      <c r="B166" s="63"/>
      <c r="C166" s="157"/>
      <c r="D166" s="153"/>
      <c r="E166" s="158"/>
      <c r="F166" s="162"/>
      <c r="G166" s="162"/>
      <c r="H166" s="65"/>
      <c r="I166" s="65"/>
      <c r="J166" s="158"/>
      <c r="K166" s="159"/>
      <c r="L166" s="160"/>
      <c r="M166" s="160"/>
      <c r="N166" s="160"/>
      <c r="O166" s="153"/>
      <c r="P166" s="237"/>
      <c r="Q166" s="132"/>
      <c r="R166" s="63"/>
    </row>
    <row r="167" spans="1:19">
      <c r="A167" s="221">
        <v>11</v>
      </c>
      <c r="B167" s="63"/>
      <c r="C167" s="132"/>
      <c r="D167" s="165"/>
      <c r="E167" s="166"/>
      <c r="F167" s="266"/>
      <c r="G167" s="173"/>
      <c r="H167" s="173"/>
      <c r="I167" s="173"/>
      <c r="J167" s="166"/>
      <c r="K167" s="132"/>
      <c r="L167" s="63"/>
      <c r="M167" s="63"/>
      <c r="N167" s="63"/>
      <c r="O167" s="63"/>
      <c r="P167" s="63"/>
      <c r="Q167" s="132"/>
      <c r="R167" s="63"/>
    </row>
    <row r="168" spans="1:19">
      <c r="A168" s="78">
        <v>11</v>
      </c>
      <c r="B168" s="63"/>
      <c r="C168" s="132"/>
      <c r="D168" s="250"/>
      <c r="E168" s="292"/>
      <c r="F168" s="78"/>
      <c r="G168" s="669"/>
      <c r="H168" s="105"/>
      <c r="I168" s="105"/>
      <c r="J168" s="92"/>
      <c r="K168" s="285"/>
      <c r="L168" s="93"/>
      <c r="M168" s="93"/>
      <c r="N168" s="78"/>
      <c r="O168" s="80"/>
      <c r="P168" s="80"/>
      <c r="Q168" s="207"/>
      <c r="R168" s="80"/>
    </row>
    <row r="169" spans="1:19">
      <c r="A169" s="176">
        <v>11</v>
      </c>
      <c r="B169" s="63"/>
      <c r="C169" s="90"/>
      <c r="D169" s="286"/>
      <c r="E169" s="287"/>
      <c r="F169" s="162"/>
      <c r="G169" s="288"/>
      <c r="H169" s="288"/>
      <c r="I169" s="288"/>
      <c r="J169" s="287"/>
      <c r="K169" s="89"/>
      <c r="L169" s="64"/>
      <c r="M169" s="64"/>
      <c r="N169" s="64"/>
      <c r="O169" s="64"/>
      <c r="P169" s="289"/>
      <c r="Q169" s="269"/>
      <c r="R169" s="63"/>
    </row>
    <row r="170" spans="1:19">
      <c r="A170" s="221">
        <v>11</v>
      </c>
      <c r="B170" s="63"/>
      <c r="C170" s="177"/>
      <c r="D170" s="165"/>
      <c r="E170" s="166"/>
      <c r="F170" s="88"/>
      <c r="G170" s="173"/>
      <c r="H170" s="163"/>
      <c r="I170" s="163"/>
      <c r="J170" s="178"/>
      <c r="K170" s="175"/>
      <c r="L170" s="93"/>
      <c r="M170" s="93"/>
      <c r="N170" s="93"/>
      <c r="O170" s="93"/>
      <c r="P170" s="168"/>
      <c r="Q170" s="132"/>
      <c r="R170" s="63"/>
    </row>
    <row r="171" spans="1:19">
      <c r="A171" s="78">
        <v>11</v>
      </c>
      <c r="B171" s="63"/>
      <c r="C171" s="75"/>
      <c r="D171" s="64"/>
      <c r="E171" s="210"/>
      <c r="F171" s="78"/>
      <c r="G171" s="162"/>
      <c r="H171" s="105"/>
      <c r="I171" s="105"/>
      <c r="J171" s="92"/>
      <c r="K171" s="208"/>
      <c r="L171" s="294"/>
      <c r="M171" s="63"/>
      <c r="N171" s="78"/>
      <c r="O171" s="80"/>
      <c r="P171" s="80"/>
      <c r="Q171" s="207"/>
      <c r="R171" s="80"/>
    </row>
    <row r="172" spans="1:19">
      <c r="A172" s="78">
        <v>11</v>
      </c>
      <c r="B172" s="63"/>
      <c r="C172" s="132"/>
      <c r="D172" s="250"/>
      <c r="E172" s="220"/>
      <c r="F172" s="78"/>
      <c r="G172" s="162"/>
      <c r="H172" s="206"/>
      <c r="I172" s="206"/>
      <c r="J172" s="92"/>
      <c r="K172" s="285"/>
      <c r="L172" s="93"/>
      <c r="M172" s="93"/>
      <c r="N172" s="78"/>
      <c r="O172" s="80"/>
      <c r="P172" s="80"/>
      <c r="Q172" s="207"/>
      <c r="R172" s="80"/>
    </row>
    <row r="173" spans="1:19">
      <c r="A173" s="78">
        <v>11</v>
      </c>
      <c r="B173" s="63"/>
      <c r="C173" s="75"/>
      <c r="D173" s="64"/>
      <c r="E173" s="105"/>
      <c r="F173" s="78"/>
      <c r="G173" s="162"/>
      <c r="H173" s="206"/>
      <c r="I173" s="206"/>
      <c r="J173" s="92"/>
      <c r="K173" s="75"/>
      <c r="L173" s="93"/>
      <c r="M173" s="93"/>
      <c r="N173" s="78"/>
      <c r="O173" s="80"/>
      <c r="P173" s="80"/>
      <c r="Q173" s="207"/>
      <c r="R173" s="80"/>
    </row>
    <row r="174" spans="1:19">
      <c r="A174" s="78">
        <v>11</v>
      </c>
      <c r="B174" s="63"/>
      <c r="C174" s="132"/>
      <c r="D174" s="205"/>
      <c r="E174" s="173"/>
      <c r="F174" s="78"/>
      <c r="G174" s="173"/>
      <c r="H174" s="206"/>
      <c r="I174" s="206"/>
      <c r="J174" s="92"/>
      <c r="K174" s="175"/>
      <c r="L174" s="294"/>
      <c r="M174" s="64"/>
      <c r="N174" s="78"/>
      <c r="O174" s="80"/>
      <c r="P174" s="80"/>
      <c r="Q174" s="207"/>
      <c r="R174" s="80"/>
    </row>
    <row r="175" spans="1:19">
      <c r="A175" s="78">
        <v>11</v>
      </c>
      <c r="B175" s="63"/>
      <c r="C175" s="208"/>
      <c r="D175" s="209"/>
      <c r="E175" s="210"/>
      <c r="F175" s="78"/>
      <c r="G175" s="162"/>
      <c r="H175" s="206"/>
      <c r="I175" s="206"/>
      <c r="J175" s="92"/>
      <c r="K175" s="208"/>
      <c r="L175" s="294"/>
      <c r="M175" s="221"/>
      <c r="N175" s="78"/>
      <c r="O175" s="80"/>
      <c r="P175" s="80"/>
      <c r="Q175" s="207"/>
      <c r="R175" s="80"/>
    </row>
    <row r="176" spans="1:19">
      <c r="A176" s="78">
        <v>11</v>
      </c>
      <c r="B176" s="63"/>
      <c r="C176" s="211"/>
      <c r="D176" s="209"/>
      <c r="E176" s="210"/>
      <c r="F176" s="78"/>
      <c r="G176" s="162"/>
      <c r="H176" s="206"/>
      <c r="I176" s="206"/>
      <c r="J176" s="92"/>
      <c r="K176" s="211"/>
      <c r="L176" s="294"/>
      <c r="M176" s="176"/>
      <c r="N176" s="78"/>
      <c r="O176" s="80"/>
      <c r="P176" s="80"/>
      <c r="Q176" s="207"/>
      <c r="R176" s="80"/>
    </row>
    <row r="177" spans="1:18">
      <c r="A177" s="78">
        <v>11</v>
      </c>
      <c r="B177" s="63"/>
      <c r="C177" s="208"/>
      <c r="D177" s="209"/>
      <c r="E177" s="210"/>
      <c r="F177" s="78"/>
      <c r="G177" s="162"/>
      <c r="H177" s="206"/>
      <c r="I177" s="206"/>
      <c r="J177" s="92"/>
      <c r="K177" s="208"/>
      <c r="L177" s="294"/>
      <c r="M177" s="221"/>
      <c r="N177" s="78"/>
      <c r="O177" s="80"/>
      <c r="P177" s="80"/>
      <c r="Q177" s="207"/>
      <c r="R177" s="80"/>
    </row>
    <row r="178" spans="1:18">
      <c r="A178" s="78">
        <v>11</v>
      </c>
      <c r="B178" s="63"/>
      <c r="C178" s="75"/>
      <c r="D178" s="209"/>
      <c r="E178" s="105"/>
      <c r="F178" s="78"/>
      <c r="G178" s="162"/>
      <c r="H178" s="206"/>
      <c r="I178" s="206"/>
      <c r="J178" s="92"/>
      <c r="K178" s="75"/>
      <c r="L178" s="93"/>
      <c r="M178" s="93"/>
      <c r="N178" s="78"/>
      <c r="O178" s="80"/>
      <c r="P178" s="80"/>
      <c r="Q178" s="207"/>
      <c r="R178" s="80"/>
    </row>
    <row r="179" spans="1:18">
      <c r="A179" s="78">
        <v>11</v>
      </c>
      <c r="B179" s="63"/>
      <c r="C179" s="75"/>
      <c r="D179" s="209"/>
      <c r="E179" s="105"/>
      <c r="F179" s="78"/>
      <c r="G179" s="162"/>
      <c r="H179" s="206"/>
      <c r="I179" s="206"/>
      <c r="J179" s="92"/>
      <c r="K179" s="75"/>
      <c r="L179" s="93"/>
      <c r="M179" s="93"/>
      <c r="N179" s="78"/>
      <c r="O179" s="80"/>
      <c r="P179" s="80"/>
      <c r="Q179" s="207"/>
      <c r="R179" s="80"/>
    </row>
    <row r="180" spans="1:18">
      <c r="A180" s="78">
        <v>11</v>
      </c>
      <c r="B180" s="63"/>
      <c r="C180" s="75"/>
      <c r="D180" s="209"/>
      <c r="E180" s="105"/>
      <c r="F180" s="78"/>
      <c r="G180" s="162"/>
      <c r="H180" s="206"/>
      <c r="I180" s="206"/>
      <c r="J180" s="92"/>
      <c r="K180" s="75"/>
      <c r="L180" s="93"/>
      <c r="M180" s="93"/>
      <c r="N180" s="78"/>
      <c r="O180" s="80"/>
      <c r="P180" s="80"/>
      <c r="Q180" s="207"/>
      <c r="R180" s="80"/>
    </row>
    <row r="181" spans="1:18">
      <c r="A181" s="78">
        <v>11</v>
      </c>
      <c r="B181" s="63"/>
      <c r="C181" s="75"/>
      <c r="D181" s="209"/>
      <c r="E181" s="105"/>
      <c r="F181" s="78"/>
      <c r="G181" s="162"/>
      <c r="H181" s="206"/>
      <c r="I181" s="206"/>
      <c r="J181" s="92"/>
      <c r="K181" s="75"/>
      <c r="L181" s="93"/>
      <c r="M181" s="93"/>
      <c r="N181" s="78"/>
      <c r="O181" s="80"/>
      <c r="P181" s="80"/>
      <c r="Q181" s="207"/>
      <c r="R181" s="80"/>
    </row>
    <row r="182" spans="1:18">
      <c r="A182" s="78">
        <v>11</v>
      </c>
      <c r="B182" s="63"/>
      <c r="C182" s="75"/>
      <c r="D182" s="209"/>
      <c r="E182" s="105"/>
      <c r="F182" s="78"/>
      <c r="G182" s="162"/>
      <c r="H182" s="206"/>
      <c r="I182" s="206"/>
      <c r="J182" s="92"/>
      <c r="K182" s="75"/>
      <c r="L182" s="93"/>
      <c r="M182" s="93"/>
      <c r="N182" s="78"/>
      <c r="O182" s="80"/>
      <c r="P182" s="80"/>
      <c r="Q182" s="207"/>
      <c r="R182" s="80"/>
    </row>
    <row r="183" spans="1:18">
      <c r="A183" s="78">
        <v>11</v>
      </c>
      <c r="B183" s="63"/>
      <c r="C183" s="75"/>
      <c r="D183" s="209"/>
      <c r="E183" s="105"/>
      <c r="F183" s="78"/>
      <c r="G183" s="162"/>
      <c r="H183" s="206"/>
      <c r="I183" s="206"/>
      <c r="J183" s="92"/>
      <c r="K183" s="75"/>
      <c r="L183" s="93"/>
      <c r="M183" s="93"/>
      <c r="N183" s="78"/>
      <c r="O183" s="80"/>
      <c r="P183" s="80"/>
      <c r="Q183" s="207"/>
      <c r="R183" s="80"/>
    </row>
    <row r="184" spans="1:18">
      <c r="A184" s="78">
        <v>11</v>
      </c>
      <c r="B184" s="63"/>
      <c r="C184" s="75"/>
      <c r="D184" s="64"/>
      <c r="E184" s="210"/>
      <c r="F184" s="78"/>
      <c r="G184" s="162"/>
      <c r="H184" s="206"/>
      <c r="I184" s="206"/>
      <c r="J184" s="92"/>
      <c r="K184" s="211"/>
      <c r="L184" s="294"/>
      <c r="M184" s="63"/>
      <c r="N184" s="78"/>
      <c r="O184" s="80"/>
      <c r="P184" s="80"/>
      <c r="Q184" s="207"/>
      <c r="R184" s="80"/>
    </row>
    <row r="185" spans="1:18">
      <c r="A185" s="176">
        <v>11</v>
      </c>
      <c r="B185" s="63"/>
      <c r="C185" s="97"/>
      <c r="D185" s="98"/>
      <c r="E185" s="212"/>
      <c r="F185" s="99"/>
      <c r="G185" s="162"/>
      <c r="H185" s="65"/>
      <c r="I185" s="65"/>
      <c r="J185" s="76"/>
      <c r="K185" s="89"/>
      <c r="L185" s="64"/>
      <c r="M185" s="64"/>
      <c r="N185" s="64"/>
      <c r="O185" s="63"/>
      <c r="P185" s="64"/>
      <c r="Q185" s="213"/>
      <c r="R185" s="63"/>
    </row>
    <row r="186" spans="1:18">
      <c r="A186" s="176">
        <v>11</v>
      </c>
      <c r="B186" s="63"/>
      <c r="C186" s="97"/>
      <c r="D186" s="98"/>
      <c r="E186" s="212"/>
      <c r="F186" s="99"/>
      <c r="G186" s="162"/>
      <c r="H186" s="65"/>
      <c r="I186" s="65"/>
      <c r="J186" s="76"/>
      <c r="K186" s="132"/>
      <c r="L186" s="63"/>
      <c r="M186" s="63"/>
      <c r="N186" s="63"/>
      <c r="O186" s="63"/>
      <c r="P186" s="64"/>
      <c r="Q186" s="100"/>
      <c r="R186" s="63"/>
    </row>
    <row r="187" spans="1:18">
      <c r="A187" s="176">
        <v>11</v>
      </c>
      <c r="B187" s="63"/>
      <c r="C187" s="100"/>
      <c r="D187" s="89"/>
      <c r="E187" s="214"/>
      <c r="F187" s="63"/>
      <c r="G187" s="162"/>
      <c r="H187" s="65"/>
      <c r="I187" s="65"/>
      <c r="J187" s="76"/>
      <c r="K187" s="132"/>
      <c r="L187" s="63"/>
      <c r="M187" s="63"/>
      <c r="N187" s="63"/>
      <c r="O187" s="63"/>
      <c r="P187" s="64"/>
      <c r="Q187" s="100"/>
      <c r="R187" s="63"/>
    </row>
    <row r="188" spans="1:18">
      <c r="A188" s="176">
        <v>11</v>
      </c>
      <c r="B188" s="63"/>
      <c r="C188" s="100"/>
      <c r="D188" s="89"/>
      <c r="E188" s="214"/>
      <c r="F188" s="63"/>
      <c r="G188" s="162"/>
      <c r="H188" s="65"/>
      <c r="I188" s="65"/>
      <c r="J188" s="76"/>
      <c r="K188" s="89"/>
      <c r="L188" s="64"/>
      <c r="M188" s="64"/>
      <c r="N188" s="64"/>
      <c r="O188" s="101"/>
      <c r="P188" s="100"/>
      <c r="Q188" s="100"/>
      <c r="R188" s="64"/>
    </row>
    <row r="189" spans="1:18">
      <c r="A189" s="176">
        <v>11</v>
      </c>
      <c r="B189" s="63"/>
      <c r="C189" s="100"/>
      <c r="D189" s="64"/>
      <c r="E189" s="215"/>
      <c r="F189" s="99"/>
      <c r="G189" s="162"/>
      <c r="H189" s="65"/>
      <c r="I189" s="65"/>
      <c r="J189" s="76"/>
      <c r="K189" s="89"/>
      <c r="L189" s="64"/>
      <c r="M189" s="64"/>
      <c r="N189" s="64"/>
      <c r="O189" s="101"/>
      <c r="P189" s="64"/>
      <c r="Q189" s="132"/>
      <c r="R189" s="63"/>
    </row>
    <row r="190" spans="1:18">
      <c r="A190" s="176">
        <v>11</v>
      </c>
      <c r="B190" s="63"/>
      <c r="C190" s="100"/>
      <c r="D190" s="216"/>
      <c r="E190" s="217"/>
      <c r="F190" s="163"/>
      <c r="G190" s="162"/>
      <c r="H190" s="65"/>
      <c r="I190" s="65"/>
      <c r="J190" s="76"/>
      <c r="K190" s="132"/>
      <c r="L190" s="63"/>
      <c r="M190" s="63"/>
      <c r="N190" s="63"/>
      <c r="O190" s="63"/>
      <c r="P190" s="64"/>
      <c r="Q190" s="100"/>
      <c r="R190" s="63"/>
    </row>
    <row r="191" spans="1:18">
      <c r="A191" s="176">
        <v>11</v>
      </c>
      <c r="B191" s="63"/>
      <c r="C191" s="100"/>
      <c r="D191" s="216"/>
      <c r="E191" s="217"/>
      <c r="F191" s="163"/>
      <c r="G191" s="162"/>
      <c r="H191" s="65"/>
      <c r="I191" s="65"/>
      <c r="J191" s="76"/>
      <c r="K191" s="132"/>
      <c r="L191" s="63"/>
      <c r="M191" s="63"/>
      <c r="N191" s="64"/>
      <c r="O191" s="63"/>
      <c r="P191" s="64"/>
      <c r="Q191" s="132"/>
      <c r="R191" s="63"/>
    </row>
    <row r="192" spans="1:18">
      <c r="A192" s="176">
        <v>11</v>
      </c>
      <c r="B192" s="63"/>
      <c r="C192" s="100"/>
      <c r="D192" s="216"/>
      <c r="E192" s="217"/>
      <c r="F192" s="163"/>
      <c r="G192" s="162"/>
      <c r="H192" s="65"/>
      <c r="I192" s="65"/>
      <c r="J192" s="76"/>
      <c r="K192" s="132"/>
      <c r="L192" s="63"/>
      <c r="M192" s="63"/>
      <c r="N192" s="63"/>
      <c r="O192" s="63"/>
      <c r="P192" s="64"/>
      <c r="Q192" s="132"/>
      <c r="R192" s="63"/>
    </row>
    <row r="193" spans="1:18">
      <c r="A193" s="176">
        <v>11</v>
      </c>
      <c r="B193" s="63"/>
      <c r="C193" s="100"/>
      <c r="D193" s="216"/>
      <c r="E193" s="217"/>
      <c r="F193" s="163"/>
      <c r="G193" s="162"/>
      <c r="H193" s="65"/>
      <c r="I193" s="65"/>
      <c r="J193" s="76"/>
      <c r="K193" s="132"/>
      <c r="L193" s="63"/>
      <c r="M193" s="63"/>
      <c r="N193" s="63"/>
      <c r="O193" s="63"/>
      <c r="P193" s="64"/>
      <c r="Q193" s="132"/>
      <c r="R193" s="63"/>
    </row>
    <row r="194" spans="1:18">
      <c r="A194" s="176">
        <v>11</v>
      </c>
      <c r="B194" s="63"/>
      <c r="C194" s="100"/>
      <c r="D194" s="216"/>
      <c r="E194" s="217"/>
      <c r="F194" s="163"/>
      <c r="G194" s="162"/>
      <c r="H194" s="65"/>
      <c r="I194" s="65"/>
      <c r="J194" s="76"/>
      <c r="K194" s="132"/>
      <c r="L194" s="63"/>
      <c r="M194" s="63"/>
      <c r="N194" s="63"/>
      <c r="O194" s="63"/>
      <c r="P194" s="64"/>
      <c r="Q194" s="132"/>
      <c r="R194" s="63"/>
    </row>
    <row r="195" spans="1:18">
      <c r="A195" s="176">
        <v>11</v>
      </c>
      <c r="B195" s="63"/>
      <c r="C195" s="100"/>
      <c r="D195" s="216"/>
      <c r="E195" s="217"/>
      <c r="F195" s="163"/>
      <c r="G195" s="162"/>
      <c r="H195" s="65"/>
      <c r="I195" s="65"/>
      <c r="J195" s="76"/>
      <c r="K195" s="132"/>
      <c r="L195" s="63"/>
      <c r="M195" s="64"/>
      <c r="N195" s="63"/>
      <c r="O195" s="63"/>
      <c r="P195" s="64"/>
      <c r="Q195" s="100"/>
      <c r="R195" s="63"/>
    </row>
    <row r="196" spans="1:18">
      <c r="A196" s="176">
        <v>11</v>
      </c>
      <c r="B196" s="63"/>
      <c r="C196" s="100"/>
      <c r="D196" s="216"/>
      <c r="E196" s="217"/>
      <c r="F196" s="163"/>
      <c r="G196" s="162"/>
      <c r="H196" s="65"/>
      <c r="I196" s="65"/>
      <c r="J196" s="76"/>
      <c r="K196" s="132"/>
      <c r="L196" s="63"/>
      <c r="M196" s="63"/>
      <c r="N196" s="63"/>
      <c r="O196" s="63"/>
      <c r="P196" s="64"/>
      <c r="Q196" s="132"/>
      <c r="R196" s="63"/>
    </row>
    <row r="197" spans="1:18">
      <c r="A197" s="176">
        <v>11</v>
      </c>
      <c r="B197" s="63"/>
      <c r="C197" s="100"/>
      <c r="D197" s="216"/>
      <c r="E197" s="217"/>
      <c r="F197" s="163"/>
      <c r="G197" s="162"/>
      <c r="H197" s="65"/>
      <c r="I197" s="65"/>
      <c r="J197" s="76"/>
      <c r="K197" s="132"/>
      <c r="L197" s="63"/>
      <c r="M197" s="63"/>
      <c r="N197" s="63"/>
      <c r="O197" s="63"/>
      <c r="P197" s="64"/>
      <c r="Q197" s="132"/>
      <c r="R197" s="63"/>
    </row>
    <row r="198" spans="1:18">
      <c r="A198" s="176">
        <v>11</v>
      </c>
      <c r="B198" s="63"/>
      <c r="C198" s="100"/>
      <c r="D198" s="216"/>
      <c r="E198" s="217"/>
      <c r="F198" s="163"/>
      <c r="G198" s="162"/>
      <c r="H198" s="65"/>
      <c r="I198" s="65"/>
      <c r="J198" s="76"/>
      <c r="K198" s="132"/>
      <c r="L198" s="63"/>
      <c r="M198" s="63"/>
      <c r="N198" s="63"/>
      <c r="O198" s="63"/>
      <c r="P198" s="64"/>
      <c r="Q198" s="132"/>
      <c r="R198" s="63"/>
    </row>
    <row r="199" spans="1:18">
      <c r="A199" s="176">
        <v>11</v>
      </c>
      <c r="B199" s="63"/>
      <c r="C199" s="100"/>
      <c r="D199" s="89"/>
      <c r="E199" s="162"/>
      <c r="F199" s="63"/>
      <c r="G199" s="162"/>
      <c r="H199" s="65"/>
      <c r="I199" s="65"/>
      <c r="J199" s="76"/>
      <c r="K199" s="132"/>
      <c r="L199" s="63"/>
      <c r="M199" s="63"/>
      <c r="N199" s="63"/>
      <c r="O199" s="63"/>
      <c r="P199" s="64"/>
      <c r="Q199" s="132"/>
      <c r="R199" s="63"/>
    </row>
    <row r="200" spans="1:18">
      <c r="A200" s="176">
        <v>11</v>
      </c>
      <c r="B200" s="63"/>
      <c r="C200" s="100"/>
      <c r="D200" s="89"/>
      <c r="E200" s="162"/>
      <c r="F200" s="63"/>
      <c r="G200" s="162"/>
      <c r="H200" s="65"/>
      <c r="I200" s="65"/>
      <c r="J200" s="76"/>
      <c r="K200" s="132"/>
      <c r="L200" s="63"/>
      <c r="M200" s="63"/>
      <c r="N200" s="63"/>
      <c r="O200" s="63"/>
      <c r="P200" s="89"/>
      <c r="Q200" s="132"/>
      <c r="R200" s="63"/>
    </row>
    <row r="201" spans="1:18">
      <c r="A201" s="176">
        <v>11</v>
      </c>
      <c r="B201" s="63"/>
      <c r="C201" s="100"/>
      <c r="D201" s="89"/>
      <c r="E201" s="162"/>
      <c r="F201" s="63"/>
      <c r="G201" s="162"/>
      <c r="H201" s="65"/>
      <c r="I201" s="65"/>
      <c r="J201" s="76"/>
      <c r="K201" s="132"/>
      <c r="L201" s="63"/>
      <c r="M201" s="63"/>
      <c r="N201" s="63"/>
      <c r="O201" s="63"/>
      <c r="P201" s="89"/>
      <c r="Q201" s="132"/>
      <c r="R201" s="63"/>
    </row>
    <row r="202" spans="1:18">
      <c r="A202" s="176">
        <v>11</v>
      </c>
      <c r="B202" s="63"/>
      <c r="C202" s="100"/>
      <c r="D202" s="89"/>
      <c r="E202" s="162"/>
      <c r="F202" s="63"/>
      <c r="G202" s="162"/>
      <c r="H202" s="65"/>
      <c r="I202" s="65"/>
      <c r="J202" s="76"/>
      <c r="K202" s="132"/>
      <c r="L202" s="63"/>
      <c r="M202" s="63"/>
      <c r="N202" s="63"/>
      <c r="O202" s="63"/>
      <c r="P202" s="89"/>
      <c r="Q202" s="132"/>
      <c r="R202" s="63"/>
    </row>
    <row r="203" spans="1:18">
      <c r="A203" s="176">
        <v>11</v>
      </c>
      <c r="B203" s="63"/>
      <c r="C203" s="132"/>
      <c r="D203" s="219"/>
      <c r="E203" s="172"/>
      <c r="F203" s="63"/>
      <c r="G203" s="162"/>
      <c r="H203" s="65"/>
      <c r="I203" s="65"/>
      <c r="J203" s="76"/>
      <c r="K203" s="132"/>
      <c r="L203" s="63"/>
      <c r="M203" s="63"/>
      <c r="N203" s="63"/>
      <c r="O203" s="63"/>
      <c r="P203" s="88"/>
      <c r="Q203" s="132"/>
      <c r="R203" s="63"/>
    </row>
    <row r="204" spans="1:18">
      <c r="A204" s="176">
        <v>11</v>
      </c>
      <c r="B204" s="63"/>
      <c r="C204" s="132"/>
      <c r="D204" s="219"/>
      <c r="E204" s="172"/>
      <c r="F204" s="63"/>
      <c r="G204" s="162"/>
      <c r="H204" s="65"/>
      <c r="I204" s="65"/>
      <c r="J204" s="76"/>
      <c r="K204" s="132"/>
      <c r="L204" s="63"/>
      <c r="M204" s="63"/>
      <c r="N204" s="63"/>
      <c r="O204" s="63"/>
      <c r="P204" s="64"/>
      <c r="Q204" s="132"/>
      <c r="R204" s="63"/>
    </row>
    <row r="205" spans="1:18">
      <c r="A205" s="176">
        <v>11</v>
      </c>
      <c r="B205" s="63"/>
      <c r="C205" s="132"/>
      <c r="D205" s="219"/>
      <c r="E205" s="172"/>
      <c r="F205" s="63"/>
      <c r="G205" s="162"/>
      <c r="H205" s="65"/>
      <c r="I205" s="65"/>
      <c r="J205" s="76"/>
      <c r="K205" s="132"/>
      <c r="L205" s="63"/>
      <c r="M205" s="63"/>
      <c r="N205" s="63"/>
      <c r="O205" s="63"/>
      <c r="P205" s="88"/>
      <c r="Q205" s="132"/>
      <c r="R205" s="63"/>
    </row>
    <row r="206" spans="1:18">
      <c r="A206" s="176">
        <v>11</v>
      </c>
      <c r="B206" s="63"/>
      <c r="C206" s="100"/>
      <c r="D206" s="89"/>
      <c r="E206" s="214"/>
      <c r="F206" s="63"/>
      <c r="G206" s="162"/>
      <c r="H206" s="65"/>
      <c r="I206" s="65"/>
      <c r="J206" s="76"/>
      <c r="K206" s="132"/>
      <c r="L206" s="63"/>
      <c r="M206" s="63"/>
      <c r="N206" s="63"/>
      <c r="O206" s="63"/>
      <c r="P206" s="64"/>
      <c r="Q206" s="100"/>
      <c r="R206" s="63"/>
    </row>
    <row r="207" spans="1:18">
      <c r="A207" s="176">
        <v>11</v>
      </c>
      <c r="B207" s="63"/>
      <c r="C207" s="132"/>
      <c r="D207" s="170"/>
      <c r="E207" s="214"/>
      <c r="F207" s="214"/>
      <c r="G207" s="162"/>
      <c r="H207" s="65"/>
      <c r="I207" s="65"/>
      <c r="J207" s="76"/>
      <c r="K207" s="132"/>
      <c r="L207" s="63"/>
      <c r="M207" s="63"/>
      <c r="N207" s="63"/>
      <c r="O207" s="63"/>
      <c r="P207" s="63"/>
      <c r="Q207" s="132"/>
      <c r="R207" s="63"/>
    </row>
    <row r="208" spans="1:18">
      <c r="A208" s="176">
        <v>11</v>
      </c>
      <c r="B208" s="63"/>
      <c r="C208" s="132"/>
      <c r="D208" s="170"/>
      <c r="E208" s="214"/>
      <c r="F208" s="214"/>
      <c r="G208" s="162"/>
      <c r="H208" s="65"/>
      <c r="I208" s="65"/>
      <c r="J208" s="76"/>
      <c r="K208" s="132"/>
      <c r="L208" s="63"/>
      <c r="M208" s="63"/>
      <c r="N208" s="63"/>
      <c r="O208" s="63"/>
      <c r="P208" s="63"/>
      <c r="Q208" s="132"/>
      <c r="R208" s="63"/>
    </row>
    <row r="209" spans="1:18">
      <c r="A209" s="176">
        <v>11</v>
      </c>
      <c r="B209" s="63"/>
      <c r="C209" s="132"/>
      <c r="D209" s="170"/>
      <c r="E209" s="214"/>
      <c r="F209" s="214"/>
      <c r="G209" s="162"/>
      <c r="H209" s="65"/>
      <c r="I209" s="65"/>
      <c r="J209" s="76"/>
      <c r="K209" s="132"/>
      <c r="L209" s="63"/>
      <c r="M209" s="63"/>
      <c r="N209" s="63"/>
      <c r="O209" s="63"/>
      <c r="P209" s="63"/>
      <c r="Q209" s="132"/>
      <c r="R209" s="63"/>
    </row>
    <row r="210" spans="1:18">
      <c r="A210" s="176">
        <v>11</v>
      </c>
      <c r="B210" s="63"/>
      <c r="C210" s="100"/>
      <c r="D210" s="89"/>
      <c r="E210" s="214"/>
      <c r="F210" s="63"/>
      <c r="G210" s="162"/>
      <c r="H210" s="65"/>
      <c r="I210" s="65"/>
      <c r="J210" s="76"/>
      <c r="K210" s="132"/>
      <c r="L210" s="63"/>
      <c r="M210" s="63"/>
      <c r="N210" s="63"/>
      <c r="O210" s="63"/>
      <c r="P210" s="64"/>
      <c r="Q210" s="132"/>
      <c r="R210" s="63"/>
    </row>
    <row r="211" spans="1:18">
      <c r="A211" s="176">
        <v>11</v>
      </c>
      <c r="B211" s="63"/>
      <c r="C211" s="100"/>
      <c r="D211" s="216"/>
      <c r="E211" s="217"/>
      <c r="F211" s="63"/>
      <c r="G211" s="162"/>
      <c r="H211" s="65"/>
      <c r="I211" s="65"/>
      <c r="J211" s="76"/>
      <c r="K211" s="132"/>
      <c r="L211" s="63"/>
      <c r="M211" s="63"/>
      <c r="N211" s="63"/>
      <c r="O211" s="63"/>
      <c r="P211" s="64"/>
      <c r="Q211" s="100"/>
      <c r="R211" s="63"/>
    </row>
    <row r="212" spans="1:18">
      <c r="A212" s="176">
        <v>11</v>
      </c>
      <c r="B212" s="63"/>
      <c r="C212" s="100"/>
      <c r="D212" s="89"/>
      <c r="E212" s="214"/>
      <c r="F212" s="63"/>
      <c r="G212" s="162"/>
      <c r="H212" s="65"/>
      <c r="I212" s="65"/>
      <c r="J212" s="76"/>
      <c r="K212" s="132"/>
      <c r="L212" s="63"/>
      <c r="M212" s="63"/>
      <c r="N212" s="63"/>
      <c r="O212" s="63"/>
      <c r="P212" s="64"/>
      <c r="Q212" s="132"/>
      <c r="R212" s="63"/>
    </row>
    <row r="213" spans="1:18">
      <c r="A213" s="64">
        <v>11</v>
      </c>
      <c r="B213" s="63"/>
      <c r="C213" s="100"/>
      <c r="D213" s="89"/>
      <c r="E213" s="172"/>
      <c r="F213" s="63"/>
      <c r="G213" s="162"/>
      <c r="H213" s="65"/>
      <c r="I213" s="65"/>
      <c r="J213" s="76"/>
      <c r="K213" s="132"/>
      <c r="L213" s="63"/>
      <c r="M213" s="63"/>
      <c r="N213" s="63"/>
      <c r="O213" s="63"/>
      <c r="P213" s="64"/>
      <c r="Q213" s="100"/>
      <c r="R213" s="63"/>
    </row>
    <row r="214" spans="1:18">
      <c r="A214" s="218">
        <v>11</v>
      </c>
      <c r="B214" s="63"/>
      <c r="C214" s="100"/>
      <c r="D214" s="64"/>
      <c r="E214" s="220"/>
      <c r="F214" s="63"/>
      <c r="G214" s="162"/>
      <c r="H214" s="65"/>
      <c r="I214" s="65"/>
      <c r="J214" s="76"/>
      <c r="K214" s="63"/>
      <c r="L214" s="63"/>
      <c r="M214" s="63"/>
      <c r="N214" s="63"/>
      <c r="O214" s="63"/>
      <c r="P214" s="64"/>
      <c r="Q214" s="132"/>
      <c r="R214" s="63"/>
    </row>
    <row r="215" spans="1:18">
      <c r="A215" s="218">
        <v>11</v>
      </c>
      <c r="B215" s="63"/>
      <c r="C215" s="100"/>
      <c r="D215" s="64"/>
      <c r="E215" s="220"/>
      <c r="F215" s="63"/>
      <c r="G215" s="162"/>
      <c r="H215" s="65"/>
      <c r="I215" s="65"/>
      <c r="J215" s="76"/>
      <c r="K215" s="63"/>
      <c r="L215" s="63"/>
      <c r="M215" s="63"/>
      <c r="N215" s="63"/>
      <c r="O215" s="63"/>
      <c r="P215" s="64"/>
      <c r="Q215" s="132"/>
      <c r="R215" s="63"/>
    </row>
    <row r="216" spans="1:18">
      <c r="A216" s="218">
        <v>11</v>
      </c>
      <c r="B216" s="63"/>
      <c r="C216" s="100"/>
      <c r="D216" s="64"/>
      <c r="E216" s="220"/>
      <c r="F216" s="63"/>
      <c r="G216" s="162"/>
      <c r="H216" s="65"/>
      <c r="I216" s="65"/>
      <c r="J216" s="76"/>
      <c r="K216" s="63"/>
      <c r="L216" s="63"/>
      <c r="M216" s="63"/>
      <c r="N216" s="63"/>
      <c r="O216" s="63"/>
      <c r="P216" s="64"/>
      <c r="Q216" s="132"/>
      <c r="R216" s="63"/>
    </row>
    <row r="217" spans="1:18">
      <c r="A217" s="218">
        <v>11</v>
      </c>
      <c r="B217" s="63"/>
      <c r="C217" s="100"/>
      <c r="D217" s="216"/>
      <c r="E217" s="65"/>
      <c r="F217" s="63"/>
      <c r="G217" s="162"/>
      <c r="H217" s="65"/>
      <c r="I217" s="65"/>
      <c r="J217" s="76"/>
      <c r="K217" s="63"/>
      <c r="L217" s="63"/>
      <c r="M217" s="63"/>
      <c r="N217" s="63"/>
      <c r="O217" s="63"/>
      <c r="P217" s="88"/>
      <c r="Q217" s="132"/>
      <c r="R217" s="63"/>
    </row>
    <row r="218" spans="1:18">
      <c r="A218" s="218">
        <v>11</v>
      </c>
      <c r="B218" s="63"/>
      <c r="C218" s="100"/>
      <c r="D218" s="89"/>
      <c r="E218" s="172"/>
      <c r="F218" s="180"/>
      <c r="G218" s="172"/>
      <c r="H218" s="172"/>
      <c r="I218" s="206"/>
      <c r="J218" s="172"/>
      <c r="K218" s="75"/>
      <c r="L218" s="78"/>
      <c r="M218" s="78"/>
      <c r="N218" s="64"/>
      <c r="O218" s="78"/>
      <c r="P218" s="186"/>
      <c r="Q218" s="132"/>
      <c r="R218" s="63"/>
    </row>
    <row r="219" spans="1:18">
      <c r="A219" s="218">
        <v>11</v>
      </c>
      <c r="B219" s="63"/>
      <c r="C219" s="90"/>
      <c r="D219" s="91"/>
      <c r="E219" s="103"/>
      <c r="F219" s="206"/>
      <c r="G219" s="670"/>
      <c r="H219" s="79"/>
      <c r="I219" s="104"/>
      <c r="J219" s="104"/>
      <c r="K219" s="75"/>
      <c r="L219" s="93"/>
      <c r="M219" s="93"/>
      <c r="N219" s="64"/>
      <c r="O219" s="93"/>
      <c r="P219" s="186"/>
      <c r="Q219" s="90"/>
      <c r="R219" s="63"/>
    </row>
    <row r="220" spans="1:18">
      <c r="A220" s="218">
        <v>11</v>
      </c>
      <c r="B220" s="63"/>
      <c r="C220" s="132"/>
      <c r="D220" s="212"/>
      <c r="E220" s="104"/>
      <c r="F220" s="180"/>
      <c r="G220" s="670"/>
      <c r="H220" s="104"/>
      <c r="I220" s="104"/>
      <c r="J220" s="104"/>
      <c r="K220" s="75"/>
      <c r="L220" s="93"/>
      <c r="M220" s="93"/>
      <c r="N220" s="64"/>
      <c r="O220" s="93"/>
      <c r="P220" s="186"/>
      <c r="Q220" s="132"/>
      <c r="R220" s="63"/>
    </row>
    <row r="221" spans="1:18">
      <c r="A221" s="218">
        <v>11</v>
      </c>
      <c r="B221" s="63"/>
      <c r="C221" s="100"/>
      <c r="D221" s="89"/>
      <c r="E221" s="172"/>
      <c r="F221" s="180"/>
      <c r="G221" s="172"/>
      <c r="H221" s="172"/>
      <c r="I221" s="206"/>
      <c r="J221" s="172"/>
      <c r="K221" s="75"/>
      <c r="L221" s="93"/>
      <c r="M221" s="93"/>
      <c r="N221" s="64"/>
      <c r="O221" s="93"/>
      <c r="P221" s="186"/>
      <c r="Q221" s="132"/>
      <c r="R221" s="63"/>
    </row>
    <row r="222" spans="1:18">
      <c r="A222" s="218">
        <v>11</v>
      </c>
      <c r="B222" s="63"/>
      <c r="C222" s="132"/>
      <c r="D222" s="98"/>
      <c r="E222" s="104"/>
      <c r="F222" s="180"/>
      <c r="G222" s="670"/>
      <c r="H222" s="104"/>
      <c r="I222" s="104"/>
      <c r="J222" s="104"/>
      <c r="K222" s="75"/>
      <c r="L222" s="93"/>
      <c r="M222" s="93"/>
      <c r="N222" s="64"/>
      <c r="O222" s="93"/>
      <c r="P222" s="186"/>
      <c r="Q222" s="132"/>
      <c r="R222" s="63"/>
    </row>
    <row r="223" spans="1:18">
      <c r="A223" s="218">
        <v>11</v>
      </c>
      <c r="B223" s="63"/>
      <c r="C223" s="100"/>
      <c r="D223" s="89"/>
      <c r="E223" s="172"/>
      <c r="F223" s="180"/>
      <c r="G223" s="172"/>
      <c r="H223" s="172"/>
      <c r="I223" s="63"/>
      <c r="J223" s="184"/>
      <c r="K223" s="89"/>
      <c r="L223" s="64"/>
      <c r="M223" s="64"/>
      <c r="N223" s="64"/>
      <c r="O223" s="93"/>
      <c r="P223" s="186"/>
      <c r="Q223" s="132"/>
      <c r="R223" s="63"/>
    </row>
    <row r="224" spans="1:18">
      <c r="A224" s="218">
        <v>11</v>
      </c>
      <c r="B224" s="63"/>
      <c r="C224" s="100"/>
      <c r="D224" s="89"/>
      <c r="E224" s="183"/>
      <c r="F224" s="63"/>
      <c r="G224" s="214"/>
      <c r="H224" s="63"/>
      <c r="I224" s="63"/>
      <c r="J224" s="172"/>
      <c r="K224" s="93"/>
      <c r="L224" s="93"/>
      <c r="M224" s="93"/>
      <c r="N224" s="64"/>
      <c r="O224" s="93"/>
      <c r="P224" s="186"/>
      <c r="Q224" s="132"/>
      <c r="R224" s="63"/>
    </row>
    <row r="225" spans="1:18">
      <c r="A225" s="218">
        <v>11</v>
      </c>
      <c r="B225" s="63"/>
      <c r="C225" s="132"/>
      <c r="D225" s="212"/>
      <c r="E225" s="104"/>
      <c r="F225" s="180"/>
      <c r="G225" s="670"/>
      <c r="H225" s="63"/>
      <c r="I225" s="63"/>
      <c r="J225" s="104"/>
      <c r="K225" s="75"/>
      <c r="L225" s="93"/>
      <c r="M225" s="93"/>
      <c r="N225" s="64"/>
      <c r="O225" s="93"/>
      <c r="P225" s="186"/>
      <c r="Q225" s="132"/>
      <c r="R225" s="63"/>
    </row>
    <row r="226" spans="1:18">
      <c r="A226" s="218">
        <v>11</v>
      </c>
      <c r="B226" s="63"/>
      <c r="C226" s="132"/>
      <c r="D226" s="212"/>
      <c r="E226" s="162"/>
      <c r="F226" s="180"/>
      <c r="G226" s="162"/>
      <c r="H226" s="104"/>
      <c r="I226" s="104"/>
      <c r="J226" s="162"/>
      <c r="K226" s="75"/>
      <c r="L226" s="93"/>
      <c r="M226" s="93"/>
      <c r="N226" s="64"/>
      <c r="O226" s="93"/>
      <c r="P226" s="186"/>
      <c r="Q226" s="132"/>
      <c r="R226" s="63"/>
    </row>
    <row r="227" spans="1:18">
      <c r="A227" s="218">
        <v>11</v>
      </c>
      <c r="B227" s="63"/>
      <c r="C227" s="132"/>
      <c r="D227" s="212"/>
      <c r="E227" s="162"/>
      <c r="F227" s="180"/>
      <c r="G227" s="670"/>
      <c r="H227" s="104"/>
      <c r="I227" s="104"/>
      <c r="J227" s="104"/>
      <c r="K227" s="75"/>
      <c r="L227" s="93"/>
      <c r="M227" s="93"/>
      <c r="N227" s="64"/>
      <c r="O227" s="93"/>
      <c r="P227" s="186"/>
      <c r="Q227" s="132"/>
      <c r="R227" s="63"/>
    </row>
    <row r="228" spans="1:18">
      <c r="A228" s="218">
        <v>11</v>
      </c>
      <c r="B228" s="63"/>
      <c r="C228" s="89"/>
      <c r="D228" s="222"/>
      <c r="E228" s="223"/>
      <c r="F228" s="206"/>
      <c r="G228" s="223"/>
      <c r="H228" s="206"/>
      <c r="I228" s="206"/>
      <c r="J228" s="223"/>
      <c r="K228" s="224"/>
      <c r="L228" s="222"/>
      <c r="M228" s="222"/>
      <c r="N228" s="64"/>
      <c r="O228" s="93"/>
      <c r="P228" s="224"/>
      <c r="Q228" s="132"/>
      <c r="R228" s="63"/>
    </row>
    <row r="229" spans="1:18">
      <c r="A229" s="218">
        <v>11</v>
      </c>
      <c r="B229" s="63"/>
      <c r="C229" s="132"/>
      <c r="D229" s="232"/>
      <c r="E229" s="233"/>
      <c r="F229" s="230"/>
      <c r="G229" s="214"/>
      <c r="H229" s="235"/>
      <c r="I229" s="235"/>
      <c r="J229" s="233"/>
      <c r="K229" s="131"/>
      <c r="L229" s="80"/>
      <c r="M229" s="63"/>
      <c r="N229" s="237"/>
      <c r="O229" s="237"/>
      <c r="P229" s="154"/>
      <c r="Q229" s="132"/>
      <c r="R229" s="207"/>
    </row>
    <row r="230" spans="1:18">
      <c r="A230" s="176">
        <v>11</v>
      </c>
      <c r="B230" s="63"/>
      <c r="C230" s="132"/>
      <c r="D230" s="241"/>
      <c r="E230" s="129"/>
      <c r="F230" s="172"/>
      <c r="G230" s="162"/>
      <c r="H230" s="152"/>
      <c r="I230" s="152"/>
      <c r="J230" s="129"/>
      <c r="K230" s="131"/>
      <c r="L230" s="80"/>
      <c r="M230" s="171"/>
      <c r="N230" s="237"/>
      <c r="O230" s="237"/>
      <c r="P230" s="154"/>
      <c r="Q230" s="227"/>
      <c r="R230" s="207"/>
    </row>
    <row r="231" spans="1:18">
      <c r="A231" s="176">
        <v>11</v>
      </c>
      <c r="B231" s="63"/>
      <c r="C231" s="132"/>
      <c r="D231" s="232"/>
      <c r="E231" s="129"/>
      <c r="F231" s="172"/>
      <c r="G231" s="162"/>
      <c r="H231" s="129"/>
      <c r="I231" s="63"/>
      <c r="J231" s="129"/>
      <c r="K231" s="131"/>
      <c r="L231" s="80"/>
      <c r="M231" s="63"/>
      <c r="N231" s="237"/>
      <c r="O231" s="237"/>
      <c r="P231" s="154"/>
      <c r="Q231" s="132"/>
      <c r="R231" s="207"/>
    </row>
    <row r="232" spans="1:18">
      <c r="A232" s="63">
        <v>11</v>
      </c>
      <c r="B232" s="63"/>
      <c r="C232" s="122"/>
      <c r="D232" s="242"/>
      <c r="E232" s="123"/>
      <c r="F232" s="105"/>
      <c r="G232" s="647"/>
      <c r="H232" s="225"/>
      <c r="I232" s="225"/>
      <c r="J232" s="123"/>
      <c r="K232" s="131"/>
      <c r="L232" s="284"/>
      <c r="M232" s="88"/>
      <c r="N232" s="284"/>
      <c r="O232" s="63"/>
      <c r="P232" s="237"/>
      <c r="Q232" s="122"/>
      <c r="R232" s="207"/>
    </row>
    <row r="233" spans="1:18">
      <c r="A233" s="176">
        <v>11</v>
      </c>
      <c r="B233" s="63"/>
      <c r="C233" s="122"/>
      <c r="D233" s="243"/>
      <c r="E233" s="123"/>
      <c r="F233" s="105"/>
      <c r="G233" s="647"/>
      <c r="H233" s="238"/>
      <c r="I233" s="238"/>
      <c r="J233" s="123"/>
      <c r="K233" s="131"/>
      <c r="L233" s="284"/>
      <c r="M233" s="88"/>
      <c r="N233" s="284"/>
      <c r="O233" s="64"/>
      <c r="P233" s="237"/>
      <c r="Q233" s="122"/>
      <c r="R233" s="207"/>
    </row>
    <row r="234" spans="1:18">
      <c r="A234" s="79">
        <v>11</v>
      </c>
      <c r="B234" s="63"/>
      <c r="C234" s="89"/>
      <c r="D234" s="173"/>
      <c r="E234" s="112"/>
      <c r="F234" s="112"/>
      <c r="G234" s="173"/>
      <c r="H234" s="229"/>
      <c r="I234" s="229"/>
      <c r="J234" s="112"/>
      <c r="K234" s="80"/>
      <c r="L234" s="80"/>
      <c r="M234" s="80"/>
      <c r="N234" s="80"/>
      <c r="O234" s="80"/>
      <c r="P234" s="80"/>
      <c r="Q234" s="207"/>
      <c r="R234" s="207"/>
    </row>
    <row r="235" spans="1:18">
      <c r="A235" s="63">
        <v>11</v>
      </c>
      <c r="B235" s="63"/>
      <c r="C235" s="139"/>
      <c r="D235" s="98"/>
      <c r="E235" s="105"/>
      <c r="F235" s="105"/>
      <c r="G235" s="162"/>
      <c r="H235" s="231"/>
      <c r="I235" s="244"/>
      <c r="J235" s="105"/>
      <c r="K235" s="226"/>
      <c r="L235" s="64"/>
      <c r="M235" s="176"/>
      <c r="N235" s="284"/>
      <c r="O235" s="63"/>
      <c r="P235" s="237"/>
      <c r="Q235" s="240"/>
      <c r="R235" s="207"/>
    </row>
    <row r="236" spans="1:18">
      <c r="A236" s="63">
        <v>11</v>
      </c>
      <c r="B236" s="63"/>
      <c r="C236" s="122"/>
      <c r="D236" s="216"/>
      <c r="E236" s="123"/>
      <c r="F236" s="105"/>
      <c r="G236" s="647"/>
      <c r="H236" s="150"/>
      <c r="I236" s="150"/>
      <c r="J236" s="123"/>
      <c r="K236" s="131"/>
      <c r="L236" s="284"/>
      <c r="M236" s="88"/>
      <c r="N236" s="284"/>
      <c r="O236" s="63"/>
      <c r="P236" s="237"/>
      <c r="Q236" s="122"/>
      <c r="R236" s="207"/>
    </row>
    <row r="237" spans="1:18">
      <c r="A237" s="176">
        <v>11</v>
      </c>
      <c r="B237" s="63"/>
      <c r="C237" s="122"/>
      <c r="D237" s="236"/>
      <c r="E237" s="123"/>
      <c r="F237" s="105"/>
      <c r="G237" s="647"/>
      <c r="H237" s="238"/>
      <c r="I237" s="238"/>
      <c r="J237" s="123"/>
      <c r="K237" s="131"/>
      <c r="L237" s="284"/>
      <c r="M237" s="88"/>
      <c r="N237" s="284"/>
      <c r="O237" s="64"/>
      <c r="P237" s="237"/>
      <c r="Q237" s="122"/>
      <c r="R237" s="207"/>
    </row>
    <row r="238" spans="1:18">
      <c r="A238" s="176">
        <v>11</v>
      </c>
      <c r="B238" s="63"/>
      <c r="C238" s="169"/>
      <c r="D238" s="242"/>
      <c r="E238" s="245"/>
      <c r="F238" s="105"/>
      <c r="G238" s="173"/>
      <c r="H238" s="238"/>
      <c r="I238" s="238"/>
      <c r="J238" s="245"/>
      <c r="K238" s="80"/>
      <c r="L238" s="64"/>
      <c r="M238" s="80"/>
      <c r="N238" s="284"/>
      <c r="O238" s="237"/>
      <c r="P238" s="237"/>
      <c r="Q238" s="227"/>
      <c r="R238" s="207"/>
    </row>
    <row r="239" spans="1:18">
      <c r="A239" s="176">
        <v>11</v>
      </c>
      <c r="B239" s="63"/>
      <c r="C239" s="139"/>
      <c r="D239" s="98"/>
      <c r="E239" s="105"/>
      <c r="F239" s="105"/>
      <c r="G239" s="162"/>
      <c r="H239" s="238"/>
      <c r="I239" s="238"/>
      <c r="J239" s="105"/>
      <c r="K239" s="226"/>
      <c r="L239" s="64"/>
      <c r="M239" s="176"/>
      <c r="N239" s="284"/>
      <c r="O239" s="64"/>
      <c r="P239" s="237"/>
      <c r="Q239" s="240"/>
      <c r="R239" s="207"/>
    </row>
    <row r="240" spans="1:18">
      <c r="A240" s="205" t="s">
        <v>52</v>
      </c>
      <c r="B240" s="63"/>
      <c r="C240" s="139"/>
      <c r="D240" s="98"/>
      <c r="E240" s="105"/>
      <c r="F240" s="105"/>
      <c r="G240" s="162"/>
      <c r="H240" s="231"/>
      <c r="I240" s="231"/>
      <c r="J240" s="105"/>
      <c r="K240" s="226"/>
      <c r="L240" s="64"/>
      <c r="M240" s="176"/>
      <c r="N240" s="284"/>
      <c r="O240" s="171"/>
      <c r="P240" s="237"/>
      <c r="Q240" s="240"/>
      <c r="R240" s="207"/>
    </row>
    <row r="241" spans="1:18">
      <c r="A241" s="176">
        <v>11</v>
      </c>
      <c r="B241" s="63"/>
      <c r="C241" s="121"/>
      <c r="D241" s="246"/>
      <c r="E241" s="167"/>
      <c r="F241" s="230"/>
      <c r="G241" s="174"/>
      <c r="H241" s="247"/>
      <c r="I241" s="117"/>
      <c r="J241" s="167"/>
      <c r="K241" s="132"/>
      <c r="L241" s="63"/>
      <c r="M241" s="63"/>
      <c r="N241" s="80"/>
      <c r="O241" s="237"/>
      <c r="P241" s="154"/>
      <c r="Q241" s="132"/>
      <c r="R241" s="207"/>
    </row>
    <row r="242" spans="1:18">
      <c r="A242" s="79">
        <v>11</v>
      </c>
      <c r="B242" s="63"/>
      <c r="C242" s="169"/>
      <c r="D242" s="228"/>
      <c r="E242" s="212"/>
      <c r="F242" s="248"/>
      <c r="G242" s="212"/>
      <c r="H242" s="229"/>
      <c r="I242" s="229"/>
      <c r="J242" s="212"/>
      <c r="K242" s="169"/>
      <c r="L242" s="171"/>
      <c r="M242" s="80"/>
      <c r="N242" s="80"/>
      <c r="O242" s="80"/>
      <c r="P242" s="237"/>
      <c r="Q242" s="169"/>
      <c r="R242" s="207"/>
    </row>
    <row r="243" spans="1:18">
      <c r="A243" s="176">
        <v>11</v>
      </c>
      <c r="B243" s="63"/>
      <c r="C243" s="89"/>
      <c r="D243" s="205"/>
      <c r="E243" s="112"/>
      <c r="F243" s="234"/>
      <c r="G243" s="173"/>
      <c r="H243" s="116"/>
      <c r="I243" s="234"/>
      <c r="J243" s="112"/>
      <c r="K243" s="80"/>
      <c r="L243" s="63"/>
      <c r="M243" s="63"/>
      <c r="N243" s="80"/>
      <c r="O243" s="63"/>
      <c r="P243" s="63"/>
      <c r="Q243" s="100"/>
      <c r="R243" s="207"/>
    </row>
    <row r="244" spans="1:18">
      <c r="A244" s="176">
        <v>11</v>
      </c>
      <c r="B244" s="63"/>
      <c r="C244" s="169"/>
      <c r="D244" s="249"/>
      <c r="E244" s="250"/>
      <c r="F244" s="251"/>
      <c r="G244" s="173"/>
      <c r="H244" s="112"/>
      <c r="I244" s="112"/>
      <c r="J244" s="252"/>
      <c r="K244" s="169"/>
      <c r="L244" s="63"/>
      <c r="M244" s="63"/>
      <c r="N244" s="63"/>
      <c r="O244" s="237"/>
      <c r="P244" s="154"/>
      <c r="Q244" s="164"/>
      <c r="R244" s="207"/>
    </row>
    <row r="245" spans="1:18">
      <c r="A245" s="79">
        <v>11</v>
      </c>
      <c r="B245" s="63"/>
      <c r="C245" s="133"/>
      <c r="D245" s="253"/>
      <c r="E245" s="254"/>
      <c r="F245" s="234"/>
      <c r="G245" s="172"/>
      <c r="H245" s="229"/>
      <c r="I245" s="229"/>
      <c r="J245" s="254"/>
      <c r="K245" s="89"/>
      <c r="L245" s="64"/>
      <c r="M245" s="64"/>
      <c r="N245" s="64"/>
      <c r="O245" s="80"/>
      <c r="P245" s="80"/>
      <c r="Q245" s="132"/>
      <c r="R245" s="207"/>
    </row>
    <row r="246" spans="1:18">
      <c r="A246" s="255">
        <v>11</v>
      </c>
      <c r="B246" s="63"/>
      <c r="C246" s="132"/>
      <c r="D246" s="184"/>
      <c r="E246" s="256"/>
      <c r="F246" s="256"/>
      <c r="G246" s="256"/>
      <c r="H246" s="256"/>
      <c r="I246" s="256"/>
      <c r="J246" s="257"/>
      <c r="K246" s="89"/>
      <c r="L246" s="64"/>
      <c r="M246" s="64"/>
      <c r="N246" s="64"/>
      <c r="O246" s="64"/>
      <c r="P246" s="154"/>
      <c r="Q246" s="132"/>
      <c r="R246" s="207"/>
    </row>
    <row r="247" spans="1:18">
      <c r="A247" s="176">
        <v>11</v>
      </c>
      <c r="B247" s="63"/>
      <c r="C247" s="132"/>
      <c r="D247" s="232"/>
      <c r="E247" s="233"/>
      <c r="F247" s="230"/>
      <c r="G247" s="214"/>
      <c r="H247" s="233"/>
      <c r="I247" s="233"/>
      <c r="J247" s="233"/>
      <c r="K247" s="131"/>
      <c r="L247" s="80"/>
      <c r="M247" s="63"/>
      <c r="N247" s="237"/>
      <c r="O247" s="237"/>
      <c r="P247" s="154"/>
      <c r="Q247" s="132"/>
      <c r="R247" s="207"/>
    </row>
    <row r="248" spans="1:18">
      <c r="A248" s="176">
        <v>11</v>
      </c>
      <c r="B248" s="63"/>
      <c r="C248" s="132"/>
      <c r="D248" s="232"/>
      <c r="E248" s="233"/>
      <c r="F248" s="230"/>
      <c r="G248" s="214"/>
      <c r="H248" s="233"/>
      <c r="I248" s="233"/>
      <c r="J248" s="233"/>
      <c r="K248" s="131"/>
      <c r="L248" s="80"/>
      <c r="M248" s="63"/>
      <c r="N248" s="237"/>
      <c r="O248" s="237"/>
      <c r="P248" s="154"/>
      <c r="Q248" s="132"/>
      <c r="R248" s="207"/>
    </row>
    <row r="249" spans="1:18">
      <c r="A249" s="176">
        <v>11</v>
      </c>
      <c r="B249" s="63"/>
      <c r="C249" s="132"/>
      <c r="D249" s="232"/>
      <c r="E249" s="233"/>
      <c r="F249" s="230"/>
      <c r="G249" s="669"/>
      <c r="H249" s="260"/>
      <c r="I249" s="233"/>
      <c r="J249" s="233"/>
      <c r="K249" s="131"/>
      <c r="L249" s="80"/>
      <c r="M249" s="63"/>
      <c r="N249" s="237"/>
      <c r="O249" s="237"/>
      <c r="P249" s="154"/>
      <c r="Q249" s="132"/>
      <c r="R249" s="207"/>
    </row>
    <row r="250" spans="1:18">
      <c r="A250" s="221">
        <v>11</v>
      </c>
      <c r="B250" s="63"/>
      <c r="C250" s="177"/>
      <c r="D250" s="261"/>
      <c r="E250" s="178"/>
      <c r="F250" s="63"/>
      <c r="G250" s="846"/>
      <c r="H250" s="262"/>
      <c r="I250" s="262"/>
      <c r="J250" s="178"/>
      <c r="K250" s="175"/>
      <c r="L250" s="221"/>
      <c r="M250" s="93"/>
      <c r="N250" s="93"/>
      <c r="O250" s="168"/>
      <c r="P250" s="63"/>
      <c r="Q250" s="132"/>
      <c r="R250" s="63"/>
    </row>
    <row r="251" spans="1:18">
      <c r="A251" s="221">
        <v>11</v>
      </c>
      <c r="B251" s="63"/>
      <c r="C251" s="177"/>
      <c r="D251" s="261"/>
      <c r="E251" s="178"/>
      <c r="F251" s="63"/>
      <c r="G251" s="846"/>
      <c r="H251" s="262"/>
      <c r="I251" s="262"/>
      <c r="J251" s="178"/>
      <c r="K251" s="175"/>
      <c r="L251" s="221"/>
      <c r="M251" s="93"/>
      <c r="N251" s="93"/>
      <c r="O251" s="168"/>
      <c r="P251" s="63"/>
      <c r="Q251" s="132"/>
      <c r="R251" s="63"/>
    </row>
    <row r="252" spans="1:18" s="54" customFormat="1">
      <c r="A252" s="255">
        <v>11</v>
      </c>
      <c r="B252" s="63"/>
      <c r="C252" s="132"/>
      <c r="D252" s="165"/>
      <c r="E252" s="166"/>
      <c r="F252" s="266"/>
      <c r="G252" s="173"/>
      <c r="H252" s="166"/>
      <c r="I252" s="173"/>
      <c r="J252" s="166"/>
      <c r="K252" s="132"/>
      <c r="L252" s="63"/>
      <c r="M252" s="63"/>
      <c r="N252" s="63"/>
      <c r="O252" s="63"/>
      <c r="P252" s="63"/>
      <c r="Q252" s="132"/>
      <c r="R252" s="63"/>
    </row>
    <row r="253" spans="1:18" s="54" customFormat="1">
      <c r="A253" s="255">
        <v>11</v>
      </c>
      <c r="B253" s="63"/>
      <c r="C253" s="132"/>
      <c r="D253" s="165"/>
      <c r="E253" s="166"/>
      <c r="F253" s="266"/>
      <c r="G253" s="173"/>
      <c r="H253" s="166"/>
      <c r="I253" s="173"/>
      <c r="J253" s="166"/>
      <c r="K253" s="132"/>
      <c r="L253" s="63"/>
      <c r="M253" s="63"/>
      <c r="N253" s="63"/>
      <c r="O253" s="63"/>
      <c r="P253" s="63"/>
      <c r="Q253" s="132"/>
      <c r="R253" s="63"/>
    </row>
    <row r="254" spans="1:18">
      <c r="A254" s="221">
        <v>11</v>
      </c>
      <c r="B254" s="63"/>
      <c r="C254" s="132"/>
      <c r="D254" s="170"/>
      <c r="E254" s="179"/>
      <c r="F254" s="180"/>
      <c r="G254" s="847"/>
      <c r="H254" s="104"/>
      <c r="I254" s="104"/>
      <c r="J254" s="263"/>
      <c r="K254" s="75"/>
      <c r="L254" s="93"/>
      <c r="M254" s="93"/>
      <c r="N254" s="93"/>
      <c r="O254" s="93"/>
      <c r="P254" s="63"/>
      <c r="Q254" s="132"/>
      <c r="R254" s="63"/>
    </row>
    <row r="255" spans="1:18">
      <c r="A255" s="221">
        <v>11</v>
      </c>
      <c r="B255" s="63"/>
      <c r="C255" s="132"/>
      <c r="D255" s="170"/>
      <c r="E255" s="179"/>
      <c r="F255" s="180"/>
      <c r="G255" s="847"/>
      <c r="H255" s="104"/>
      <c r="I255" s="104"/>
      <c r="J255" s="263"/>
      <c r="K255" s="75"/>
      <c r="L255" s="93"/>
      <c r="M255" s="93"/>
      <c r="N255" s="80"/>
      <c r="O255" s="93"/>
      <c r="P255" s="63"/>
      <c r="Q255" s="132"/>
      <c r="R255" s="63"/>
    </row>
    <row r="256" spans="1:18">
      <c r="A256" s="221">
        <v>11</v>
      </c>
      <c r="B256" s="63"/>
      <c r="C256" s="75"/>
      <c r="D256" s="170"/>
      <c r="E256" s="264"/>
      <c r="F256" s="63"/>
      <c r="G256" s="162"/>
      <c r="H256" s="161"/>
      <c r="I256" s="163"/>
      <c r="J256" s="264"/>
      <c r="K256" s="75"/>
      <c r="L256" s="63"/>
      <c r="M256" s="63"/>
      <c r="N256" s="63"/>
      <c r="O256" s="93"/>
      <c r="P256" s="63"/>
      <c r="Q256" s="132"/>
      <c r="R256" s="63"/>
    </row>
    <row r="257" spans="1:18">
      <c r="A257" s="221">
        <v>11</v>
      </c>
      <c r="B257" s="63"/>
      <c r="C257" s="132"/>
      <c r="D257" s="170"/>
      <c r="E257" s="179"/>
      <c r="F257" s="99"/>
      <c r="G257" s="670"/>
      <c r="H257" s="265"/>
      <c r="I257" s="265"/>
      <c r="J257" s="179"/>
      <c r="K257" s="75"/>
      <c r="L257" s="93"/>
      <c r="M257" s="93"/>
      <c r="N257" s="93"/>
      <c r="O257" s="93"/>
      <c r="P257" s="63"/>
      <c r="Q257" s="132"/>
      <c r="R257" s="63"/>
    </row>
    <row r="258" spans="1:18">
      <c r="A258" s="63">
        <v>11</v>
      </c>
      <c r="B258" s="63"/>
      <c r="C258" s="100"/>
      <c r="D258" s="64"/>
      <c r="E258" s="166"/>
      <c r="F258" s="266"/>
      <c r="G258" s="173"/>
      <c r="H258" s="166"/>
      <c r="I258" s="173"/>
      <c r="J258" s="166"/>
      <c r="K258" s="75"/>
      <c r="L258" s="93"/>
      <c r="M258" s="93"/>
      <c r="N258" s="93"/>
      <c r="O258" s="93"/>
      <c r="P258" s="168"/>
      <c r="Q258" s="132"/>
      <c r="R258" s="63"/>
    </row>
    <row r="259" spans="1:18">
      <c r="A259" s="221">
        <v>11</v>
      </c>
      <c r="B259" s="63"/>
      <c r="C259" s="177"/>
      <c r="D259" s="170"/>
      <c r="E259" s="263"/>
      <c r="F259" s="63"/>
      <c r="G259" s="847"/>
      <c r="H259" s="163"/>
      <c r="I259" s="63"/>
      <c r="J259" s="263"/>
      <c r="K259" s="75"/>
      <c r="L259" s="93"/>
      <c r="M259" s="93"/>
      <c r="N259" s="93"/>
      <c r="O259" s="93"/>
      <c r="P259" s="63"/>
      <c r="Q259" s="132"/>
      <c r="R259" s="63"/>
    </row>
    <row r="260" spans="1:18">
      <c r="A260" s="221">
        <v>11</v>
      </c>
      <c r="B260" s="63"/>
      <c r="C260" s="177"/>
      <c r="D260" s="170"/>
      <c r="E260" s="263"/>
      <c r="F260" s="63"/>
      <c r="G260" s="847"/>
      <c r="H260" s="163"/>
      <c r="I260" s="63"/>
      <c r="J260" s="263"/>
      <c r="K260" s="75"/>
      <c r="L260" s="93"/>
      <c r="M260" s="93"/>
      <c r="N260" s="93"/>
      <c r="O260" s="93"/>
      <c r="P260" s="63"/>
      <c r="Q260" s="132"/>
      <c r="R260" s="63"/>
    </row>
    <row r="261" spans="1:18">
      <c r="A261" s="176">
        <v>11</v>
      </c>
      <c r="B261" s="63"/>
      <c r="C261" s="159"/>
      <c r="D261" s="160"/>
      <c r="E261" s="267"/>
      <c r="F261" s="162"/>
      <c r="G261" s="288"/>
      <c r="H261" s="268"/>
      <c r="I261" s="268"/>
      <c r="J261" s="267"/>
      <c r="K261" s="89"/>
      <c r="L261" s="64"/>
      <c r="M261" s="64"/>
      <c r="N261" s="64"/>
      <c r="O261" s="64"/>
      <c r="P261" s="237"/>
      <c r="Q261" s="269"/>
      <c r="R261" s="63"/>
    </row>
    <row r="262" spans="1:18">
      <c r="A262" s="176">
        <v>11</v>
      </c>
      <c r="B262" s="63"/>
      <c r="C262" s="132"/>
      <c r="D262" s="170"/>
      <c r="E262" s="162"/>
      <c r="F262" s="162"/>
      <c r="G262" s="162"/>
      <c r="H262" s="63"/>
      <c r="I262" s="63"/>
      <c r="J262" s="105"/>
      <c r="K262" s="89"/>
      <c r="L262" s="64"/>
      <c r="M262" s="64"/>
      <c r="N262" s="64"/>
      <c r="O262" s="64"/>
      <c r="P262" s="237"/>
      <c r="Q262" s="132"/>
      <c r="R262" s="64"/>
    </row>
    <row r="263" spans="1:18">
      <c r="A263" s="176">
        <v>11</v>
      </c>
      <c r="B263" s="63"/>
      <c r="C263" s="90"/>
      <c r="D263" s="153"/>
      <c r="E263" s="270"/>
      <c r="F263" s="162"/>
      <c r="G263" s="687"/>
      <c r="H263" s="65"/>
      <c r="I263" s="65"/>
      <c r="J263" s="270"/>
      <c r="K263" s="100"/>
      <c r="L263" s="93"/>
      <c r="M263" s="93"/>
      <c r="N263" s="93"/>
      <c r="O263" s="93"/>
      <c r="P263" s="168"/>
      <c r="Q263" s="132"/>
      <c r="R263" s="63"/>
    </row>
    <row r="264" spans="1:18">
      <c r="A264" s="176">
        <v>11</v>
      </c>
      <c r="B264" s="63"/>
      <c r="C264" s="90"/>
      <c r="D264" s="78"/>
      <c r="E264" s="172"/>
      <c r="F264" s="63"/>
      <c r="G264" s="172"/>
      <c r="H264" s="65"/>
      <c r="I264" s="65"/>
      <c r="J264" s="172"/>
      <c r="K264" s="75"/>
      <c r="L264" s="93"/>
      <c r="M264" s="93"/>
      <c r="N264" s="93"/>
      <c r="O264" s="93"/>
      <c r="P264" s="78"/>
      <c r="Q264" s="132"/>
      <c r="R264" s="63"/>
    </row>
    <row r="265" spans="1:18">
      <c r="A265" s="176">
        <v>11</v>
      </c>
      <c r="B265" s="63"/>
      <c r="C265" s="90"/>
      <c r="D265" s="153"/>
      <c r="E265" s="270"/>
      <c r="F265" s="63"/>
      <c r="G265" s="687"/>
      <c r="H265" s="65"/>
      <c r="I265" s="65"/>
      <c r="J265" s="270"/>
      <c r="K265" s="100"/>
      <c r="L265" s="93"/>
      <c r="M265" s="93"/>
      <c r="N265" s="93"/>
      <c r="O265" s="93"/>
      <c r="P265" s="186"/>
      <c r="Q265" s="132"/>
      <c r="R265" s="63"/>
    </row>
    <row r="266" spans="1:18">
      <c r="A266" s="271">
        <v>11</v>
      </c>
      <c r="B266" s="63"/>
      <c r="C266" s="100"/>
      <c r="D266" s="271"/>
      <c r="E266" s="272"/>
      <c r="F266" s="271"/>
      <c r="G266" s="848"/>
      <c r="H266" s="122"/>
      <c r="I266" s="122"/>
      <c r="J266" s="272"/>
      <c r="K266" s="169"/>
      <c r="L266" s="80"/>
      <c r="M266" s="80"/>
      <c r="N266" s="80"/>
      <c r="O266" s="80"/>
      <c r="P266" s="63"/>
      <c r="Q266" s="100"/>
      <c r="R266" s="271"/>
    </row>
    <row r="267" spans="1:18">
      <c r="A267" s="63">
        <v>11</v>
      </c>
      <c r="B267" s="63"/>
      <c r="C267" s="132"/>
      <c r="D267" s="214"/>
      <c r="E267" s="214"/>
      <c r="F267" s="235"/>
      <c r="G267" s="214"/>
      <c r="H267" s="273"/>
      <c r="I267" s="273"/>
      <c r="J267" s="235"/>
      <c r="K267" s="63"/>
      <c r="L267" s="63"/>
      <c r="M267" s="63"/>
      <c r="N267" s="63"/>
      <c r="O267" s="63"/>
      <c r="P267" s="63"/>
      <c r="Q267" s="63"/>
      <c r="R267" s="63"/>
    </row>
    <row r="268" spans="1:18">
      <c r="A268" s="176">
        <v>11</v>
      </c>
      <c r="B268" s="63"/>
      <c r="C268" s="100"/>
      <c r="D268" s="89"/>
      <c r="E268" s="182"/>
      <c r="F268" s="63"/>
      <c r="G268" s="172"/>
      <c r="H268" s="63"/>
      <c r="I268" s="63"/>
      <c r="J268" s="172"/>
      <c r="K268" s="89"/>
      <c r="L268" s="64"/>
      <c r="M268" s="64"/>
      <c r="N268" s="64"/>
      <c r="O268" s="64"/>
      <c r="P268" s="63"/>
      <c r="Q268" s="132"/>
      <c r="R268" s="63"/>
    </row>
    <row r="269" spans="1:18">
      <c r="A269" s="176">
        <v>11</v>
      </c>
      <c r="B269" s="63"/>
      <c r="C269" s="100"/>
      <c r="D269" s="89"/>
      <c r="E269" s="182"/>
      <c r="F269" s="63"/>
      <c r="G269" s="172"/>
      <c r="H269" s="63"/>
      <c r="I269" s="63"/>
      <c r="J269" s="172"/>
      <c r="K269" s="89"/>
      <c r="L269" s="64"/>
      <c r="M269" s="64"/>
      <c r="N269" s="64"/>
      <c r="O269" s="64"/>
      <c r="P269" s="63"/>
      <c r="Q269" s="132"/>
      <c r="R269" s="63"/>
    </row>
    <row r="270" spans="1:18">
      <c r="A270" s="176">
        <v>11</v>
      </c>
      <c r="B270" s="63"/>
      <c r="C270" s="100"/>
      <c r="D270" s="89"/>
      <c r="E270" s="182"/>
      <c r="F270" s="63"/>
      <c r="G270" s="172"/>
      <c r="H270" s="63"/>
      <c r="I270" s="63"/>
      <c r="J270" s="172"/>
      <c r="K270" s="89"/>
      <c r="L270" s="64"/>
      <c r="M270" s="64"/>
      <c r="N270" s="64"/>
      <c r="O270" s="64"/>
      <c r="P270" s="63"/>
      <c r="Q270" s="132"/>
      <c r="R270" s="64"/>
    </row>
    <row r="271" spans="1:18">
      <c r="A271" s="176">
        <v>11</v>
      </c>
      <c r="B271" s="63"/>
      <c r="C271" s="100"/>
      <c r="D271" s="89"/>
      <c r="E271" s="182"/>
      <c r="F271" s="63"/>
      <c r="G271" s="172"/>
      <c r="H271" s="63"/>
      <c r="I271" s="63"/>
      <c r="J271" s="172"/>
      <c r="K271" s="89"/>
      <c r="L271" s="64"/>
      <c r="M271" s="64"/>
      <c r="N271" s="64"/>
      <c r="O271" s="64"/>
      <c r="P271" s="63"/>
      <c r="Q271" s="132"/>
      <c r="R271" s="63"/>
    </row>
    <row r="272" spans="1:18">
      <c r="A272" s="176">
        <v>11</v>
      </c>
      <c r="B272" s="63"/>
      <c r="C272" s="100"/>
      <c r="D272" s="89"/>
      <c r="E272" s="182"/>
      <c r="F272" s="63"/>
      <c r="G272" s="172"/>
      <c r="H272" s="63"/>
      <c r="I272" s="63"/>
      <c r="J272" s="172"/>
      <c r="K272" s="89"/>
      <c r="L272" s="64"/>
      <c r="M272" s="64"/>
      <c r="N272" s="64"/>
      <c r="O272" s="64"/>
      <c r="P272" s="63"/>
      <c r="Q272" s="132"/>
      <c r="R272" s="63"/>
    </row>
    <row r="273" spans="1:18">
      <c r="A273" s="176">
        <v>11</v>
      </c>
      <c r="B273" s="63"/>
      <c r="C273" s="100"/>
      <c r="D273" s="89"/>
      <c r="E273" s="182"/>
      <c r="F273" s="63"/>
      <c r="G273" s="172"/>
      <c r="H273" s="63"/>
      <c r="I273" s="63"/>
      <c r="J273" s="172"/>
      <c r="K273" s="89"/>
      <c r="L273" s="64"/>
      <c r="M273" s="64"/>
      <c r="N273" s="64"/>
      <c r="O273" s="64"/>
      <c r="P273" s="63"/>
      <c r="Q273" s="132"/>
      <c r="R273" s="64"/>
    </row>
    <row r="274" spans="1:18">
      <c r="A274" s="176">
        <v>11</v>
      </c>
      <c r="B274" s="63"/>
      <c r="C274" s="157"/>
      <c r="D274" s="153"/>
      <c r="E274" s="158"/>
      <c r="F274" s="63"/>
      <c r="G274" s="162"/>
      <c r="H274" s="65"/>
      <c r="I274" s="65"/>
      <c r="J274" s="76"/>
      <c r="K274" s="274"/>
      <c r="L274" s="275"/>
      <c r="M274" s="275"/>
      <c r="N274" s="275"/>
      <c r="O274" s="153"/>
      <c r="P274" s="237"/>
      <c r="Q274" s="155"/>
      <c r="R274" s="63"/>
    </row>
    <row r="275" spans="1:18">
      <c r="A275" s="176">
        <v>11</v>
      </c>
      <c r="B275" s="63"/>
      <c r="C275" s="181"/>
      <c r="D275" s="236"/>
      <c r="E275" s="162"/>
      <c r="F275" s="163"/>
      <c r="G275" s="162"/>
      <c r="H275" s="63"/>
      <c r="I275" s="63"/>
      <c r="J275" s="162"/>
      <c r="K275" s="89"/>
      <c r="L275" s="275"/>
      <c r="M275" s="275"/>
      <c r="N275" s="275"/>
      <c r="O275" s="153"/>
      <c r="P275" s="237"/>
      <c r="Q275" s="132"/>
      <c r="R275" s="63"/>
    </row>
    <row r="276" spans="1:18">
      <c r="A276" s="176">
        <v>11</v>
      </c>
      <c r="B276" s="63"/>
      <c r="C276" s="100"/>
      <c r="D276" s="89"/>
      <c r="E276" s="172"/>
      <c r="F276" s="99"/>
      <c r="G276" s="172"/>
      <c r="H276" s="206"/>
      <c r="I276" s="206"/>
      <c r="J276" s="162"/>
      <c r="K276" s="276"/>
      <c r="L276" s="277"/>
      <c r="M276" s="277"/>
      <c r="N276" s="277"/>
      <c r="O276" s="153"/>
      <c r="P276" s="80"/>
      <c r="Q276" s="278"/>
      <c r="R276" s="80"/>
    </row>
    <row r="277" spans="1:18">
      <c r="A277" s="176">
        <v>11</v>
      </c>
      <c r="B277" s="63"/>
      <c r="C277" s="100"/>
      <c r="D277" s="89"/>
      <c r="E277" s="172"/>
      <c r="F277" s="63"/>
      <c r="G277" s="172"/>
      <c r="H277" s="65"/>
      <c r="I277" s="65"/>
      <c r="J277" s="172"/>
      <c r="K277" s="279"/>
      <c r="L277" s="280"/>
      <c r="M277" s="280"/>
      <c r="N277" s="280"/>
      <c r="O277" s="280"/>
      <c r="P277" s="280"/>
      <c r="Q277" s="132"/>
      <c r="R277" s="63"/>
    </row>
    <row r="278" spans="1:18">
      <c r="A278" s="176">
        <v>11</v>
      </c>
      <c r="B278" s="63"/>
      <c r="C278" s="281"/>
      <c r="D278" s="89"/>
      <c r="E278" s="172"/>
      <c r="F278" s="63"/>
      <c r="G278" s="172"/>
      <c r="H278" s="65"/>
      <c r="I278" s="65"/>
      <c r="J278" s="172"/>
      <c r="K278" s="281"/>
      <c r="L278" s="282"/>
      <c r="M278" s="282"/>
      <c r="N278" s="282"/>
      <c r="O278" s="80"/>
      <c r="P278" s="80"/>
      <c r="Q278" s="281"/>
      <c r="R278" s="63"/>
    </row>
    <row r="279" spans="1:18">
      <c r="A279" s="176">
        <v>11</v>
      </c>
      <c r="B279" s="63"/>
      <c r="C279" s="132"/>
      <c r="D279" s="214"/>
      <c r="E279" s="214"/>
      <c r="F279" s="235"/>
      <c r="G279" s="273"/>
      <c r="H279" s="273"/>
      <c r="I279" s="273"/>
      <c r="J279" s="235"/>
      <c r="K279" s="63"/>
      <c r="L279" s="63"/>
      <c r="M279" s="63"/>
      <c r="N279" s="63"/>
      <c r="O279" s="63"/>
      <c r="P279" s="63"/>
      <c r="Q279" s="63"/>
      <c r="R279" s="63"/>
    </row>
    <row r="280" spans="1:18">
      <c r="A280" s="176">
        <v>11</v>
      </c>
      <c r="B280" s="63"/>
      <c r="C280" s="132"/>
      <c r="D280" s="214"/>
      <c r="E280" s="212"/>
      <c r="F280" s="235"/>
      <c r="G280" s="273"/>
      <c r="H280" s="273"/>
      <c r="I280" s="273"/>
      <c r="J280" s="235"/>
      <c r="K280" s="63"/>
      <c r="L280" s="63"/>
      <c r="M280" s="63"/>
      <c r="N280" s="63"/>
      <c r="O280" s="63"/>
      <c r="P280" s="63"/>
      <c r="Q280" s="63"/>
      <c r="R280" s="63"/>
    </row>
    <row r="281" spans="1:18">
      <c r="A281" s="221">
        <v>11</v>
      </c>
      <c r="B281" s="63"/>
      <c r="C281" s="132"/>
      <c r="D281" s="214"/>
      <c r="E281" s="212"/>
      <c r="F281" s="235"/>
      <c r="G281" s="273"/>
      <c r="H281" s="273"/>
      <c r="I281" s="273"/>
      <c r="J281" s="235"/>
      <c r="K281" s="63"/>
      <c r="L281" s="63"/>
      <c r="M281" s="63"/>
      <c r="N281" s="63"/>
      <c r="O281" s="63"/>
      <c r="P281" s="63"/>
      <c r="Q281" s="63"/>
      <c r="R281" s="63"/>
    </row>
    <row r="282" spans="1:18">
      <c r="A282" s="221">
        <v>11</v>
      </c>
      <c r="B282" s="63"/>
      <c r="C282" s="132"/>
      <c r="D282" s="214"/>
      <c r="E282" s="212"/>
      <c r="F282" s="235"/>
      <c r="G282" s="273"/>
      <c r="H282" s="273"/>
      <c r="I282" s="273"/>
      <c r="J282" s="235"/>
      <c r="K282" s="63"/>
      <c r="L282" s="63"/>
      <c r="M282" s="63"/>
      <c r="N282" s="63"/>
      <c r="O282" s="63"/>
      <c r="P282" s="63"/>
      <c r="Q282" s="63"/>
      <c r="R282" s="63"/>
    </row>
  </sheetData>
  <autoFilter ref="A4:R282"/>
  <mergeCells count="3">
    <mergeCell ref="A1:R1"/>
    <mergeCell ref="A2:Q2"/>
    <mergeCell ref="G3:I3"/>
  </mergeCells>
  <pageMargins left="0.7" right="0.7" top="0.75" bottom="0.75" header="0.3" footer="0.3"/>
  <pageSetup paperSize="9" scale="45" fitToHeight="0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S223"/>
  <sheetViews>
    <sheetView topLeftCell="C1" zoomScale="80" zoomScaleNormal="80" workbookViewId="0">
      <selection activeCell="G7" sqref="G7"/>
    </sheetView>
  </sheetViews>
  <sheetFormatPr defaultColWidth="8.88671875" defaultRowHeight="21"/>
  <cols>
    <col min="1" max="1" width="4.109375" style="4" bestFit="1" customWidth="1"/>
    <col min="2" max="2" width="7.88671875" style="4" bestFit="1" customWidth="1"/>
    <col min="3" max="3" width="43.88671875" style="4" customWidth="1"/>
    <col min="4" max="4" width="25.5546875" style="4" customWidth="1"/>
    <col min="5" max="5" width="16.109375" style="4" bestFit="1" customWidth="1"/>
    <col min="6" max="6" width="8" style="4" customWidth="1"/>
    <col min="7" max="7" width="17.21875" style="4" customWidth="1"/>
    <col min="8" max="8" width="17.109375" style="4" customWidth="1"/>
    <col min="9" max="9" width="17.5546875" style="4" customWidth="1"/>
    <col min="10" max="10" width="19.5546875" style="4" customWidth="1"/>
    <col min="11" max="11" width="20.88671875" style="72" customWidth="1"/>
    <col min="12" max="12" width="13.44140625" style="72" customWidth="1"/>
    <col min="13" max="13" width="14.88671875" style="72" customWidth="1"/>
    <col min="14" max="14" width="18.88671875" style="72" customWidth="1"/>
    <col min="15" max="15" width="6.5546875" style="72" customWidth="1"/>
    <col min="16" max="16" width="23.109375" style="4" customWidth="1"/>
    <col min="17" max="17" width="74" style="4" customWidth="1"/>
    <col min="18" max="18" width="15.21875" style="4" customWidth="1"/>
    <col min="19" max="16384" width="8.88671875" style="4"/>
  </cols>
  <sheetData>
    <row r="1" spans="1:18">
      <c r="A1" s="1345" t="s">
        <v>175</v>
      </c>
      <c r="B1" s="1345"/>
      <c r="C1" s="1345"/>
      <c r="D1" s="1345"/>
      <c r="E1" s="1345"/>
      <c r="F1" s="1345"/>
      <c r="G1" s="1345"/>
      <c r="H1" s="1345"/>
      <c r="I1" s="1345"/>
      <c r="J1" s="1345"/>
      <c r="K1" s="1345"/>
      <c r="L1" s="1345"/>
      <c r="M1" s="1345"/>
      <c r="N1" s="1345"/>
      <c r="O1" s="1345"/>
      <c r="P1" s="1345"/>
      <c r="Q1" s="1345"/>
      <c r="R1" s="1345"/>
    </row>
    <row r="2" spans="1:18" ht="21.6" thickBot="1">
      <c r="A2" s="1346" t="s">
        <v>173</v>
      </c>
      <c r="B2" s="1346"/>
      <c r="C2" s="1346"/>
      <c r="D2" s="1346"/>
      <c r="E2" s="1346"/>
      <c r="F2" s="1346"/>
      <c r="G2" s="1346"/>
      <c r="H2" s="1346"/>
      <c r="I2" s="1346"/>
      <c r="J2" s="1346"/>
      <c r="K2" s="1346"/>
      <c r="L2" s="1346"/>
      <c r="M2" s="1346"/>
      <c r="N2" s="1346"/>
      <c r="O2" s="1346"/>
      <c r="P2" s="1346"/>
      <c r="Q2" s="1346"/>
      <c r="R2" s="1029"/>
    </row>
    <row r="3" spans="1:18">
      <c r="A3" s="1"/>
      <c r="B3" s="1028"/>
      <c r="C3" s="1"/>
      <c r="D3" s="21"/>
      <c r="E3" s="21"/>
      <c r="F3" s="1"/>
      <c r="G3" s="1347" t="s">
        <v>10</v>
      </c>
      <c r="H3" s="1348"/>
      <c r="I3" s="1349"/>
      <c r="J3" s="283"/>
      <c r="K3" s="1028"/>
      <c r="L3" s="1028"/>
      <c r="M3" s="1028"/>
      <c r="N3" s="1028"/>
      <c r="O3" s="1028"/>
      <c r="P3" s="1"/>
      <c r="Q3" s="1"/>
      <c r="R3" s="1"/>
    </row>
    <row r="4" spans="1:18" ht="126">
      <c r="A4" s="23" t="s">
        <v>8</v>
      </c>
      <c r="B4" s="23" t="s">
        <v>5</v>
      </c>
      <c r="C4" s="23" t="s">
        <v>11</v>
      </c>
      <c r="D4" s="24" t="s">
        <v>12</v>
      </c>
      <c r="E4" s="24" t="s">
        <v>6</v>
      </c>
      <c r="F4" s="25" t="s">
        <v>3</v>
      </c>
      <c r="G4" s="26" t="s">
        <v>178</v>
      </c>
      <c r="H4" s="26" t="s">
        <v>179</v>
      </c>
      <c r="I4" s="26" t="s">
        <v>180</v>
      </c>
      <c r="J4" s="25" t="s">
        <v>13</v>
      </c>
      <c r="K4" s="23" t="s">
        <v>0</v>
      </c>
      <c r="L4" s="23" t="s">
        <v>2</v>
      </c>
      <c r="M4" s="23" t="s">
        <v>9</v>
      </c>
      <c r="N4" s="23" t="s">
        <v>1</v>
      </c>
      <c r="O4" s="23" t="s">
        <v>4</v>
      </c>
      <c r="P4" s="23" t="s">
        <v>15</v>
      </c>
      <c r="Q4" s="23" t="s">
        <v>7</v>
      </c>
      <c r="R4" s="27" t="s">
        <v>14</v>
      </c>
    </row>
    <row r="5" spans="1:18">
      <c r="A5" s="67"/>
      <c r="B5" s="67"/>
      <c r="C5" s="67" t="s">
        <v>174</v>
      </c>
      <c r="D5" s="68"/>
      <c r="E5" s="68"/>
      <c r="F5" s="290"/>
      <c r="G5" s="291">
        <f>SUM(G6:G106)</f>
        <v>594770100</v>
      </c>
      <c r="H5" s="291">
        <f t="shared" ref="H5:J5" si="0">SUM(H6:H106)</f>
        <v>351872200</v>
      </c>
      <c r="I5" s="291">
        <f t="shared" si="0"/>
        <v>351872200</v>
      </c>
      <c r="J5" s="291">
        <f t="shared" si="0"/>
        <v>1298514500</v>
      </c>
      <c r="K5" s="67"/>
      <c r="L5" s="67"/>
      <c r="M5" s="67"/>
      <c r="N5" s="67"/>
      <c r="O5" s="67"/>
      <c r="P5" s="67"/>
      <c r="Q5" s="67"/>
      <c r="R5" s="69"/>
    </row>
    <row r="6" spans="1:18">
      <c r="A6" s="581">
        <v>11</v>
      </c>
      <c r="B6" s="66"/>
      <c r="C6" s="77" t="s">
        <v>264</v>
      </c>
      <c r="D6" s="84" t="s">
        <v>265</v>
      </c>
      <c r="E6" s="102">
        <v>300000000</v>
      </c>
      <c r="F6" s="87">
        <v>1</v>
      </c>
      <c r="G6" s="83">
        <v>60000000</v>
      </c>
      <c r="H6" s="83">
        <v>120000000</v>
      </c>
      <c r="I6" s="102">
        <v>120000000</v>
      </c>
      <c r="J6" s="83">
        <v>300000000</v>
      </c>
      <c r="K6" s="602" t="s">
        <v>38</v>
      </c>
      <c r="L6" s="597" t="s">
        <v>18</v>
      </c>
      <c r="M6" s="597" t="s">
        <v>37</v>
      </c>
      <c r="N6" s="597" t="s">
        <v>33</v>
      </c>
      <c r="O6" s="86" t="s">
        <v>39</v>
      </c>
      <c r="P6" s="603" t="s">
        <v>41</v>
      </c>
      <c r="Q6" s="77" t="s">
        <v>266</v>
      </c>
      <c r="R6" s="66">
        <v>3</v>
      </c>
    </row>
    <row r="7" spans="1:18" s="2" customFormat="1" ht="189" customHeight="1">
      <c r="A7" s="95">
        <v>11</v>
      </c>
      <c r="B7" s="85">
        <v>1</v>
      </c>
      <c r="C7" s="77" t="s">
        <v>358</v>
      </c>
      <c r="D7" s="650">
        <v>10153</v>
      </c>
      <c r="E7" s="651">
        <v>77296400</v>
      </c>
      <c r="F7" s="542" t="s">
        <v>286</v>
      </c>
      <c r="G7" s="651">
        <v>77296400</v>
      </c>
      <c r="H7" s="541">
        <v>0</v>
      </c>
      <c r="I7" s="541">
        <v>0</v>
      </c>
      <c r="J7" s="651">
        <v>77296400</v>
      </c>
      <c r="K7" s="66" t="s">
        <v>48</v>
      </c>
      <c r="L7" s="66" t="s">
        <v>18</v>
      </c>
      <c r="M7" s="66" t="s">
        <v>50</v>
      </c>
      <c r="N7" s="66" t="s">
        <v>32</v>
      </c>
      <c r="O7" s="66" t="s">
        <v>19</v>
      </c>
      <c r="P7" s="66" t="s">
        <v>359</v>
      </c>
      <c r="Q7" s="77" t="s">
        <v>360</v>
      </c>
    </row>
    <row r="8" spans="1:18" s="2" customFormat="1" ht="63">
      <c r="A8" s="95">
        <v>11</v>
      </c>
      <c r="B8" s="85">
        <v>2</v>
      </c>
      <c r="C8" s="77" t="s">
        <v>361</v>
      </c>
      <c r="D8" s="650">
        <v>10482</v>
      </c>
      <c r="E8" s="651">
        <v>44285800</v>
      </c>
      <c r="F8" s="542" t="s">
        <v>47</v>
      </c>
      <c r="G8" s="651">
        <v>44285800</v>
      </c>
      <c r="H8" s="609">
        <v>0</v>
      </c>
      <c r="I8" s="609">
        <v>0</v>
      </c>
      <c r="J8" s="651">
        <v>44285800</v>
      </c>
      <c r="K8" s="66" t="s">
        <v>48</v>
      </c>
      <c r="L8" s="66" t="s">
        <v>18</v>
      </c>
      <c r="M8" s="66" t="s">
        <v>50</v>
      </c>
      <c r="N8" s="66" t="s">
        <v>32</v>
      </c>
      <c r="O8" s="66" t="s">
        <v>19</v>
      </c>
      <c r="P8" s="66" t="s">
        <v>283</v>
      </c>
      <c r="Q8" s="77" t="s">
        <v>362</v>
      </c>
    </row>
    <row r="9" spans="1:18" s="376" customFormat="1" ht="81.75" customHeight="1">
      <c r="A9" s="708">
        <v>11</v>
      </c>
      <c r="B9" s="701">
        <v>7</v>
      </c>
      <c r="C9" s="710" t="s">
        <v>468</v>
      </c>
      <c r="D9" s="715">
        <v>10007</v>
      </c>
      <c r="E9" s="716">
        <v>174133400</v>
      </c>
      <c r="F9" s="717">
        <v>1</v>
      </c>
      <c r="G9" s="703">
        <v>174133400</v>
      </c>
      <c r="H9" s="718"/>
      <c r="I9" s="703"/>
      <c r="J9" s="719">
        <v>174133400</v>
      </c>
      <c r="K9" s="715" t="s">
        <v>459</v>
      </c>
      <c r="L9" s="707" t="s">
        <v>18</v>
      </c>
      <c r="M9" s="712" t="s">
        <v>460</v>
      </c>
      <c r="N9" s="720" t="s">
        <v>449</v>
      </c>
      <c r="O9" s="704" t="s">
        <v>19</v>
      </c>
      <c r="P9" s="701"/>
      <c r="Q9" s="438" t="s">
        <v>469</v>
      </c>
      <c r="R9" s="721"/>
    </row>
    <row r="10" spans="1:18" s="304" customFormat="1" ht="63">
      <c r="A10" s="49">
        <v>11</v>
      </c>
      <c r="B10" s="45">
        <v>7</v>
      </c>
      <c r="C10" s="1022" t="s">
        <v>1148</v>
      </c>
      <c r="D10" s="806">
        <v>10947</v>
      </c>
      <c r="E10" s="1023">
        <v>47881800</v>
      </c>
      <c r="F10" s="40">
        <v>1</v>
      </c>
      <c r="G10" s="1023">
        <v>47881800</v>
      </c>
      <c r="H10" s="812"/>
      <c r="I10" s="813"/>
      <c r="J10" s="814">
        <f>SUM(G10:I10)</f>
        <v>47881800</v>
      </c>
      <c r="K10" s="804" t="s">
        <v>682</v>
      </c>
      <c r="L10" s="805" t="s">
        <v>683</v>
      </c>
      <c r="M10" s="805" t="s">
        <v>18</v>
      </c>
      <c r="N10" s="805" t="s">
        <v>450</v>
      </c>
      <c r="O10" s="806" t="s">
        <v>19</v>
      </c>
      <c r="P10" s="806" t="s">
        <v>478</v>
      </c>
      <c r="Q10" s="807"/>
      <c r="R10" s="40">
        <v>3</v>
      </c>
    </row>
    <row r="11" spans="1:18" ht="153" customHeight="1">
      <c r="A11" s="432">
        <v>11</v>
      </c>
      <c r="B11" s="464">
        <v>1</v>
      </c>
      <c r="C11" s="1207" t="s">
        <v>278</v>
      </c>
      <c r="D11" s="1053">
        <v>9448</v>
      </c>
      <c r="E11" s="1343">
        <v>579680500</v>
      </c>
      <c r="F11" s="1064">
        <v>2</v>
      </c>
      <c r="G11" s="1064">
        <f>E11*20/100</f>
        <v>115936100</v>
      </c>
      <c r="H11" s="1344">
        <f>E11*40/100</f>
        <v>231872200</v>
      </c>
      <c r="I11" s="1344">
        <f>E11*40/100</f>
        <v>231872200</v>
      </c>
      <c r="J11" s="1054">
        <f>SUM(G11:I11)</f>
        <v>579680500</v>
      </c>
      <c r="K11" s="43" t="s">
        <v>919</v>
      </c>
      <c r="L11" s="1050" t="s">
        <v>18</v>
      </c>
      <c r="M11" s="1050" t="s">
        <v>269</v>
      </c>
      <c r="N11" s="1050" t="s">
        <v>270</v>
      </c>
      <c r="O11" s="452" t="s">
        <v>39</v>
      </c>
      <c r="P11" s="1051" t="s">
        <v>271</v>
      </c>
      <c r="Q11" s="1052" t="s">
        <v>920</v>
      </c>
      <c r="R11" s="464">
        <v>3</v>
      </c>
    </row>
    <row r="12" spans="1:18" s="2" customFormat="1" ht="42">
      <c r="A12" s="295">
        <v>11</v>
      </c>
      <c r="B12" s="66">
        <v>2</v>
      </c>
      <c r="C12" s="296" t="s">
        <v>1048</v>
      </c>
      <c r="D12" s="354">
        <v>9043</v>
      </c>
      <c r="E12" s="964">
        <v>64049400</v>
      </c>
      <c r="F12" s="356">
        <v>1</v>
      </c>
      <c r="G12" s="964">
        <v>64049400</v>
      </c>
      <c r="H12" s="355"/>
      <c r="I12" s="409"/>
      <c r="J12" s="964">
        <v>64049400</v>
      </c>
      <c r="K12" s="323" t="s">
        <v>1038</v>
      </c>
      <c r="L12" s="301" t="s">
        <v>1039</v>
      </c>
      <c r="M12" s="301" t="s">
        <v>1040</v>
      </c>
      <c r="N12" s="301" t="s">
        <v>452</v>
      </c>
      <c r="O12" s="301" t="s">
        <v>19</v>
      </c>
      <c r="P12" s="316" t="s">
        <v>29</v>
      </c>
      <c r="Q12" s="296" t="s">
        <v>1049</v>
      </c>
      <c r="R12" s="295">
        <v>3</v>
      </c>
    </row>
    <row r="13" spans="1:18" s="37" customFormat="1" ht="42">
      <c r="A13" s="66">
        <v>11</v>
      </c>
      <c r="B13" s="66">
        <v>3</v>
      </c>
      <c r="C13" s="77" t="s">
        <v>1050</v>
      </c>
      <c r="D13" s="969">
        <v>9539</v>
      </c>
      <c r="E13" s="970">
        <v>11187200</v>
      </c>
      <c r="F13" s="356">
        <v>1</v>
      </c>
      <c r="G13" s="970">
        <v>11187200</v>
      </c>
      <c r="H13" s="971"/>
      <c r="I13" s="972"/>
      <c r="J13" s="970">
        <v>11187200</v>
      </c>
      <c r="K13" s="323" t="s">
        <v>1038</v>
      </c>
      <c r="L13" s="301" t="s">
        <v>1039</v>
      </c>
      <c r="M13" s="301" t="s">
        <v>1040</v>
      </c>
      <c r="N13" s="301" t="s">
        <v>452</v>
      </c>
      <c r="O13" s="301" t="s">
        <v>19</v>
      </c>
      <c r="P13" s="316" t="s">
        <v>29</v>
      </c>
      <c r="Q13" s="296" t="s">
        <v>1051</v>
      </c>
      <c r="R13" s="295">
        <v>4</v>
      </c>
    </row>
    <row r="14" spans="1:18" s="304" customFormat="1">
      <c r="A14" s="305">
        <v>11</v>
      </c>
      <c r="B14" s="295"/>
      <c r="C14" s="296"/>
      <c r="D14" s="414"/>
      <c r="E14" s="537"/>
      <c r="F14" s="390"/>
      <c r="G14" s="537"/>
      <c r="H14" s="537"/>
      <c r="I14" s="295"/>
      <c r="J14" s="537"/>
      <c r="K14" s="356"/>
      <c r="L14" s="321"/>
      <c r="M14" s="295"/>
      <c r="N14" s="320"/>
      <c r="O14" s="320"/>
      <c r="P14" s="337"/>
      <c r="Q14" s="296"/>
      <c r="R14" s="328"/>
    </row>
    <row r="15" spans="1:18" s="304" customFormat="1">
      <c r="A15" s="305">
        <v>11</v>
      </c>
      <c r="B15" s="295"/>
      <c r="C15" s="296"/>
      <c r="D15" s="414"/>
      <c r="E15" s="537"/>
      <c r="F15" s="405"/>
      <c r="G15" s="537"/>
      <c r="H15" s="537"/>
      <c r="I15" s="374"/>
      <c r="J15" s="537"/>
      <c r="K15" s="356"/>
      <c r="L15" s="321"/>
      <c r="M15" s="347"/>
      <c r="N15" s="320"/>
      <c r="O15" s="320"/>
      <c r="P15" s="337"/>
      <c r="Q15" s="296"/>
      <c r="R15" s="328"/>
    </row>
    <row r="16" spans="1:18" s="501" customFormat="1">
      <c r="A16" s="492">
        <v>11</v>
      </c>
      <c r="B16" s="454"/>
      <c r="C16" s="493"/>
      <c r="D16" s="494"/>
      <c r="E16" s="495"/>
      <c r="F16" s="454"/>
      <c r="G16" s="496"/>
      <c r="H16" s="497"/>
      <c r="I16" s="497"/>
      <c r="J16" s="498"/>
      <c r="K16" s="434"/>
      <c r="L16" s="434"/>
      <c r="M16" s="434"/>
      <c r="N16" s="435"/>
      <c r="O16" s="436"/>
      <c r="P16" s="499"/>
      <c r="Q16" s="500"/>
      <c r="R16" s="321"/>
    </row>
    <row r="17" spans="1:18" s="304" customFormat="1">
      <c r="A17" s="432">
        <v>11</v>
      </c>
      <c r="B17" s="464"/>
      <c r="C17" s="502"/>
      <c r="D17" s="503"/>
      <c r="E17" s="504"/>
      <c r="F17" s="447"/>
      <c r="G17" s="505"/>
      <c r="H17" s="506"/>
      <c r="I17" s="507"/>
      <c r="J17" s="508"/>
      <c r="K17" s="509"/>
      <c r="L17" s="509"/>
      <c r="M17" s="509"/>
      <c r="N17" s="509"/>
      <c r="O17" s="509"/>
      <c r="P17" s="510"/>
      <c r="Q17" s="511"/>
      <c r="R17" s="295"/>
    </row>
    <row r="18" spans="1:18" s="376" customFormat="1">
      <c r="A18" s="523">
        <v>11</v>
      </c>
      <c r="B18" s="464"/>
      <c r="C18" s="512"/>
      <c r="D18" s="513"/>
      <c r="E18" s="514"/>
      <c r="F18" s="515"/>
      <c r="G18" s="514"/>
      <c r="H18" s="516"/>
      <c r="I18" s="515"/>
      <c r="J18" s="517"/>
      <c r="K18" s="518"/>
      <c r="L18" s="519"/>
      <c r="M18" s="519"/>
      <c r="N18" s="519"/>
      <c r="O18" s="519"/>
      <c r="P18" s="520"/>
      <c r="Q18" s="521"/>
      <c r="R18" s="522"/>
    </row>
    <row r="19" spans="1:18" s="376" customFormat="1">
      <c r="A19" s="480">
        <v>11</v>
      </c>
      <c r="B19" s="433"/>
      <c r="C19" s="296"/>
      <c r="D19" s="350"/>
      <c r="E19" s="333"/>
      <c r="F19" s="299"/>
      <c r="G19" s="309"/>
      <c r="H19" s="309"/>
      <c r="I19" s="333"/>
      <c r="J19" s="310"/>
      <c r="K19" s="434"/>
      <c r="L19" s="434"/>
      <c r="M19" s="434"/>
      <c r="N19" s="435"/>
      <c r="O19" s="436"/>
      <c r="P19" s="320"/>
      <c r="Q19" s="296"/>
      <c r="R19" s="321"/>
    </row>
    <row r="20" spans="1:18" s="304" customFormat="1">
      <c r="A20" s="480">
        <v>11</v>
      </c>
      <c r="B20" s="437"/>
      <c r="C20" s="438"/>
      <c r="D20" s="439"/>
      <c r="E20" s="440"/>
      <c r="F20" s="441"/>
      <c r="G20" s="333"/>
      <c r="H20" s="322"/>
      <c r="I20" s="322"/>
      <c r="J20" s="333"/>
      <c r="K20" s="442"/>
      <c r="L20" s="443"/>
      <c r="M20" s="443"/>
      <c r="N20" s="444"/>
      <c r="O20" s="443"/>
      <c r="P20" s="445"/>
      <c r="Q20" s="438"/>
      <c r="R20" s="295"/>
    </row>
    <row r="21" spans="1:18" s="304" customFormat="1">
      <c r="A21" s="492">
        <v>11</v>
      </c>
      <c r="B21" s="437"/>
      <c r="C21" s="438"/>
      <c r="D21" s="439"/>
      <c r="E21" s="446"/>
      <c r="F21" s="447"/>
      <c r="G21" s="448"/>
      <c r="H21" s="449"/>
      <c r="I21" s="449"/>
      <c r="J21" s="450"/>
      <c r="K21" s="451"/>
      <c r="L21" s="451"/>
      <c r="M21" s="451"/>
      <c r="N21" s="444"/>
      <c r="O21" s="452"/>
      <c r="P21" s="453"/>
      <c r="Q21" s="438"/>
      <c r="R21" s="302"/>
    </row>
    <row r="22" spans="1:18" s="304" customFormat="1">
      <c r="A22" s="432">
        <v>11</v>
      </c>
      <c r="B22" s="454"/>
      <c r="C22" s="455"/>
      <c r="D22" s="456"/>
      <c r="E22" s="457"/>
      <c r="F22" s="458"/>
      <c r="G22" s="459"/>
      <c r="H22" s="460"/>
      <c r="I22" s="460"/>
      <c r="J22" s="459"/>
      <c r="K22" s="443"/>
      <c r="L22" s="443"/>
      <c r="M22" s="443"/>
      <c r="N22" s="443"/>
      <c r="O22" s="443"/>
      <c r="P22" s="461"/>
      <c r="Q22" s="455"/>
      <c r="R22" s="462"/>
    </row>
    <row r="23" spans="1:18" s="304" customFormat="1">
      <c r="A23" s="523">
        <v>11</v>
      </c>
      <c r="B23" s="464"/>
      <c r="C23" s="465"/>
      <c r="D23" s="466"/>
      <c r="E23" s="467"/>
      <c r="F23" s="468"/>
      <c r="G23" s="469"/>
      <c r="H23" s="469"/>
      <c r="I23" s="467"/>
      <c r="J23" s="470"/>
      <c r="K23" s="471"/>
      <c r="L23" s="471"/>
      <c r="M23" s="471"/>
      <c r="N23" s="471"/>
      <c r="O23" s="472"/>
      <c r="P23" s="463"/>
      <c r="Q23" s="473"/>
      <c r="R23" s="474"/>
    </row>
    <row r="24" spans="1:18" s="330" customFormat="1">
      <c r="A24" s="480">
        <v>11</v>
      </c>
      <c r="B24" s="464"/>
      <c r="C24" s="455"/>
      <c r="D24" s="456"/>
      <c r="E24" s="457"/>
      <c r="F24" s="458"/>
      <c r="G24" s="459"/>
      <c r="H24" s="460"/>
      <c r="I24" s="460"/>
      <c r="J24" s="459"/>
      <c r="K24" s="475"/>
      <c r="L24" s="476"/>
      <c r="M24" s="476"/>
      <c r="N24" s="476"/>
      <c r="O24" s="477"/>
      <c r="P24" s="461"/>
      <c r="Q24" s="478"/>
      <c r="R24" s="479"/>
    </row>
    <row r="25" spans="1:18" s="304" customFormat="1">
      <c r="A25" s="480">
        <v>11</v>
      </c>
      <c r="B25" s="295"/>
      <c r="C25" s="296"/>
      <c r="D25" s="297"/>
      <c r="E25" s="298"/>
      <c r="F25" s="299"/>
      <c r="G25" s="298"/>
      <c r="H25" s="295"/>
      <c r="I25" s="295"/>
      <c r="J25" s="298"/>
      <c r="K25" s="300"/>
      <c r="L25" s="301"/>
      <c r="M25" s="301"/>
      <c r="N25" s="301"/>
      <c r="O25" s="302"/>
      <c r="P25" s="301"/>
      <c r="Q25" s="296"/>
      <c r="R25" s="303"/>
    </row>
    <row r="26" spans="1:18" s="304" customFormat="1">
      <c r="A26" s="492">
        <v>11</v>
      </c>
      <c r="B26" s="295"/>
      <c r="C26" s="306"/>
      <c r="D26" s="307"/>
      <c r="E26" s="308"/>
      <c r="F26" s="295"/>
      <c r="G26" s="309"/>
      <c r="H26" s="309"/>
      <c r="I26" s="309"/>
      <c r="J26" s="310"/>
      <c r="K26" s="307"/>
      <c r="L26" s="302"/>
      <c r="M26" s="302"/>
      <c r="N26" s="295"/>
      <c r="O26" s="295"/>
      <c r="P26" s="302"/>
      <c r="Q26" s="296"/>
      <c r="R26" s="295"/>
    </row>
    <row r="27" spans="1:18" s="304" customFormat="1">
      <c r="A27" s="432">
        <v>11</v>
      </c>
      <c r="B27" s="295"/>
      <c r="C27" s="312"/>
      <c r="D27" s="313"/>
      <c r="E27" s="314"/>
      <c r="F27" s="315"/>
      <c r="G27" s="314"/>
      <c r="H27" s="295"/>
      <c r="I27" s="295"/>
      <c r="J27" s="314"/>
      <c r="K27" s="296"/>
      <c r="L27" s="295"/>
      <c r="M27" s="295"/>
      <c r="N27" s="295"/>
      <c r="O27" s="295"/>
      <c r="P27" s="316"/>
      <c r="Q27" s="296"/>
      <c r="R27" s="295"/>
    </row>
    <row r="28" spans="1:18" s="304" customFormat="1">
      <c r="A28" s="523">
        <v>11</v>
      </c>
      <c r="B28" s="295"/>
      <c r="C28" s="296"/>
      <c r="D28" s="305"/>
      <c r="E28" s="317"/>
      <c r="F28" s="295"/>
      <c r="G28" s="317"/>
      <c r="H28" s="295"/>
      <c r="I28" s="295"/>
      <c r="J28" s="318"/>
      <c r="K28" s="319"/>
      <c r="L28" s="319"/>
      <c r="M28" s="319"/>
      <c r="N28" s="320"/>
      <c r="O28" s="320"/>
      <c r="P28" s="316"/>
      <c r="Q28" s="316"/>
      <c r="R28" s="321"/>
    </row>
    <row r="29" spans="1:18" s="304" customFormat="1">
      <c r="A29" s="480">
        <v>11</v>
      </c>
      <c r="B29" s="295"/>
      <c r="C29" s="296"/>
      <c r="D29" s="297"/>
      <c r="E29" s="322"/>
      <c r="F29" s="315"/>
      <c r="G29" s="322"/>
      <c r="H29" s="322"/>
      <c r="I29" s="322"/>
      <c r="J29" s="322"/>
      <c r="K29" s="323"/>
      <c r="L29" s="301"/>
      <c r="M29" s="301"/>
      <c r="N29" s="302"/>
      <c r="O29" s="301"/>
      <c r="P29" s="324"/>
      <c r="Q29" s="296"/>
      <c r="R29" s="295"/>
    </row>
    <row r="30" spans="1:18" s="330" customFormat="1">
      <c r="A30" s="480">
        <v>11</v>
      </c>
      <c r="B30" s="295"/>
      <c r="C30" s="296"/>
      <c r="D30" s="326"/>
      <c r="E30" s="317"/>
      <c r="F30" s="327"/>
      <c r="G30" s="317"/>
      <c r="H30" s="327"/>
      <c r="I30" s="327"/>
      <c r="J30" s="317"/>
      <c r="K30" s="328"/>
      <c r="L30" s="321"/>
      <c r="M30" s="321"/>
      <c r="N30" s="321"/>
      <c r="O30" s="321"/>
      <c r="P30" s="328"/>
      <c r="Q30" s="296"/>
      <c r="R30" s="329"/>
    </row>
    <row r="31" spans="1:18" s="304" customFormat="1">
      <c r="A31" s="492">
        <v>11</v>
      </c>
      <c r="B31" s="295"/>
      <c r="C31" s="296"/>
      <c r="D31" s="331"/>
      <c r="E31" s="332"/>
      <c r="F31" s="299"/>
      <c r="G31" s="333"/>
      <c r="H31" s="333"/>
      <c r="I31" s="334"/>
      <c r="J31" s="333"/>
      <c r="K31" s="335"/>
      <c r="L31" s="336"/>
      <c r="M31" s="336"/>
      <c r="N31" s="336"/>
      <c r="O31" s="302"/>
      <c r="P31" s="337"/>
      <c r="Q31" s="296"/>
      <c r="R31" s="295"/>
    </row>
    <row r="32" spans="1:18" s="304" customFormat="1">
      <c r="A32" s="432">
        <v>11</v>
      </c>
      <c r="B32" s="295"/>
      <c r="C32" s="338"/>
      <c r="D32" s="313"/>
      <c r="E32" s="339"/>
      <c r="F32" s="299"/>
      <c r="G32" s="339"/>
      <c r="H32" s="333"/>
      <c r="I32" s="334"/>
      <c r="J32" s="339"/>
      <c r="K32" s="296"/>
      <c r="L32" s="295"/>
      <c r="M32" s="295"/>
      <c r="N32" s="295"/>
      <c r="O32" s="295"/>
      <c r="P32" s="295"/>
      <c r="Q32" s="340"/>
      <c r="R32" s="295"/>
    </row>
    <row r="33" spans="1:18" s="304" customFormat="1">
      <c r="A33" s="523">
        <v>11</v>
      </c>
      <c r="B33" s="295"/>
      <c r="C33" s="306"/>
      <c r="D33" s="307"/>
      <c r="E33" s="308"/>
      <c r="F33" s="295"/>
      <c r="G33" s="309"/>
      <c r="H33" s="309"/>
      <c r="I33" s="309"/>
      <c r="J33" s="310"/>
      <c r="K33" s="307"/>
      <c r="L33" s="302"/>
      <c r="M33" s="302"/>
      <c r="N33" s="295"/>
      <c r="O33" s="295"/>
      <c r="P33" s="302"/>
      <c r="Q33" s="296"/>
      <c r="R33" s="295"/>
    </row>
    <row r="34" spans="1:18" s="304" customFormat="1">
      <c r="A34" s="480">
        <v>11</v>
      </c>
      <c r="B34" s="295"/>
      <c r="C34" s="306"/>
      <c r="D34" s="313"/>
      <c r="E34" s="334"/>
      <c r="F34" s="295"/>
      <c r="G34" s="334"/>
      <c r="H34" s="295"/>
      <c r="I34" s="295"/>
      <c r="J34" s="334"/>
      <c r="K34" s="323"/>
      <c r="L34" s="301"/>
      <c r="M34" s="301"/>
      <c r="N34" s="301"/>
      <c r="O34" s="301"/>
      <c r="P34" s="316"/>
      <c r="Q34" s="296"/>
      <c r="R34" s="295"/>
    </row>
    <row r="35" spans="1:18" s="304" customFormat="1">
      <c r="A35" s="480">
        <v>11</v>
      </c>
      <c r="B35" s="295"/>
      <c r="C35" s="296"/>
      <c r="D35" s="341"/>
      <c r="E35" s="342"/>
      <c r="F35" s="341"/>
      <c r="G35" s="342"/>
      <c r="H35" s="333"/>
      <c r="I35" s="334"/>
      <c r="J35" s="318"/>
      <c r="K35" s="343"/>
      <c r="L35" s="341"/>
      <c r="M35" s="341"/>
      <c r="N35" s="341"/>
      <c r="O35" s="341"/>
      <c r="P35" s="341"/>
      <c r="Q35" s="296"/>
      <c r="R35" s="321"/>
    </row>
    <row r="36" spans="1:18" s="304" customFormat="1">
      <c r="A36" s="492">
        <v>11</v>
      </c>
      <c r="B36" s="295"/>
      <c r="C36" s="296"/>
      <c r="D36" s="297"/>
      <c r="E36" s="322"/>
      <c r="F36" s="315"/>
      <c r="G36" s="322"/>
      <c r="H36" s="322"/>
      <c r="I36" s="322"/>
      <c r="J36" s="322"/>
      <c r="K36" s="323"/>
      <c r="L36" s="301"/>
      <c r="M36" s="301"/>
      <c r="N36" s="302"/>
      <c r="O36" s="301"/>
      <c r="P36" s="324"/>
      <c r="Q36" s="296"/>
      <c r="R36" s="295"/>
    </row>
    <row r="37" spans="1:18" s="304" customFormat="1">
      <c r="A37" s="432">
        <v>11</v>
      </c>
      <c r="B37" s="295"/>
      <c r="C37" s="344"/>
      <c r="D37" s="345"/>
      <c r="E37" s="346"/>
      <c r="F37" s="347"/>
      <c r="G37" s="347"/>
      <c r="H37" s="347"/>
      <c r="I37" s="347"/>
      <c r="J37" s="322"/>
      <c r="K37" s="296"/>
      <c r="L37" s="295"/>
      <c r="M37" s="295"/>
      <c r="N37" s="295"/>
      <c r="O37" s="295"/>
      <c r="P37" s="295"/>
      <c r="Q37" s="296"/>
      <c r="R37" s="328"/>
    </row>
    <row r="38" spans="1:18" s="304" customFormat="1">
      <c r="A38" s="523">
        <v>11</v>
      </c>
      <c r="B38" s="295"/>
      <c r="C38" s="349"/>
      <c r="D38" s="350"/>
      <c r="E38" s="308"/>
      <c r="F38" s="296"/>
      <c r="G38" s="351"/>
      <c r="H38" s="296"/>
      <c r="I38" s="296"/>
      <c r="J38" s="352"/>
      <c r="K38" s="307"/>
      <c r="L38" s="302"/>
      <c r="M38" s="302"/>
      <c r="N38" s="302"/>
      <c r="O38" s="302"/>
      <c r="P38" s="353"/>
      <c r="Q38" s="296"/>
      <c r="R38" s="307"/>
    </row>
    <row r="39" spans="1:18" s="304" customFormat="1">
      <c r="A39" s="480">
        <v>11</v>
      </c>
      <c r="B39" s="295"/>
      <c r="C39" s="296"/>
      <c r="D39" s="354"/>
      <c r="E39" s="355"/>
      <c r="F39" s="356"/>
      <c r="G39" s="355"/>
      <c r="H39" s="355"/>
      <c r="I39" s="357"/>
      <c r="J39" s="355"/>
      <c r="K39" s="296"/>
      <c r="L39" s="295"/>
      <c r="M39" s="295"/>
      <c r="N39" s="295"/>
      <c r="O39" s="295"/>
      <c r="P39" s="316"/>
      <c r="Q39" s="296"/>
      <c r="R39" s="295"/>
    </row>
    <row r="40" spans="1:18" s="304" customFormat="1">
      <c r="A40" s="480">
        <v>11</v>
      </c>
      <c r="B40" s="295"/>
      <c r="C40" s="296"/>
      <c r="D40" s="331"/>
      <c r="E40" s="326"/>
      <c r="F40" s="315"/>
      <c r="G40" s="326"/>
      <c r="H40" s="295"/>
      <c r="I40" s="295"/>
      <c r="J40" s="318"/>
      <c r="K40" s="319"/>
      <c r="L40" s="319"/>
      <c r="M40" s="319"/>
      <c r="N40" s="320"/>
      <c r="O40" s="320"/>
      <c r="P40" s="320"/>
      <c r="Q40" s="320"/>
      <c r="R40" s="321"/>
    </row>
    <row r="41" spans="1:18" s="304" customFormat="1">
      <c r="A41" s="492">
        <v>11</v>
      </c>
      <c r="B41" s="295"/>
      <c r="C41" s="296"/>
      <c r="D41" s="297"/>
      <c r="E41" s="332"/>
      <c r="F41" s="295"/>
      <c r="G41" s="358"/>
      <c r="H41" s="295"/>
      <c r="I41" s="295"/>
      <c r="J41" s="322"/>
      <c r="K41" s="323"/>
      <c r="L41" s="301"/>
      <c r="M41" s="301"/>
      <c r="N41" s="302"/>
      <c r="O41" s="301"/>
      <c r="P41" s="324"/>
      <c r="Q41" s="296"/>
      <c r="R41" s="295"/>
    </row>
    <row r="42" spans="1:18" s="304" customFormat="1">
      <c r="A42" s="432">
        <v>11</v>
      </c>
      <c r="B42" s="295"/>
      <c r="C42" s="306"/>
      <c r="D42" s="302"/>
      <c r="E42" s="359"/>
      <c r="F42" s="360"/>
      <c r="G42" s="361"/>
      <c r="H42" s="359"/>
      <c r="I42" s="359"/>
      <c r="J42" s="361"/>
      <c r="K42" s="345"/>
      <c r="L42" s="347"/>
      <c r="M42" s="347"/>
      <c r="N42" s="347"/>
      <c r="O42" s="347"/>
      <c r="P42" s="345"/>
      <c r="Q42" s="345"/>
      <c r="R42" s="328"/>
    </row>
    <row r="43" spans="1:18" s="304" customFormat="1">
      <c r="A43" s="523">
        <v>11</v>
      </c>
      <c r="B43" s="295"/>
      <c r="C43" s="349"/>
      <c r="D43" s="350"/>
      <c r="E43" s="308"/>
      <c r="F43" s="296"/>
      <c r="G43" s="351"/>
      <c r="H43" s="296"/>
      <c r="I43" s="296"/>
      <c r="J43" s="352"/>
      <c r="K43" s="323"/>
      <c r="L43" s="301"/>
      <c r="M43" s="301"/>
      <c r="N43" s="301"/>
      <c r="O43" s="295"/>
      <c r="P43" s="362"/>
      <c r="Q43" s="296"/>
      <c r="R43" s="296"/>
    </row>
    <row r="44" spans="1:18" s="304" customFormat="1">
      <c r="A44" s="480">
        <v>11</v>
      </c>
      <c r="B44" s="295"/>
      <c r="C44" s="363"/>
      <c r="D44" s="354"/>
      <c r="E44" s="355"/>
      <c r="F44" s="315"/>
      <c r="G44" s="355"/>
      <c r="H44" s="322"/>
      <c r="I44" s="322"/>
      <c r="J44" s="364"/>
      <c r="K44" s="323"/>
      <c r="L44" s="301"/>
      <c r="M44" s="301"/>
      <c r="N44" s="301"/>
      <c r="O44" s="301"/>
      <c r="P44" s="316"/>
      <c r="Q44" s="296"/>
      <c r="R44" s="295"/>
    </row>
    <row r="45" spans="1:18" s="304" customFormat="1">
      <c r="A45" s="480">
        <v>11</v>
      </c>
      <c r="B45" s="295"/>
      <c r="C45" s="296"/>
      <c r="D45" s="305"/>
      <c r="E45" s="317"/>
      <c r="F45" s="295"/>
      <c r="G45" s="317"/>
      <c r="H45" s="295"/>
      <c r="I45" s="295"/>
      <c r="J45" s="318"/>
      <c r="K45" s="319"/>
      <c r="L45" s="319"/>
      <c r="M45" s="319"/>
      <c r="N45" s="320"/>
      <c r="O45" s="320"/>
      <c r="P45" s="320"/>
      <c r="Q45" s="320"/>
      <c r="R45" s="321"/>
    </row>
    <row r="46" spans="1:18" s="304" customFormat="1">
      <c r="A46" s="492">
        <v>11</v>
      </c>
      <c r="B46" s="295"/>
      <c r="C46" s="296"/>
      <c r="D46" s="317"/>
      <c r="E46" s="332"/>
      <c r="F46" s="295"/>
      <c r="G46" s="358"/>
      <c r="H46" s="295"/>
      <c r="I46" s="295"/>
      <c r="J46" s="322"/>
      <c r="K46" s="323"/>
      <c r="L46" s="301"/>
      <c r="M46" s="301"/>
      <c r="N46" s="302"/>
      <c r="O46" s="301"/>
      <c r="P46" s="316"/>
      <c r="Q46" s="296"/>
      <c r="R46" s="295"/>
    </row>
    <row r="47" spans="1:18" s="304" customFormat="1">
      <c r="A47" s="432">
        <v>11</v>
      </c>
      <c r="B47" s="295"/>
      <c r="C47" s="296"/>
      <c r="D47" s="365"/>
      <c r="E47" s="366"/>
      <c r="F47" s="367"/>
      <c r="G47" s="368"/>
      <c r="H47" s="365"/>
      <c r="I47" s="365"/>
      <c r="J47" s="369"/>
      <c r="K47" s="370"/>
      <c r="L47" s="311"/>
      <c r="M47" s="311"/>
      <c r="N47" s="316"/>
      <c r="O47" s="371"/>
      <c r="P47" s="365"/>
      <c r="Q47" s="372"/>
      <c r="R47" s="328"/>
    </row>
    <row r="48" spans="1:18" s="304" customFormat="1">
      <c r="A48" s="523">
        <v>11</v>
      </c>
      <c r="B48" s="295"/>
      <c r="C48" s="349"/>
      <c r="D48" s="350"/>
      <c r="E48" s="308"/>
      <c r="F48" s="296"/>
      <c r="G48" s="351"/>
      <c r="H48" s="296"/>
      <c r="I48" s="296"/>
      <c r="J48" s="352"/>
      <c r="K48" s="307"/>
      <c r="L48" s="302"/>
      <c r="M48" s="302"/>
      <c r="N48" s="302"/>
      <c r="O48" s="302"/>
      <c r="P48" s="353"/>
      <c r="Q48" s="296"/>
      <c r="R48" s="307"/>
    </row>
    <row r="49" spans="1:18" s="304" customFormat="1">
      <c r="A49" s="480">
        <v>11</v>
      </c>
      <c r="B49" s="295"/>
      <c r="C49" s="363"/>
      <c r="D49" s="302"/>
      <c r="E49" s="355"/>
      <c r="F49" s="315"/>
      <c r="G49" s="355"/>
      <c r="H49" s="322"/>
      <c r="I49" s="322"/>
      <c r="J49" s="364"/>
      <c r="K49" s="323"/>
      <c r="L49" s="301"/>
      <c r="M49" s="301"/>
      <c r="N49" s="301"/>
      <c r="O49" s="301"/>
      <c r="P49" s="316"/>
      <c r="Q49" s="296"/>
      <c r="R49" s="295"/>
    </row>
    <row r="50" spans="1:18" s="304" customFormat="1">
      <c r="A50" s="480">
        <v>11</v>
      </c>
      <c r="B50" s="295"/>
      <c r="C50" s="296"/>
      <c r="D50" s="305"/>
      <c r="E50" s="317"/>
      <c r="F50" s="295"/>
      <c r="G50" s="317"/>
      <c r="H50" s="373"/>
      <c r="I50" s="373"/>
      <c r="J50" s="318"/>
      <c r="K50" s="319"/>
      <c r="L50" s="319"/>
      <c r="M50" s="319"/>
      <c r="N50" s="320"/>
      <c r="O50" s="320"/>
      <c r="P50" s="316"/>
      <c r="Q50" s="316"/>
      <c r="R50" s="321"/>
    </row>
    <row r="51" spans="1:18" s="304" customFormat="1">
      <c r="A51" s="492">
        <v>11</v>
      </c>
      <c r="B51" s="295"/>
      <c r="C51" s="296"/>
      <c r="D51" s="313"/>
      <c r="E51" s="322"/>
      <c r="F51" s="315"/>
      <c r="G51" s="322"/>
      <c r="H51" s="322"/>
      <c r="I51" s="322"/>
      <c r="J51" s="322"/>
      <c r="K51" s="323"/>
      <c r="L51" s="301"/>
      <c r="M51" s="301"/>
      <c r="N51" s="302"/>
      <c r="O51" s="301"/>
      <c r="P51" s="316"/>
      <c r="Q51" s="296"/>
      <c r="R51" s="295"/>
    </row>
    <row r="52" spans="1:18" s="304" customFormat="1">
      <c r="A52" s="432">
        <v>11</v>
      </c>
      <c r="B52" s="295"/>
      <c r="C52" s="306"/>
      <c r="D52" s="302"/>
      <c r="E52" s="359"/>
      <c r="F52" s="360"/>
      <c r="G52" s="361"/>
      <c r="H52" s="359"/>
      <c r="I52" s="359"/>
      <c r="J52" s="361"/>
      <c r="K52" s="345"/>
      <c r="L52" s="347"/>
      <c r="M52" s="347"/>
      <c r="N52" s="347"/>
      <c r="O52" s="347"/>
      <c r="P52" s="345"/>
      <c r="Q52" s="345"/>
      <c r="R52" s="328"/>
    </row>
    <row r="53" spans="1:18" s="304" customFormat="1">
      <c r="A53" s="523">
        <v>11</v>
      </c>
      <c r="B53" s="295"/>
      <c r="C53" s="349"/>
      <c r="D53" s="350"/>
      <c r="E53" s="308"/>
      <c r="F53" s="296"/>
      <c r="G53" s="351"/>
      <c r="H53" s="296"/>
      <c r="I53" s="296"/>
      <c r="J53" s="352"/>
      <c r="K53" s="296"/>
      <c r="L53" s="374"/>
      <c r="M53" s="374"/>
      <c r="N53" s="295"/>
      <c r="O53" s="295"/>
      <c r="P53" s="362"/>
      <c r="Q53" s="296"/>
      <c r="R53" s="296"/>
    </row>
    <row r="54" spans="1:18" s="376" customFormat="1">
      <c r="A54" s="480">
        <v>11</v>
      </c>
      <c r="B54" s="295"/>
      <c r="C54" s="296"/>
      <c r="D54" s="354"/>
      <c r="E54" s="355"/>
      <c r="F54" s="315"/>
      <c r="G54" s="355"/>
      <c r="H54" s="355"/>
      <c r="I54" s="326"/>
      <c r="J54" s="355"/>
      <c r="K54" s="296"/>
      <c r="L54" s="295"/>
      <c r="M54" s="295"/>
      <c r="N54" s="295"/>
      <c r="O54" s="295"/>
      <c r="P54" s="295"/>
      <c r="Q54" s="296"/>
      <c r="R54" s="295"/>
    </row>
    <row r="55" spans="1:18" s="304" customFormat="1">
      <c r="A55" s="480">
        <v>11</v>
      </c>
      <c r="B55" s="295"/>
      <c r="C55" s="296"/>
      <c r="D55" s="341"/>
      <c r="E55" s="342"/>
      <c r="F55" s="341"/>
      <c r="G55" s="342"/>
      <c r="H55" s="333"/>
      <c r="I55" s="334"/>
      <c r="J55" s="318"/>
      <c r="K55" s="343"/>
      <c r="L55" s="341"/>
      <c r="M55" s="341"/>
      <c r="N55" s="341"/>
      <c r="O55" s="341"/>
      <c r="P55" s="341"/>
      <c r="Q55" s="296"/>
      <c r="R55" s="321"/>
    </row>
    <row r="56" spans="1:18" s="304" customFormat="1">
      <c r="A56" s="492">
        <v>11</v>
      </c>
      <c r="B56" s="295"/>
      <c r="C56" s="296"/>
      <c r="D56" s="313"/>
      <c r="E56" s="322"/>
      <c r="F56" s="315"/>
      <c r="G56" s="322"/>
      <c r="H56" s="322"/>
      <c r="I56" s="322"/>
      <c r="J56" s="322"/>
      <c r="K56" s="323"/>
      <c r="L56" s="301"/>
      <c r="M56" s="301"/>
      <c r="N56" s="302"/>
      <c r="O56" s="301"/>
      <c r="P56" s="324"/>
      <c r="Q56" s="296"/>
      <c r="R56" s="295"/>
    </row>
    <row r="57" spans="1:18" s="304" customFormat="1">
      <c r="A57" s="432">
        <v>11</v>
      </c>
      <c r="B57" s="295"/>
      <c r="C57" s="377"/>
      <c r="D57" s="302"/>
      <c r="E57" s="333"/>
      <c r="F57" s="295"/>
      <c r="G57" s="333"/>
      <c r="H57" s="333"/>
      <c r="I57" s="333"/>
      <c r="J57" s="322"/>
      <c r="K57" s="307"/>
      <c r="L57" s="302"/>
      <c r="M57" s="302"/>
      <c r="N57" s="302"/>
      <c r="O57" s="301"/>
      <c r="P57" s="324"/>
      <c r="Q57" s="378"/>
      <c r="R57" s="328"/>
    </row>
    <row r="58" spans="1:18" s="304" customFormat="1">
      <c r="A58" s="523">
        <v>11</v>
      </c>
      <c r="B58" s="295"/>
      <c r="C58" s="349"/>
      <c r="D58" s="350"/>
      <c r="E58" s="308"/>
      <c r="F58" s="296"/>
      <c r="G58" s="351"/>
      <c r="H58" s="296"/>
      <c r="I58" s="296"/>
      <c r="J58" s="352"/>
      <c r="K58" s="379"/>
      <c r="L58" s="380"/>
      <c r="M58" s="380"/>
      <c r="N58" s="380"/>
      <c r="O58" s="380"/>
      <c r="P58" s="353"/>
      <c r="Q58" s="296"/>
      <c r="R58" s="307"/>
    </row>
    <row r="59" spans="1:18" s="304" customFormat="1">
      <c r="A59" s="480">
        <v>11</v>
      </c>
      <c r="B59" s="295"/>
      <c r="C59" s="296"/>
      <c r="D59" s="354"/>
      <c r="E59" s="355"/>
      <c r="F59" s="381"/>
      <c r="G59" s="355"/>
      <c r="H59" s="326"/>
      <c r="I59" s="326"/>
      <c r="J59" s="355"/>
      <c r="K59" s="296"/>
      <c r="L59" s="295"/>
      <c r="M59" s="295"/>
      <c r="N59" s="295"/>
      <c r="O59" s="295"/>
      <c r="P59" s="295"/>
      <c r="Q59" s="296"/>
      <c r="R59" s="295"/>
    </row>
    <row r="60" spans="1:18" s="304" customFormat="1">
      <c r="A60" s="480">
        <v>11</v>
      </c>
      <c r="B60" s="295"/>
      <c r="C60" s="382"/>
      <c r="D60" s="341"/>
      <c r="E60" s="318"/>
      <c r="F60" s="341"/>
      <c r="G60" s="318"/>
      <c r="H60" s="295"/>
      <c r="I60" s="295"/>
      <c r="J60" s="318"/>
      <c r="K60" s="343"/>
      <c r="L60" s="341"/>
      <c r="M60" s="341"/>
      <c r="N60" s="341"/>
      <c r="O60" s="341"/>
      <c r="P60" s="341"/>
      <c r="Q60" s="296"/>
      <c r="R60" s="383"/>
    </row>
    <row r="61" spans="1:18" s="304" customFormat="1">
      <c r="A61" s="492">
        <v>11</v>
      </c>
      <c r="B61" s="295"/>
      <c r="C61" s="296"/>
      <c r="D61" s="317"/>
      <c r="E61" s="322"/>
      <c r="F61" s="315"/>
      <c r="G61" s="322"/>
      <c r="H61" s="322"/>
      <c r="I61" s="322"/>
      <c r="J61" s="322"/>
      <c r="K61" s="323"/>
      <c r="L61" s="301"/>
      <c r="M61" s="301"/>
      <c r="N61" s="302"/>
      <c r="O61" s="301"/>
      <c r="P61" s="324"/>
      <c r="Q61" s="296"/>
      <c r="R61" s="295"/>
    </row>
    <row r="62" spans="1:18" s="304" customFormat="1">
      <c r="A62" s="432">
        <v>11</v>
      </c>
      <c r="B62" s="295"/>
      <c r="C62" s="306"/>
      <c r="D62" s="302"/>
      <c r="E62" s="359"/>
      <c r="F62" s="360"/>
      <c r="G62" s="361"/>
      <c r="H62" s="359"/>
      <c r="I62" s="359"/>
      <c r="J62" s="361"/>
      <c r="K62" s="345"/>
      <c r="L62" s="347"/>
      <c r="M62" s="347"/>
      <c r="N62" s="347"/>
      <c r="O62" s="347"/>
      <c r="P62" s="345"/>
      <c r="Q62" s="345"/>
      <c r="R62" s="328"/>
    </row>
    <row r="63" spans="1:18" s="304" customFormat="1">
      <c r="A63" s="523">
        <v>11</v>
      </c>
      <c r="B63" s="295"/>
      <c r="C63" s="296"/>
      <c r="D63" s="307"/>
      <c r="E63" s="308"/>
      <c r="F63" s="384"/>
      <c r="G63" s="351"/>
      <c r="H63" s="385"/>
      <c r="I63" s="385"/>
      <c r="J63" s="351"/>
      <c r="K63" s="296"/>
      <c r="L63" s="295"/>
      <c r="M63" s="295"/>
      <c r="N63" s="295"/>
      <c r="O63" s="295"/>
      <c r="P63" s="362"/>
      <c r="Q63" s="296"/>
      <c r="R63" s="296"/>
    </row>
    <row r="64" spans="1:18" s="304" customFormat="1">
      <c r="A64" s="480">
        <v>11</v>
      </c>
      <c r="B64" s="295"/>
      <c r="C64" s="296"/>
      <c r="D64" s="354"/>
      <c r="E64" s="314"/>
      <c r="F64" s="356"/>
      <c r="G64" s="314"/>
      <c r="H64" s="295"/>
      <c r="I64" s="295"/>
      <c r="J64" s="314"/>
      <c r="K64" s="323"/>
      <c r="L64" s="301"/>
      <c r="M64" s="301"/>
      <c r="N64" s="301"/>
      <c r="O64" s="301"/>
      <c r="P64" s="316"/>
      <c r="Q64" s="296"/>
      <c r="R64" s="295"/>
    </row>
    <row r="65" spans="1:18" s="304" customFormat="1">
      <c r="A65" s="480">
        <v>11</v>
      </c>
      <c r="B65" s="295"/>
      <c r="C65" s="296"/>
      <c r="D65" s="386"/>
      <c r="E65" s="387"/>
      <c r="F65" s="341"/>
      <c r="G65" s="387"/>
      <c r="H65" s="295"/>
      <c r="I65" s="295"/>
      <c r="J65" s="318"/>
      <c r="K65" s="323"/>
      <c r="L65" s="301"/>
      <c r="M65" s="301"/>
      <c r="N65" s="341"/>
      <c r="O65" s="321"/>
      <c r="P65" s="321"/>
      <c r="Q65" s="328"/>
      <c r="R65" s="321"/>
    </row>
    <row r="66" spans="1:18" s="304" customFormat="1">
      <c r="A66" s="492">
        <v>11</v>
      </c>
      <c r="B66" s="295"/>
      <c r="C66" s="296"/>
      <c r="D66" s="297"/>
      <c r="E66" s="322"/>
      <c r="F66" s="315"/>
      <c r="G66" s="322"/>
      <c r="H66" s="322"/>
      <c r="I66" s="322"/>
      <c r="J66" s="322"/>
      <c r="K66" s="323"/>
      <c r="L66" s="301"/>
      <c r="M66" s="301"/>
      <c r="N66" s="302"/>
      <c r="O66" s="301"/>
      <c r="P66" s="321"/>
      <c r="Q66" s="296"/>
      <c r="R66" s="295"/>
    </row>
    <row r="67" spans="1:18" s="304" customFormat="1">
      <c r="A67" s="432">
        <v>11</v>
      </c>
      <c r="B67" s="295"/>
      <c r="C67" s="323"/>
      <c r="D67" s="323"/>
      <c r="E67" s="388"/>
      <c r="F67" s="299"/>
      <c r="G67" s="388"/>
      <c r="H67" s="333"/>
      <c r="I67" s="333"/>
      <c r="J67" s="322"/>
      <c r="K67" s="323"/>
      <c r="L67" s="301"/>
      <c r="M67" s="301"/>
      <c r="N67" s="301"/>
      <c r="O67" s="301"/>
      <c r="P67" s="324"/>
      <c r="Q67" s="389"/>
      <c r="R67" s="328"/>
    </row>
    <row r="68" spans="1:18" s="304" customFormat="1">
      <c r="A68" s="523">
        <v>11</v>
      </c>
      <c r="B68" s="295"/>
      <c r="C68" s="307"/>
      <c r="D68" s="307"/>
      <c r="E68" s="390"/>
      <c r="F68" s="296"/>
      <c r="G68" s="352"/>
      <c r="H68" s="296"/>
      <c r="I68" s="296"/>
      <c r="J68" s="352"/>
      <c r="K68" s="307"/>
      <c r="L68" s="302"/>
      <c r="M68" s="302"/>
      <c r="N68" s="302"/>
      <c r="O68" s="302"/>
      <c r="P68" s="391"/>
      <c r="Q68" s="296"/>
      <c r="R68" s="296"/>
    </row>
    <row r="69" spans="1:18" s="304" customFormat="1">
      <c r="A69" s="480">
        <v>11</v>
      </c>
      <c r="B69" s="295"/>
      <c r="C69" s="363"/>
      <c r="D69" s="354"/>
      <c r="E69" s="355"/>
      <c r="F69" s="356"/>
      <c r="G69" s="355"/>
      <c r="H69" s="392"/>
      <c r="I69" s="393"/>
      <c r="J69" s="394"/>
      <c r="K69" s="395"/>
      <c r="L69" s="301"/>
      <c r="M69" s="301"/>
      <c r="N69" s="301"/>
      <c r="O69" s="301"/>
      <c r="P69" s="316"/>
      <c r="Q69" s="296"/>
      <c r="R69" s="295"/>
    </row>
    <row r="70" spans="1:18" s="304" customFormat="1">
      <c r="A70" s="480">
        <v>11</v>
      </c>
      <c r="B70" s="295"/>
      <c r="C70" s="296"/>
      <c r="D70" s="386"/>
      <c r="E70" s="387"/>
      <c r="F70" s="341"/>
      <c r="G70" s="387"/>
      <c r="H70" s="295"/>
      <c r="I70" s="295"/>
      <c r="J70" s="318"/>
      <c r="K70" s="323"/>
      <c r="L70" s="301"/>
      <c r="M70" s="301"/>
      <c r="N70" s="341"/>
      <c r="O70" s="321"/>
      <c r="P70" s="321"/>
      <c r="Q70" s="328"/>
      <c r="R70" s="321"/>
    </row>
    <row r="71" spans="1:18" s="304" customFormat="1">
      <c r="A71" s="311">
        <v>11</v>
      </c>
      <c r="B71" s="295"/>
      <c r="C71" s="296"/>
      <c r="D71" s="396"/>
      <c r="E71" s="322"/>
      <c r="F71" s="315"/>
      <c r="G71" s="322"/>
      <c r="H71" s="295"/>
      <c r="I71" s="295"/>
      <c r="J71" s="322"/>
      <c r="K71" s="323"/>
      <c r="L71" s="301"/>
      <c r="M71" s="301"/>
      <c r="N71" s="302"/>
      <c r="O71" s="301"/>
      <c r="P71" s="324"/>
      <c r="Q71" s="296"/>
      <c r="R71" s="295"/>
    </row>
    <row r="72" spans="1:18" s="304" customFormat="1">
      <c r="A72" s="325">
        <v>11</v>
      </c>
      <c r="B72" s="295"/>
      <c r="C72" s="306"/>
      <c r="D72" s="396"/>
      <c r="E72" s="359"/>
      <c r="F72" s="360"/>
      <c r="G72" s="361"/>
      <c r="H72" s="359"/>
      <c r="I72" s="359"/>
      <c r="J72" s="361"/>
      <c r="K72" s="345"/>
      <c r="L72" s="347"/>
      <c r="M72" s="347"/>
      <c r="N72" s="347"/>
      <c r="O72" s="347"/>
      <c r="P72" s="345"/>
      <c r="Q72" s="345"/>
      <c r="R72" s="328"/>
    </row>
    <row r="73" spans="1:18" s="304" customFormat="1">
      <c r="A73" s="348">
        <v>11</v>
      </c>
      <c r="B73" s="295"/>
      <c r="C73" s="307"/>
      <c r="D73" s="307"/>
      <c r="E73" s="390"/>
      <c r="F73" s="296"/>
      <c r="G73" s="352"/>
      <c r="H73" s="397"/>
      <c r="I73" s="397"/>
      <c r="J73" s="352"/>
      <c r="K73" s="398"/>
      <c r="L73" s="302"/>
      <c r="M73" s="302"/>
      <c r="N73" s="302"/>
      <c r="O73" s="302"/>
      <c r="P73" s="391"/>
      <c r="Q73" s="399"/>
      <c r="R73" s="296"/>
    </row>
    <row r="74" spans="1:18" s="304" customFormat="1">
      <c r="A74" s="295">
        <v>11</v>
      </c>
      <c r="B74" s="295"/>
      <c r="C74" s="306"/>
      <c r="D74" s="302"/>
      <c r="E74" s="355"/>
      <c r="F74" s="295"/>
      <c r="G74" s="355"/>
      <c r="H74" s="322"/>
      <c r="I74" s="322"/>
      <c r="J74" s="364"/>
      <c r="K74" s="323"/>
      <c r="L74" s="301"/>
      <c r="M74" s="301"/>
      <c r="N74" s="301"/>
      <c r="O74" s="301"/>
      <c r="P74" s="316"/>
      <c r="Q74" s="296"/>
      <c r="R74" s="295"/>
    </row>
    <row r="75" spans="1:18" s="304" customFormat="1">
      <c r="A75" s="341">
        <v>11</v>
      </c>
      <c r="B75" s="295"/>
      <c r="C75" s="296"/>
      <c r="D75" s="386"/>
      <c r="E75" s="387"/>
      <c r="F75" s="341"/>
      <c r="G75" s="387"/>
      <c r="H75" s="295"/>
      <c r="I75" s="295"/>
      <c r="J75" s="318"/>
      <c r="K75" s="384"/>
      <c r="L75" s="301"/>
      <c r="M75" s="301"/>
      <c r="N75" s="341"/>
      <c r="O75" s="321"/>
      <c r="P75" s="321"/>
      <c r="Q75" s="328"/>
      <c r="R75" s="321"/>
    </row>
    <row r="76" spans="1:18" s="304" customFormat="1">
      <c r="A76" s="295">
        <v>11</v>
      </c>
      <c r="B76" s="295"/>
      <c r="C76" s="296"/>
      <c r="D76" s="390"/>
      <c r="E76" s="390"/>
      <c r="F76" s="400"/>
      <c r="G76" s="357"/>
      <c r="H76" s="357"/>
      <c r="I76" s="357"/>
      <c r="J76" s="326"/>
      <c r="K76" s="295"/>
      <c r="L76" s="295"/>
      <c r="M76" s="295"/>
      <c r="N76" s="302"/>
      <c r="O76" s="295"/>
      <c r="P76" s="295"/>
      <c r="Q76" s="296"/>
      <c r="R76" s="295"/>
    </row>
    <row r="77" spans="1:18" s="304" customFormat="1">
      <c r="A77" s="305">
        <v>11</v>
      </c>
      <c r="B77" s="295"/>
      <c r="C77" s="401"/>
      <c r="D77" s="402"/>
      <c r="E77" s="403"/>
      <c r="F77" s="404"/>
      <c r="G77" s="403"/>
      <c r="H77" s="405"/>
      <c r="I77" s="406"/>
      <c r="J77" s="403"/>
      <c r="K77" s="312"/>
      <c r="L77" s="295"/>
      <c r="M77" s="295"/>
      <c r="N77" s="295"/>
      <c r="O77" s="320"/>
      <c r="P77" s="337"/>
      <c r="Q77" s="296"/>
      <c r="R77" s="328"/>
    </row>
    <row r="78" spans="1:18" s="304" customFormat="1">
      <c r="A78" s="295">
        <v>11</v>
      </c>
      <c r="B78" s="295"/>
      <c r="C78" s="312"/>
      <c r="D78" s="321"/>
      <c r="E78" s="345"/>
      <c r="F78" s="332"/>
      <c r="G78" s="345"/>
      <c r="H78" s="325"/>
      <c r="I78" s="325"/>
      <c r="J78" s="345"/>
      <c r="K78" s="323"/>
      <c r="L78" s="301"/>
      <c r="M78" s="301"/>
      <c r="N78" s="301"/>
      <c r="O78" s="301"/>
      <c r="P78" s="321"/>
      <c r="Q78" s="312"/>
      <c r="R78" s="321"/>
    </row>
    <row r="79" spans="1:18" s="376" customFormat="1">
      <c r="A79" s="375">
        <v>11</v>
      </c>
      <c r="B79" s="295"/>
      <c r="C79" s="296"/>
      <c r="D79" s="354"/>
      <c r="E79" s="355"/>
      <c r="F79" s="381"/>
      <c r="G79" s="355"/>
      <c r="H79" s="355"/>
      <c r="I79" s="326"/>
      <c r="J79" s="355"/>
      <c r="K79" s="296"/>
      <c r="L79" s="295"/>
      <c r="M79" s="295"/>
      <c r="N79" s="295"/>
      <c r="O79" s="295"/>
      <c r="P79" s="295"/>
      <c r="Q79" s="296"/>
      <c r="R79" s="295"/>
    </row>
    <row r="80" spans="1:18" s="304" customFormat="1">
      <c r="A80" s="341">
        <v>11</v>
      </c>
      <c r="B80" s="295"/>
      <c r="C80" s="296"/>
      <c r="D80" s="386"/>
      <c r="E80" s="387"/>
      <c r="F80" s="341"/>
      <c r="G80" s="387"/>
      <c r="H80" s="295"/>
      <c r="I80" s="295"/>
      <c r="J80" s="318"/>
      <c r="K80" s="384"/>
      <c r="L80" s="301"/>
      <c r="M80" s="301"/>
      <c r="N80" s="341"/>
      <c r="O80" s="321"/>
      <c r="P80" s="321"/>
      <c r="Q80" s="328"/>
      <c r="R80" s="321"/>
    </row>
    <row r="81" spans="1:18" s="304" customFormat="1">
      <c r="A81" s="407">
        <v>11</v>
      </c>
      <c r="B81" s="295"/>
      <c r="C81" s="344"/>
      <c r="D81" s="408"/>
      <c r="E81" s="409"/>
      <c r="F81" s="410"/>
      <c r="G81" s="409"/>
      <c r="H81" s="406"/>
      <c r="I81" s="406"/>
      <c r="J81" s="409"/>
      <c r="K81" s="296"/>
      <c r="L81" s="295"/>
      <c r="M81" s="295"/>
      <c r="N81" s="321"/>
      <c r="O81" s="295"/>
      <c r="P81" s="328"/>
      <c r="Q81" s="296"/>
      <c r="R81" s="328"/>
    </row>
    <row r="82" spans="1:18" s="304" customFormat="1">
      <c r="A82" s="331" t="s">
        <v>52</v>
      </c>
      <c r="B82" s="295"/>
      <c r="C82" s="344"/>
      <c r="D82" s="411"/>
      <c r="E82" s="409"/>
      <c r="F82" s="410"/>
      <c r="G82" s="409"/>
      <c r="H82" s="412"/>
      <c r="I82" s="413"/>
      <c r="J82" s="409"/>
      <c r="K82" s="296"/>
      <c r="L82" s="295"/>
      <c r="M82" s="295"/>
      <c r="N82" s="321"/>
      <c r="O82" s="347"/>
      <c r="P82" s="409"/>
      <c r="Q82" s="296"/>
      <c r="R82" s="328"/>
    </row>
    <row r="83" spans="1:18" s="304" customFormat="1">
      <c r="A83" s="305">
        <v>11</v>
      </c>
      <c r="B83" s="295"/>
      <c r="C83" s="296"/>
      <c r="D83" s="414"/>
      <c r="E83" s="415"/>
      <c r="F83" s="410"/>
      <c r="G83" s="415"/>
      <c r="H83" s="415"/>
      <c r="I83" s="415"/>
      <c r="J83" s="415"/>
      <c r="K83" s="416"/>
      <c r="L83" s="321"/>
      <c r="M83" s="295"/>
      <c r="N83" s="320"/>
      <c r="O83" s="320"/>
      <c r="P83" s="337"/>
      <c r="Q83" s="296"/>
      <c r="R83" s="328"/>
    </row>
    <row r="84" spans="1:18" s="304" customFormat="1">
      <c r="A84" s="325">
        <v>11</v>
      </c>
      <c r="B84" s="295"/>
      <c r="C84" s="307"/>
      <c r="D84" s="326"/>
      <c r="E84" s="417"/>
      <c r="F84" s="417"/>
      <c r="G84" s="417"/>
      <c r="H84" s="406"/>
      <c r="I84" s="406"/>
      <c r="J84" s="417"/>
      <c r="K84" s="321"/>
      <c r="L84" s="321"/>
      <c r="M84" s="321"/>
      <c r="N84" s="321"/>
      <c r="O84" s="321"/>
      <c r="P84" s="321"/>
      <c r="Q84" s="328"/>
      <c r="R84" s="328"/>
    </row>
    <row r="85" spans="1:18" s="304" customFormat="1">
      <c r="A85" s="325">
        <v>11</v>
      </c>
      <c r="B85" s="295"/>
      <c r="C85" s="344"/>
      <c r="D85" s="326"/>
      <c r="E85" s="409"/>
      <c r="F85" s="410"/>
      <c r="G85" s="409"/>
      <c r="H85" s="406"/>
      <c r="I85" s="406"/>
      <c r="J85" s="409"/>
      <c r="K85" s="296"/>
      <c r="L85" s="295"/>
      <c r="M85" s="295"/>
      <c r="N85" s="321"/>
      <c r="O85" s="321"/>
      <c r="P85" s="321"/>
      <c r="Q85" s="296"/>
      <c r="R85" s="328"/>
    </row>
    <row r="86" spans="1:18" s="304" customFormat="1">
      <c r="A86" s="305">
        <v>11</v>
      </c>
      <c r="B86" s="295"/>
      <c r="C86" s="344"/>
      <c r="D86" s="307"/>
      <c r="E86" s="409"/>
      <c r="F86" s="410"/>
      <c r="G86" s="409"/>
      <c r="H86" s="374"/>
      <c r="I86" s="374"/>
      <c r="J86" s="409"/>
      <c r="K86" s="296"/>
      <c r="L86" s="295"/>
      <c r="M86" s="295"/>
      <c r="N86" s="321"/>
      <c r="O86" s="295"/>
      <c r="P86" s="295"/>
      <c r="Q86" s="296"/>
      <c r="R86" s="328"/>
    </row>
    <row r="87" spans="1:18" s="304" customFormat="1">
      <c r="A87" s="325">
        <v>11</v>
      </c>
      <c r="B87" s="295"/>
      <c r="C87" s="401"/>
      <c r="D87" s="402"/>
      <c r="E87" s="403"/>
      <c r="F87" s="404"/>
      <c r="G87" s="403"/>
      <c r="H87" s="327"/>
      <c r="I87" s="327"/>
      <c r="J87" s="403"/>
      <c r="K87" s="312"/>
      <c r="L87" s="295"/>
      <c r="M87" s="295"/>
      <c r="N87" s="295"/>
      <c r="O87" s="321"/>
      <c r="P87" s="321"/>
      <c r="Q87" s="296"/>
      <c r="R87" s="328"/>
    </row>
    <row r="88" spans="1:18" s="304" customFormat="1">
      <c r="A88" s="305">
        <v>11</v>
      </c>
      <c r="B88" s="295"/>
      <c r="C88" s="418"/>
      <c r="D88" s="419"/>
      <c r="E88" s="420"/>
      <c r="F88" s="333"/>
      <c r="G88" s="420"/>
      <c r="H88" s="421"/>
      <c r="I88" s="421"/>
      <c r="J88" s="420"/>
      <c r="K88" s="416"/>
      <c r="L88" s="422"/>
      <c r="M88" s="356"/>
      <c r="N88" s="422"/>
      <c r="O88" s="302"/>
      <c r="P88" s="320"/>
      <c r="Q88" s="418"/>
      <c r="R88" s="328"/>
    </row>
    <row r="89" spans="1:18" s="304" customFormat="1">
      <c r="A89" s="305">
        <v>11</v>
      </c>
      <c r="B89" s="295"/>
      <c r="C89" s="418"/>
      <c r="D89" s="419"/>
      <c r="E89" s="420"/>
      <c r="F89" s="333"/>
      <c r="G89" s="420"/>
      <c r="H89" s="421"/>
      <c r="I89" s="421"/>
      <c r="J89" s="420"/>
      <c r="K89" s="416"/>
      <c r="L89" s="422"/>
      <c r="M89" s="356"/>
      <c r="N89" s="422"/>
      <c r="O89" s="302"/>
      <c r="P89" s="320"/>
      <c r="Q89" s="418"/>
      <c r="R89" s="328"/>
    </row>
    <row r="90" spans="1:18" s="304" customFormat="1">
      <c r="A90" s="305">
        <v>11</v>
      </c>
      <c r="B90" s="295"/>
      <c r="C90" s="296"/>
      <c r="D90" s="297"/>
      <c r="E90" s="317"/>
      <c r="F90" s="333"/>
      <c r="G90" s="317"/>
      <c r="H90" s="421"/>
      <c r="I90" s="423"/>
      <c r="J90" s="317"/>
      <c r="K90" s="307"/>
      <c r="L90" s="302"/>
      <c r="M90" s="302"/>
      <c r="N90" s="422"/>
      <c r="O90" s="302"/>
      <c r="P90" s="320"/>
      <c r="Q90" s="296"/>
      <c r="R90" s="328"/>
    </row>
    <row r="91" spans="1:18" s="304" customFormat="1">
      <c r="A91" s="325">
        <v>11</v>
      </c>
      <c r="B91" s="295"/>
      <c r="C91" s="401"/>
      <c r="D91" s="402"/>
      <c r="E91" s="403"/>
      <c r="F91" s="404"/>
      <c r="G91" s="403"/>
      <c r="H91" s="327"/>
      <c r="I91" s="327"/>
      <c r="J91" s="403"/>
      <c r="K91" s="312"/>
      <c r="L91" s="295"/>
      <c r="M91" s="295"/>
      <c r="N91" s="295"/>
      <c r="O91" s="321"/>
      <c r="P91" s="321"/>
      <c r="Q91" s="296"/>
      <c r="R91" s="328"/>
    </row>
    <row r="92" spans="1:18" s="304" customFormat="1">
      <c r="A92" s="331" t="s">
        <v>52</v>
      </c>
      <c r="B92" s="295"/>
      <c r="C92" s="344"/>
      <c r="D92" s="345"/>
      <c r="E92" s="424"/>
      <c r="F92" s="360"/>
      <c r="G92" s="424"/>
      <c r="H92" s="424"/>
      <c r="I92" s="409"/>
      <c r="J92" s="424"/>
      <c r="K92" s="347"/>
      <c r="L92" s="347"/>
      <c r="M92" s="347"/>
      <c r="N92" s="347"/>
      <c r="O92" s="347"/>
      <c r="P92" s="337"/>
      <c r="Q92" s="345"/>
      <c r="R92" s="328"/>
    </row>
    <row r="93" spans="1:18" s="304" customFormat="1">
      <c r="A93" s="305">
        <v>11</v>
      </c>
      <c r="B93" s="295"/>
      <c r="C93" s="425"/>
      <c r="D93" s="426"/>
      <c r="E93" s="427"/>
      <c r="F93" s="390"/>
      <c r="G93" s="427"/>
      <c r="H93" s="405"/>
      <c r="I93" s="406"/>
      <c r="J93" s="427"/>
      <c r="K93" s="428"/>
      <c r="L93" s="422"/>
      <c r="M93" s="422"/>
      <c r="N93" s="422"/>
      <c r="O93" s="320"/>
      <c r="P93" s="337"/>
      <c r="Q93" s="344"/>
      <c r="R93" s="328"/>
    </row>
    <row r="94" spans="1:18" s="304" customFormat="1">
      <c r="A94" s="325">
        <v>11</v>
      </c>
      <c r="B94" s="295"/>
      <c r="C94" s="307"/>
      <c r="D94" s="429"/>
      <c r="E94" s="374"/>
      <c r="F94" s="374"/>
      <c r="G94" s="374"/>
      <c r="H94" s="406"/>
      <c r="I94" s="406"/>
      <c r="J94" s="374"/>
      <c r="K94" s="307"/>
      <c r="L94" s="302"/>
      <c r="M94" s="302"/>
      <c r="N94" s="302"/>
      <c r="O94" s="321"/>
      <c r="P94" s="321"/>
      <c r="Q94" s="372"/>
      <c r="R94" s="328"/>
    </row>
    <row r="95" spans="1:18" s="304" customFormat="1">
      <c r="A95" s="295">
        <v>11</v>
      </c>
      <c r="B95" s="295"/>
      <c r="C95" s="430"/>
      <c r="D95" s="297"/>
      <c r="E95" s="333"/>
      <c r="F95" s="333"/>
      <c r="G95" s="333"/>
      <c r="H95" s="369"/>
      <c r="I95" s="369"/>
      <c r="J95" s="333"/>
      <c r="K95" s="307"/>
      <c r="L95" s="302"/>
      <c r="M95" s="302"/>
      <c r="N95" s="422"/>
      <c r="O95" s="295"/>
      <c r="P95" s="320"/>
      <c r="Q95" s="428"/>
      <c r="R95" s="328"/>
    </row>
    <row r="96" spans="1:18" s="304" customFormat="1">
      <c r="A96" s="295">
        <v>11</v>
      </c>
      <c r="B96" s="295"/>
      <c r="C96" s="430"/>
      <c r="D96" s="297"/>
      <c r="E96" s="333"/>
      <c r="F96" s="333"/>
      <c r="G96" s="333"/>
      <c r="H96" s="431"/>
      <c r="I96" s="431"/>
      <c r="J96" s="333"/>
      <c r="K96" s="307"/>
      <c r="L96" s="302"/>
      <c r="M96" s="302"/>
      <c r="N96" s="422"/>
      <c r="O96" s="295"/>
      <c r="P96" s="320"/>
      <c r="Q96" s="428"/>
      <c r="R96" s="328"/>
    </row>
    <row r="97" spans="1:19" s="54" customFormat="1">
      <c r="A97" s="18">
        <v>11</v>
      </c>
      <c r="B97" s="3"/>
      <c r="C97" s="5"/>
      <c r="D97" s="14"/>
      <c r="E97" s="6"/>
      <c r="F97" s="3"/>
      <c r="G97" s="6"/>
      <c r="H97" s="7"/>
      <c r="I97" s="7"/>
      <c r="J97" s="17"/>
      <c r="K97" s="8"/>
      <c r="L97" s="9"/>
      <c r="M97" s="9"/>
      <c r="N97" s="9"/>
      <c r="O97" s="10"/>
      <c r="P97" s="11"/>
      <c r="Q97" s="5"/>
      <c r="R97" s="16"/>
    </row>
    <row r="98" spans="1:19" s="201" customFormat="1">
      <c r="A98" s="190">
        <v>11</v>
      </c>
      <c r="B98" s="190"/>
      <c r="C98" s="191"/>
      <c r="D98" s="192"/>
      <c r="E98" s="193"/>
      <c r="F98" s="194"/>
      <c r="G98" s="193"/>
      <c r="H98" s="195"/>
      <c r="I98" s="195"/>
      <c r="J98" s="196"/>
      <c r="K98" s="53"/>
      <c r="L98" s="197"/>
      <c r="M98" s="197"/>
      <c r="N98" s="197"/>
      <c r="O98" s="198"/>
      <c r="P98" s="199"/>
      <c r="Q98" s="200"/>
      <c r="R98" s="200"/>
    </row>
    <row r="99" spans="1:19" s="54" customFormat="1">
      <c r="A99" s="56">
        <v>11</v>
      </c>
      <c r="B99" s="45"/>
      <c r="C99" s="44"/>
      <c r="D99" s="187"/>
      <c r="E99" s="57"/>
      <c r="F99" s="45"/>
      <c r="G99" s="188"/>
      <c r="H99" s="71"/>
      <c r="I99" s="71"/>
      <c r="J99" s="46"/>
      <c r="K99" s="42"/>
      <c r="L99" s="42"/>
      <c r="M99" s="42"/>
      <c r="N99" s="293"/>
      <c r="O99" s="42"/>
      <c r="P99" s="47"/>
      <c r="Q99" s="44"/>
      <c r="R99" s="45"/>
      <c r="S99" s="54">
        <v>1</v>
      </c>
    </row>
    <row r="100" spans="1:19" s="54" customFormat="1">
      <c r="A100" s="56">
        <v>11</v>
      </c>
      <c r="B100" s="45"/>
      <c r="C100" s="44"/>
      <c r="D100" s="187"/>
      <c r="E100" s="57"/>
      <c r="F100" s="41"/>
      <c r="G100" s="46"/>
      <c r="H100" s="71"/>
      <c r="I100" s="71"/>
      <c r="J100" s="46"/>
      <c r="K100" s="42"/>
      <c r="L100" s="42"/>
      <c r="M100" s="42"/>
      <c r="N100" s="293"/>
      <c r="O100" s="42"/>
      <c r="P100" s="58"/>
      <c r="Q100" s="44"/>
      <c r="R100" s="45"/>
    </row>
    <row r="101" spans="1:19" s="54" customFormat="1">
      <c r="A101" s="56">
        <v>11</v>
      </c>
      <c r="B101" s="3"/>
      <c r="C101" s="44"/>
      <c r="D101" s="202"/>
      <c r="E101" s="203"/>
      <c r="F101" s="41"/>
      <c r="G101" s="203"/>
      <c r="H101" s="59"/>
      <c r="I101" s="204"/>
      <c r="J101" s="203"/>
      <c r="K101" s="43"/>
      <c r="L101" s="42"/>
      <c r="M101" s="42"/>
      <c r="N101" s="42"/>
      <c r="O101" s="42"/>
      <c r="P101" s="58"/>
      <c r="Q101" s="50"/>
      <c r="R101" s="42"/>
    </row>
    <row r="102" spans="1:19" s="54" customFormat="1">
      <c r="A102" s="18">
        <v>11</v>
      </c>
      <c r="B102" s="190"/>
      <c r="C102" s="19"/>
      <c r="D102" s="14"/>
      <c r="E102" s="12"/>
      <c r="F102" s="3"/>
      <c r="G102" s="13"/>
      <c r="H102" s="13"/>
      <c r="I102" s="13"/>
      <c r="J102" s="20"/>
      <c r="K102" s="8"/>
      <c r="L102" s="9"/>
      <c r="M102" s="9"/>
      <c r="N102" s="9"/>
      <c r="O102" s="10"/>
      <c r="P102" s="11"/>
      <c r="Q102" s="15"/>
      <c r="R102" s="3"/>
    </row>
    <row r="103" spans="1:19" s="37" customFormat="1">
      <c r="A103" s="49">
        <v>11</v>
      </c>
      <c r="B103" s="63"/>
      <c r="C103" s="29"/>
      <c r="D103" s="30"/>
      <c r="E103" s="31"/>
      <c r="F103" s="32"/>
      <c r="G103" s="33"/>
      <c r="H103" s="33"/>
      <c r="I103" s="34"/>
      <c r="J103" s="39"/>
      <c r="K103" s="29"/>
      <c r="L103" s="35"/>
      <c r="M103" s="35"/>
      <c r="N103" s="35"/>
      <c r="O103" s="30"/>
      <c r="P103" s="30"/>
      <c r="Q103" s="36"/>
      <c r="R103" s="32"/>
      <c r="S103" s="38">
        <v>1</v>
      </c>
    </row>
    <row r="104" spans="1:19" s="2" customFormat="1">
      <c r="A104" s="51">
        <v>11</v>
      </c>
      <c r="B104" s="3"/>
      <c r="C104" s="48"/>
      <c r="D104" s="43"/>
      <c r="E104" s="28"/>
      <c r="F104" s="60"/>
      <c r="G104" s="60"/>
      <c r="H104" s="60"/>
      <c r="I104" s="60"/>
      <c r="J104" s="55"/>
      <c r="K104" s="40"/>
      <c r="L104" s="40"/>
      <c r="M104" s="40"/>
      <c r="N104" s="42"/>
      <c r="O104" s="40"/>
      <c r="P104" s="40"/>
      <c r="Q104" s="40"/>
      <c r="R104" s="40"/>
    </row>
    <row r="105" spans="1:19" s="2" customFormat="1">
      <c r="A105" s="51">
        <v>11</v>
      </c>
      <c r="B105" s="52"/>
      <c r="C105" s="48"/>
      <c r="D105" s="43"/>
      <c r="E105" s="28"/>
      <c r="F105" s="60"/>
      <c r="G105" s="60"/>
      <c r="H105" s="189"/>
      <c r="I105" s="189"/>
      <c r="J105" s="55"/>
      <c r="K105" s="40"/>
      <c r="L105" s="40"/>
      <c r="M105" s="40"/>
      <c r="N105" s="42"/>
      <c r="O105" s="40"/>
      <c r="P105" s="40"/>
      <c r="Q105" s="40"/>
      <c r="R105" s="40"/>
    </row>
    <row r="106" spans="1:19">
      <c r="A106" s="63">
        <v>11</v>
      </c>
      <c r="B106" s="63"/>
      <c r="C106" s="132"/>
      <c r="D106" s="184"/>
      <c r="E106" s="184"/>
      <c r="F106" s="256"/>
      <c r="G106" s="174"/>
      <c r="H106" s="174"/>
      <c r="I106" s="174"/>
      <c r="J106" s="173"/>
      <c r="K106" s="63"/>
      <c r="L106" s="63"/>
      <c r="M106" s="63"/>
      <c r="N106" s="64"/>
      <c r="O106" s="63"/>
      <c r="P106" s="63"/>
      <c r="Q106" s="63"/>
      <c r="R106" s="63"/>
    </row>
    <row r="107" spans="1:19">
      <c r="A107" s="176">
        <v>11</v>
      </c>
      <c r="B107" s="63"/>
      <c r="C107" s="157"/>
      <c r="D107" s="153"/>
      <c r="E107" s="158"/>
      <c r="F107" s="162"/>
      <c r="G107" s="158"/>
      <c r="H107" s="65"/>
      <c r="I107" s="65"/>
      <c r="J107" s="158"/>
      <c r="K107" s="159"/>
      <c r="L107" s="160"/>
      <c r="M107" s="160"/>
      <c r="N107" s="160"/>
      <c r="O107" s="153"/>
      <c r="P107" s="237"/>
      <c r="Q107" s="132"/>
      <c r="R107" s="63"/>
    </row>
    <row r="108" spans="1:19">
      <c r="A108" s="221">
        <v>11</v>
      </c>
      <c r="B108" s="63"/>
      <c r="C108" s="132"/>
      <c r="D108" s="165"/>
      <c r="E108" s="166"/>
      <c r="F108" s="266"/>
      <c r="G108" s="166"/>
      <c r="H108" s="173"/>
      <c r="I108" s="173"/>
      <c r="J108" s="166"/>
      <c r="K108" s="132"/>
      <c r="L108" s="63"/>
      <c r="M108" s="63"/>
      <c r="N108" s="63"/>
      <c r="O108" s="63"/>
      <c r="P108" s="63"/>
      <c r="Q108" s="132"/>
      <c r="R108" s="63"/>
    </row>
    <row r="109" spans="1:19">
      <c r="A109" s="78">
        <v>11</v>
      </c>
      <c r="B109" s="63"/>
      <c r="C109" s="132"/>
      <c r="D109" s="250"/>
      <c r="E109" s="292"/>
      <c r="F109" s="78"/>
      <c r="G109" s="292"/>
      <c r="H109" s="105"/>
      <c r="I109" s="105"/>
      <c r="J109" s="92"/>
      <c r="K109" s="285"/>
      <c r="L109" s="93"/>
      <c r="M109" s="93"/>
      <c r="N109" s="78"/>
      <c r="O109" s="80"/>
      <c r="P109" s="80"/>
      <c r="Q109" s="207"/>
      <c r="R109" s="80"/>
    </row>
    <row r="110" spans="1:19">
      <c r="A110" s="176">
        <v>11</v>
      </c>
      <c r="B110" s="63"/>
      <c r="C110" s="90"/>
      <c r="D110" s="286"/>
      <c r="E110" s="287"/>
      <c r="F110" s="162"/>
      <c r="G110" s="288"/>
      <c r="H110" s="288"/>
      <c r="I110" s="288"/>
      <c r="J110" s="287"/>
      <c r="K110" s="89"/>
      <c r="L110" s="64"/>
      <c r="M110" s="64"/>
      <c r="N110" s="64"/>
      <c r="O110" s="64"/>
      <c r="P110" s="289"/>
      <c r="Q110" s="269"/>
      <c r="R110" s="63"/>
    </row>
    <row r="111" spans="1:19">
      <c r="A111" s="221">
        <v>11</v>
      </c>
      <c r="B111" s="63"/>
      <c r="C111" s="177"/>
      <c r="D111" s="165"/>
      <c r="E111" s="166"/>
      <c r="F111" s="88"/>
      <c r="G111" s="166"/>
      <c r="H111" s="163"/>
      <c r="I111" s="163"/>
      <c r="J111" s="178"/>
      <c r="K111" s="175"/>
      <c r="L111" s="93"/>
      <c r="M111" s="93"/>
      <c r="N111" s="93"/>
      <c r="O111" s="93"/>
      <c r="P111" s="168"/>
      <c r="Q111" s="132"/>
      <c r="R111" s="63"/>
    </row>
    <row r="112" spans="1:19">
      <c r="A112" s="78">
        <v>11</v>
      </c>
      <c r="B112" s="63"/>
      <c r="C112" s="75"/>
      <c r="D112" s="64"/>
      <c r="E112" s="210"/>
      <c r="F112" s="78"/>
      <c r="G112" s="210"/>
      <c r="H112" s="105"/>
      <c r="I112" s="105"/>
      <c r="J112" s="92"/>
      <c r="K112" s="208"/>
      <c r="L112" s="294"/>
      <c r="M112" s="63"/>
      <c r="N112" s="78"/>
      <c r="O112" s="80"/>
      <c r="P112" s="80"/>
      <c r="Q112" s="207"/>
      <c r="R112" s="80"/>
    </row>
    <row r="113" spans="1:18">
      <c r="A113" s="78">
        <v>11</v>
      </c>
      <c r="B113" s="63"/>
      <c r="C113" s="132"/>
      <c r="D113" s="250"/>
      <c r="E113" s="220"/>
      <c r="F113" s="78"/>
      <c r="G113" s="220"/>
      <c r="H113" s="206"/>
      <c r="I113" s="206"/>
      <c r="J113" s="92"/>
      <c r="K113" s="285"/>
      <c r="L113" s="93"/>
      <c r="M113" s="93"/>
      <c r="N113" s="78"/>
      <c r="O113" s="80"/>
      <c r="P113" s="80"/>
      <c r="Q113" s="207"/>
      <c r="R113" s="80"/>
    </row>
    <row r="114" spans="1:18">
      <c r="A114" s="78">
        <v>11</v>
      </c>
      <c r="B114" s="63"/>
      <c r="C114" s="75"/>
      <c r="D114" s="64"/>
      <c r="E114" s="105"/>
      <c r="F114" s="78"/>
      <c r="G114" s="105"/>
      <c r="H114" s="206"/>
      <c r="I114" s="206"/>
      <c r="J114" s="92"/>
      <c r="K114" s="75"/>
      <c r="L114" s="93"/>
      <c r="M114" s="93"/>
      <c r="N114" s="78"/>
      <c r="O114" s="80"/>
      <c r="P114" s="80"/>
      <c r="Q114" s="207"/>
      <c r="R114" s="80"/>
    </row>
    <row r="115" spans="1:18">
      <c r="A115" s="78">
        <v>11</v>
      </c>
      <c r="B115" s="63"/>
      <c r="C115" s="132"/>
      <c r="D115" s="205"/>
      <c r="E115" s="173"/>
      <c r="F115" s="78"/>
      <c r="G115" s="173"/>
      <c r="H115" s="206"/>
      <c r="I115" s="206"/>
      <c r="J115" s="92"/>
      <c r="K115" s="175"/>
      <c r="L115" s="294"/>
      <c r="M115" s="64"/>
      <c r="N115" s="78"/>
      <c r="O115" s="80"/>
      <c r="P115" s="80"/>
      <c r="Q115" s="207"/>
      <c r="R115" s="80"/>
    </row>
    <row r="116" spans="1:18">
      <c r="A116" s="78">
        <v>11</v>
      </c>
      <c r="B116" s="63"/>
      <c r="C116" s="208"/>
      <c r="D116" s="209"/>
      <c r="E116" s="210"/>
      <c r="F116" s="78"/>
      <c r="G116" s="210"/>
      <c r="H116" s="206"/>
      <c r="I116" s="206"/>
      <c r="J116" s="92"/>
      <c r="K116" s="208"/>
      <c r="L116" s="294"/>
      <c r="M116" s="221"/>
      <c r="N116" s="78"/>
      <c r="O116" s="80"/>
      <c r="P116" s="80"/>
      <c r="Q116" s="207"/>
      <c r="R116" s="80"/>
    </row>
    <row r="117" spans="1:18">
      <c r="A117" s="78">
        <v>11</v>
      </c>
      <c r="B117" s="63"/>
      <c r="C117" s="211"/>
      <c r="D117" s="209"/>
      <c r="E117" s="210"/>
      <c r="F117" s="78"/>
      <c r="G117" s="210"/>
      <c r="H117" s="206"/>
      <c r="I117" s="206"/>
      <c r="J117" s="92"/>
      <c r="K117" s="211"/>
      <c r="L117" s="294"/>
      <c r="M117" s="176"/>
      <c r="N117" s="78"/>
      <c r="O117" s="80"/>
      <c r="P117" s="80"/>
      <c r="Q117" s="207"/>
      <c r="R117" s="80"/>
    </row>
    <row r="118" spans="1:18">
      <c r="A118" s="78">
        <v>11</v>
      </c>
      <c r="B118" s="63"/>
      <c r="C118" s="208"/>
      <c r="D118" s="209"/>
      <c r="E118" s="210"/>
      <c r="F118" s="78"/>
      <c r="G118" s="210"/>
      <c r="H118" s="206"/>
      <c r="I118" s="206"/>
      <c r="J118" s="92"/>
      <c r="K118" s="208"/>
      <c r="L118" s="294"/>
      <c r="M118" s="221"/>
      <c r="N118" s="78"/>
      <c r="O118" s="80"/>
      <c r="P118" s="80"/>
      <c r="Q118" s="207"/>
      <c r="R118" s="80"/>
    </row>
    <row r="119" spans="1:18">
      <c r="A119" s="78">
        <v>11</v>
      </c>
      <c r="B119" s="63"/>
      <c r="C119" s="75"/>
      <c r="D119" s="209"/>
      <c r="E119" s="105"/>
      <c r="F119" s="78"/>
      <c r="G119" s="105"/>
      <c r="H119" s="206"/>
      <c r="I119" s="206"/>
      <c r="J119" s="92"/>
      <c r="K119" s="75"/>
      <c r="L119" s="93"/>
      <c r="M119" s="93"/>
      <c r="N119" s="78"/>
      <c r="O119" s="80"/>
      <c r="P119" s="80"/>
      <c r="Q119" s="207"/>
      <c r="R119" s="80"/>
    </row>
    <row r="120" spans="1:18">
      <c r="A120" s="78">
        <v>11</v>
      </c>
      <c r="B120" s="63"/>
      <c r="C120" s="75"/>
      <c r="D120" s="209"/>
      <c r="E120" s="105"/>
      <c r="F120" s="78"/>
      <c r="G120" s="105"/>
      <c r="H120" s="206"/>
      <c r="I120" s="206"/>
      <c r="J120" s="92"/>
      <c r="K120" s="75"/>
      <c r="L120" s="93"/>
      <c r="M120" s="93"/>
      <c r="N120" s="78"/>
      <c r="O120" s="80"/>
      <c r="P120" s="80"/>
      <c r="Q120" s="207"/>
      <c r="R120" s="80"/>
    </row>
    <row r="121" spans="1:18">
      <c r="A121" s="78">
        <v>11</v>
      </c>
      <c r="B121" s="63"/>
      <c r="C121" s="75"/>
      <c r="D121" s="209"/>
      <c r="E121" s="105"/>
      <c r="F121" s="78"/>
      <c r="G121" s="105"/>
      <c r="H121" s="206"/>
      <c r="I121" s="206"/>
      <c r="J121" s="92"/>
      <c r="K121" s="75"/>
      <c r="L121" s="93"/>
      <c r="M121" s="93"/>
      <c r="N121" s="78"/>
      <c r="O121" s="80"/>
      <c r="P121" s="80"/>
      <c r="Q121" s="207"/>
      <c r="R121" s="80"/>
    </row>
    <row r="122" spans="1:18">
      <c r="A122" s="78">
        <v>11</v>
      </c>
      <c r="B122" s="63"/>
      <c r="C122" s="75"/>
      <c r="D122" s="209"/>
      <c r="E122" s="105"/>
      <c r="F122" s="78"/>
      <c r="G122" s="105"/>
      <c r="H122" s="206"/>
      <c r="I122" s="206"/>
      <c r="J122" s="92"/>
      <c r="K122" s="75"/>
      <c r="L122" s="93"/>
      <c r="M122" s="93"/>
      <c r="N122" s="78"/>
      <c r="O122" s="80"/>
      <c r="P122" s="80"/>
      <c r="Q122" s="207"/>
      <c r="R122" s="80"/>
    </row>
    <row r="123" spans="1:18">
      <c r="A123" s="78">
        <v>11</v>
      </c>
      <c r="B123" s="63"/>
      <c r="C123" s="75"/>
      <c r="D123" s="209"/>
      <c r="E123" s="105"/>
      <c r="F123" s="78"/>
      <c r="G123" s="105"/>
      <c r="H123" s="206"/>
      <c r="I123" s="206"/>
      <c r="J123" s="92"/>
      <c r="K123" s="75"/>
      <c r="L123" s="93"/>
      <c r="M123" s="93"/>
      <c r="N123" s="78"/>
      <c r="O123" s="80"/>
      <c r="P123" s="80"/>
      <c r="Q123" s="207"/>
      <c r="R123" s="80"/>
    </row>
    <row r="124" spans="1:18">
      <c r="A124" s="78">
        <v>11</v>
      </c>
      <c r="B124" s="63"/>
      <c r="C124" s="75"/>
      <c r="D124" s="209"/>
      <c r="E124" s="105"/>
      <c r="F124" s="78"/>
      <c r="G124" s="105"/>
      <c r="H124" s="206"/>
      <c r="I124" s="206"/>
      <c r="J124" s="92"/>
      <c r="K124" s="75"/>
      <c r="L124" s="93"/>
      <c r="M124" s="93"/>
      <c r="N124" s="78"/>
      <c r="O124" s="80"/>
      <c r="P124" s="80"/>
      <c r="Q124" s="207"/>
      <c r="R124" s="80"/>
    </row>
    <row r="125" spans="1:18">
      <c r="A125" s="78">
        <v>11</v>
      </c>
      <c r="B125" s="63"/>
      <c r="C125" s="75"/>
      <c r="D125" s="64"/>
      <c r="E125" s="210"/>
      <c r="F125" s="78"/>
      <c r="G125" s="210"/>
      <c r="H125" s="206"/>
      <c r="I125" s="206"/>
      <c r="J125" s="92"/>
      <c r="K125" s="211"/>
      <c r="L125" s="294"/>
      <c r="M125" s="63"/>
      <c r="N125" s="78"/>
      <c r="O125" s="80"/>
      <c r="P125" s="80"/>
      <c r="Q125" s="207"/>
      <c r="R125" s="80"/>
    </row>
    <row r="126" spans="1:18">
      <c r="A126" s="176">
        <v>11</v>
      </c>
      <c r="B126" s="63"/>
      <c r="C126" s="97"/>
      <c r="D126" s="98"/>
      <c r="E126" s="212"/>
      <c r="F126" s="99"/>
      <c r="G126" s="65"/>
      <c r="H126" s="65"/>
      <c r="I126" s="65"/>
      <c r="J126" s="76"/>
      <c r="K126" s="89"/>
      <c r="L126" s="64"/>
      <c r="M126" s="64"/>
      <c r="N126" s="64"/>
      <c r="O126" s="63"/>
      <c r="P126" s="64"/>
      <c r="Q126" s="213"/>
      <c r="R126" s="63"/>
    </row>
    <row r="127" spans="1:18">
      <c r="A127" s="176">
        <v>11</v>
      </c>
      <c r="B127" s="63"/>
      <c r="C127" s="97"/>
      <c r="D127" s="98"/>
      <c r="E127" s="212"/>
      <c r="F127" s="99"/>
      <c r="G127" s="65"/>
      <c r="H127" s="65"/>
      <c r="I127" s="65"/>
      <c r="J127" s="76"/>
      <c r="K127" s="132"/>
      <c r="L127" s="63"/>
      <c r="M127" s="63"/>
      <c r="N127" s="63"/>
      <c r="O127" s="63"/>
      <c r="P127" s="64"/>
      <c r="Q127" s="100"/>
      <c r="R127" s="63"/>
    </row>
    <row r="128" spans="1:18">
      <c r="A128" s="176">
        <v>11</v>
      </c>
      <c r="B128" s="63"/>
      <c r="C128" s="100"/>
      <c r="D128" s="89"/>
      <c r="E128" s="214"/>
      <c r="F128" s="63"/>
      <c r="G128" s="65"/>
      <c r="H128" s="65"/>
      <c r="I128" s="65"/>
      <c r="J128" s="76"/>
      <c r="K128" s="132"/>
      <c r="L128" s="63"/>
      <c r="M128" s="63"/>
      <c r="N128" s="63"/>
      <c r="O128" s="63"/>
      <c r="P128" s="64"/>
      <c r="Q128" s="100"/>
      <c r="R128" s="63"/>
    </row>
    <row r="129" spans="1:18">
      <c r="A129" s="176">
        <v>11</v>
      </c>
      <c r="B129" s="63"/>
      <c r="C129" s="100"/>
      <c r="D129" s="89"/>
      <c r="E129" s="214"/>
      <c r="F129" s="63"/>
      <c r="G129" s="65"/>
      <c r="H129" s="65"/>
      <c r="I129" s="65"/>
      <c r="J129" s="76"/>
      <c r="K129" s="89"/>
      <c r="L129" s="64"/>
      <c r="M129" s="64"/>
      <c r="N129" s="64"/>
      <c r="O129" s="101"/>
      <c r="P129" s="100"/>
      <c r="Q129" s="100"/>
      <c r="R129" s="64"/>
    </row>
    <row r="130" spans="1:18">
      <c r="A130" s="176">
        <v>11</v>
      </c>
      <c r="B130" s="63"/>
      <c r="C130" s="100"/>
      <c r="D130" s="64"/>
      <c r="E130" s="215"/>
      <c r="F130" s="99"/>
      <c r="G130" s="65"/>
      <c r="H130" s="65"/>
      <c r="I130" s="65"/>
      <c r="J130" s="76"/>
      <c r="K130" s="89"/>
      <c r="L130" s="64"/>
      <c r="M130" s="64"/>
      <c r="N130" s="64"/>
      <c r="O130" s="101"/>
      <c r="P130" s="64"/>
      <c r="Q130" s="132"/>
      <c r="R130" s="63"/>
    </row>
    <row r="131" spans="1:18">
      <c r="A131" s="176">
        <v>11</v>
      </c>
      <c r="B131" s="63"/>
      <c r="C131" s="100"/>
      <c r="D131" s="216"/>
      <c r="E131" s="217"/>
      <c r="F131" s="163"/>
      <c r="G131" s="65"/>
      <c r="H131" s="65"/>
      <c r="I131" s="65"/>
      <c r="J131" s="76"/>
      <c r="K131" s="132"/>
      <c r="L131" s="63"/>
      <c r="M131" s="63"/>
      <c r="N131" s="63"/>
      <c r="O131" s="63"/>
      <c r="P131" s="64"/>
      <c r="Q131" s="100"/>
      <c r="R131" s="63"/>
    </row>
    <row r="132" spans="1:18">
      <c r="A132" s="176">
        <v>11</v>
      </c>
      <c r="B132" s="63"/>
      <c r="C132" s="100"/>
      <c r="D132" s="216"/>
      <c r="E132" s="217"/>
      <c r="F132" s="163"/>
      <c r="G132" s="65"/>
      <c r="H132" s="65"/>
      <c r="I132" s="65"/>
      <c r="J132" s="76"/>
      <c r="K132" s="132"/>
      <c r="L132" s="63"/>
      <c r="M132" s="63"/>
      <c r="N132" s="64"/>
      <c r="O132" s="63"/>
      <c r="P132" s="64"/>
      <c r="Q132" s="132"/>
      <c r="R132" s="63"/>
    </row>
    <row r="133" spans="1:18">
      <c r="A133" s="176">
        <v>11</v>
      </c>
      <c r="B133" s="63"/>
      <c r="C133" s="100"/>
      <c r="D133" s="216"/>
      <c r="E133" s="217"/>
      <c r="F133" s="163"/>
      <c r="G133" s="65"/>
      <c r="H133" s="65"/>
      <c r="I133" s="65"/>
      <c r="J133" s="76"/>
      <c r="K133" s="132"/>
      <c r="L133" s="63"/>
      <c r="M133" s="63"/>
      <c r="N133" s="63"/>
      <c r="O133" s="63"/>
      <c r="P133" s="64"/>
      <c r="Q133" s="132"/>
      <c r="R133" s="63"/>
    </row>
    <row r="134" spans="1:18">
      <c r="A134" s="176">
        <v>11</v>
      </c>
      <c r="B134" s="63"/>
      <c r="C134" s="100"/>
      <c r="D134" s="216"/>
      <c r="E134" s="217"/>
      <c r="F134" s="163"/>
      <c r="G134" s="65"/>
      <c r="H134" s="65"/>
      <c r="I134" s="65"/>
      <c r="J134" s="76"/>
      <c r="K134" s="132"/>
      <c r="L134" s="63"/>
      <c r="M134" s="63"/>
      <c r="N134" s="63"/>
      <c r="O134" s="63"/>
      <c r="P134" s="64"/>
      <c r="Q134" s="132"/>
      <c r="R134" s="63"/>
    </row>
    <row r="135" spans="1:18">
      <c r="A135" s="176">
        <v>11</v>
      </c>
      <c r="B135" s="63"/>
      <c r="C135" s="100"/>
      <c r="D135" s="216"/>
      <c r="E135" s="217"/>
      <c r="F135" s="163"/>
      <c r="G135" s="65"/>
      <c r="H135" s="65"/>
      <c r="I135" s="65"/>
      <c r="J135" s="76"/>
      <c r="K135" s="132"/>
      <c r="L135" s="63"/>
      <c r="M135" s="63"/>
      <c r="N135" s="63"/>
      <c r="O135" s="63"/>
      <c r="P135" s="64"/>
      <c r="Q135" s="132"/>
      <c r="R135" s="63"/>
    </row>
    <row r="136" spans="1:18">
      <c r="A136" s="176">
        <v>11</v>
      </c>
      <c r="B136" s="63"/>
      <c r="C136" s="100"/>
      <c r="D136" s="216"/>
      <c r="E136" s="217"/>
      <c r="F136" s="163"/>
      <c r="G136" s="65"/>
      <c r="H136" s="65"/>
      <c r="I136" s="65"/>
      <c r="J136" s="76"/>
      <c r="K136" s="132"/>
      <c r="L136" s="63"/>
      <c r="M136" s="64"/>
      <c r="N136" s="63"/>
      <c r="O136" s="63"/>
      <c r="P136" s="64"/>
      <c r="Q136" s="100"/>
      <c r="R136" s="63"/>
    </row>
    <row r="137" spans="1:18">
      <c r="A137" s="176">
        <v>11</v>
      </c>
      <c r="B137" s="63"/>
      <c r="C137" s="100"/>
      <c r="D137" s="216"/>
      <c r="E137" s="217"/>
      <c r="F137" s="163"/>
      <c r="G137" s="65"/>
      <c r="H137" s="65"/>
      <c r="I137" s="65"/>
      <c r="J137" s="76"/>
      <c r="K137" s="132"/>
      <c r="L137" s="63"/>
      <c r="M137" s="63"/>
      <c r="N137" s="63"/>
      <c r="O137" s="63"/>
      <c r="P137" s="64"/>
      <c r="Q137" s="132"/>
      <c r="R137" s="63"/>
    </row>
    <row r="138" spans="1:18">
      <c r="A138" s="176">
        <v>11</v>
      </c>
      <c r="B138" s="63"/>
      <c r="C138" s="100"/>
      <c r="D138" s="216"/>
      <c r="E138" s="217"/>
      <c r="F138" s="163"/>
      <c r="G138" s="65"/>
      <c r="H138" s="65"/>
      <c r="I138" s="65"/>
      <c r="J138" s="76"/>
      <c r="K138" s="132"/>
      <c r="L138" s="63"/>
      <c r="M138" s="63"/>
      <c r="N138" s="63"/>
      <c r="O138" s="63"/>
      <c r="P138" s="64"/>
      <c r="Q138" s="132"/>
      <c r="R138" s="63"/>
    </row>
    <row r="139" spans="1:18">
      <c r="A139" s="176">
        <v>11</v>
      </c>
      <c r="B139" s="63"/>
      <c r="C139" s="100"/>
      <c r="D139" s="216"/>
      <c r="E139" s="217"/>
      <c r="F139" s="163"/>
      <c r="G139" s="65"/>
      <c r="H139" s="65"/>
      <c r="I139" s="65"/>
      <c r="J139" s="76"/>
      <c r="K139" s="132"/>
      <c r="L139" s="63"/>
      <c r="M139" s="63"/>
      <c r="N139" s="63"/>
      <c r="O139" s="63"/>
      <c r="P139" s="64"/>
      <c r="Q139" s="132"/>
      <c r="R139" s="63"/>
    </row>
    <row r="140" spans="1:18">
      <c r="A140" s="176">
        <v>11</v>
      </c>
      <c r="B140" s="63"/>
      <c r="C140" s="100"/>
      <c r="D140" s="89"/>
      <c r="E140" s="162"/>
      <c r="F140" s="63"/>
      <c r="G140" s="65"/>
      <c r="H140" s="65"/>
      <c r="I140" s="65"/>
      <c r="J140" s="76"/>
      <c r="K140" s="132"/>
      <c r="L140" s="63"/>
      <c r="M140" s="63"/>
      <c r="N140" s="63"/>
      <c r="O140" s="63"/>
      <c r="P140" s="64"/>
      <c r="Q140" s="132"/>
      <c r="R140" s="63"/>
    </row>
    <row r="141" spans="1:18">
      <c r="A141" s="176">
        <v>11</v>
      </c>
      <c r="B141" s="63"/>
      <c r="C141" s="100"/>
      <c r="D141" s="89"/>
      <c r="E141" s="162"/>
      <c r="F141" s="63"/>
      <c r="G141" s="65"/>
      <c r="H141" s="65"/>
      <c r="I141" s="65"/>
      <c r="J141" s="76"/>
      <c r="K141" s="132"/>
      <c r="L141" s="63"/>
      <c r="M141" s="63"/>
      <c r="N141" s="63"/>
      <c r="O141" s="63"/>
      <c r="P141" s="89"/>
      <c r="Q141" s="132"/>
      <c r="R141" s="63"/>
    </row>
    <row r="142" spans="1:18">
      <c r="A142" s="176">
        <v>11</v>
      </c>
      <c r="B142" s="63"/>
      <c r="C142" s="100"/>
      <c r="D142" s="89"/>
      <c r="E142" s="162"/>
      <c r="F142" s="63"/>
      <c r="G142" s="65"/>
      <c r="H142" s="65"/>
      <c r="I142" s="65"/>
      <c r="J142" s="76"/>
      <c r="K142" s="132"/>
      <c r="L142" s="63"/>
      <c r="M142" s="63"/>
      <c r="N142" s="63"/>
      <c r="O142" s="63"/>
      <c r="P142" s="89"/>
      <c r="Q142" s="132"/>
      <c r="R142" s="63"/>
    </row>
    <row r="143" spans="1:18">
      <c r="A143" s="176">
        <v>11</v>
      </c>
      <c r="B143" s="63"/>
      <c r="C143" s="100"/>
      <c r="D143" s="89"/>
      <c r="E143" s="162"/>
      <c r="F143" s="63"/>
      <c r="G143" s="65"/>
      <c r="H143" s="65"/>
      <c r="I143" s="65"/>
      <c r="J143" s="76"/>
      <c r="K143" s="132"/>
      <c r="L143" s="63"/>
      <c r="M143" s="63"/>
      <c r="N143" s="63"/>
      <c r="O143" s="63"/>
      <c r="P143" s="89"/>
      <c r="Q143" s="132"/>
      <c r="R143" s="63"/>
    </row>
    <row r="144" spans="1:18">
      <c r="A144" s="176">
        <v>11</v>
      </c>
      <c r="B144" s="63"/>
      <c r="C144" s="132"/>
      <c r="D144" s="219"/>
      <c r="E144" s="172"/>
      <c r="F144" s="63"/>
      <c r="G144" s="65"/>
      <c r="H144" s="65"/>
      <c r="I144" s="65"/>
      <c r="J144" s="76"/>
      <c r="K144" s="132"/>
      <c r="L144" s="63"/>
      <c r="M144" s="63"/>
      <c r="N144" s="63"/>
      <c r="O144" s="63"/>
      <c r="P144" s="88"/>
      <c r="Q144" s="132"/>
      <c r="R144" s="63"/>
    </row>
    <row r="145" spans="1:18">
      <c r="A145" s="176">
        <v>11</v>
      </c>
      <c r="B145" s="63"/>
      <c r="C145" s="132"/>
      <c r="D145" s="219"/>
      <c r="E145" s="172"/>
      <c r="F145" s="63"/>
      <c r="G145" s="65"/>
      <c r="H145" s="65"/>
      <c r="I145" s="65"/>
      <c r="J145" s="76"/>
      <c r="K145" s="132"/>
      <c r="L145" s="63"/>
      <c r="M145" s="63"/>
      <c r="N145" s="63"/>
      <c r="O145" s="63"/>
      <c r="P145" s="64"/>
      <c r="Q145" s="132"/>
      <c r="R145" s="63"/>
    </row>
    <row r="146" spans="1:18">
      <c r="A146" s="176">
        <v>11</v>
      </c>
      <c r="B146" s="63"/>
      <c r="C146" s="132"/>
      <c r="D146" s="219"/>
      <c r="E146" s="172"/>
      <c r="F146" s="63"/>
      <c r="G146" s="65"/>
      <c r="H146" s="65"/>
      <c r="I146" s="65"/>
      <c r="J146" s="76"/>
      <c r="K146" s="132"/>
      <c r="L146" s="63"/>
      <c r="M146" s="63"/>
      <c r="N146" s="63"/>
      <c r="O146" s="63"/>
      <c r="P146" s="88"/>
      <c r="Q146" s="132"/>
      <c r="R146" s="63"/>
    </row>
    <row r="147" spans="1:18">
      <c r="A147" s="176">
        <v>11</v>
      </c>
      <c r="B147" s="63"/>
      <c r="C147" s="100"/>
      <c r="D147" s="89"/>
      <c r="E147" s="214"/>
      <c r="F147" s="63"/>
      <c r="G147" s="65"/>
      <c r="H147" s="65"/>
      <c r="I147" s="65"/>
      <c r="J147" s="76"/>
      <c r="K147" s="132"/>
      <c r="L147" s="63"/>
      <c r="M147" s="63"/>
      <c r="N147" s="63"/>
      <c r="O147" s="63"/>
      <c r="P147" s="64"/>
      <c r="Q147" s="100"/>
      <c r="R147" s="63"/>
    </row>
    <row r="148" spans="1:18">
      <c r="A148" s="176">
        <v>11</v>
      </c>
      <c r="B148" s="63"/>
      <c r="C148" s="132"/>
      <c r="D148" s="170"/>
      <c r="E148" s="214"/>
      <c r="F148" s="214"/>
      <c r="G148" s="65"/>
      <c r="H148" s="65"/>
      <c r="I148" s="65"/>
      <c r="J148" s="76"/>
      <c r="K148" s="132"/>
      <c r="L148" s="63"/>
      <c r="M148" s="63"/>
      <c r="N148" s="63"/>
      <c r="O148" s="63"/>
      <c r="P148" s="63"/>
      <c r="Q148" s="132"/>
      <c r="R148" s="63"/>
    </row>
    <row r="149" spans="1:18">
      <c r="A149" s="176">
        <v>11</v>
      </c>
      <c r="B149" s="63"/>
      <c r="C149" s="132"/>
      <c r="D149" s="170"/>
      <c r="E149" s="214"/>
      <c r="F149" s="214"/>
      <c r="G149" s="65"/>
      <c r="H149" s="65"/>
      <c r="I149" s="65"/>
      <c r="J149" s="76"/>
      <c r="K149" s="132"/>
      <c r="L149" s="63"/>
      <c r="M149" s="63"/>
      <c r="N149" s="63"/>
      <c r="O149" s="63"/>
      <c r="P149" s="63"/>
      <c r="Q149" s="132"/>
      <c r="R149" s="63"/>
    </row>
    <row r="150" spans="1:18">
      <c r="A150" s="176">
        <v>11</v>
      </c>
      <c r="B150" s="63"/>
      <c r="C150" s="132"/>
      <c r="D150" s="170"/>
      <c r="E150" s="214"/>
      <c r="F150" s="214"/>
      <c r="G150" s="65"/>
      <c r="H150" s="65"/>
      <c r="I150" s="65"/>
      <c r="J150" s="76"/>
      <c r="K150" s="132"/>
      <c r="L150" s="63"/>
      <c r="M150" s="63"/>
      <c r="N150" s="63"/>
      <c r="O150" s="63"/>
      <c r="P150" s="63"/>
      <c r="Q150" s="132"/>
      <c r="R150" s="63"/>
    </row>
    <row r="151" spans="1:18">
      <c r="A151" s="176">
        <v>11</v>
      </c>
      <c r="B151" s="63"/>
      <c r="C151" s="100"/>
      <c r="D151" s="89"/>
      <c r="E151" s="214"/>
      <c r="F151" s="63"/>
      <c r="G151" s="65"/>
      <c r="H151" s="65"/>
      <c r="I151" s="65"/>
      <c r="J151" s="76"/>
      <c r="K151" s="132"/>
      <c r="L151" s="63"/>
      <c r="M151" s="63"/>
      <c r="N151" s="63"/>
      <c r="O151" s="63"/>
      <c r="P151" s="64"/>
      <c r="Q151" s="132"/>
      <c r="R151" s="63"/>
    </row>
    <row r="152" spans="1:18">
      <c r="A152" s="176">
        <v>11</v>
      </c>
      <c r="B152" s="63"/>
      <c r="C152" s="100"/>
      <c r="D152" s="216"/>
      <c r="E152" s="217"/>
      <c r="F152" s="63"/>
      <c r="G152" s="65"/>
      <c r="H152" s="65"/>
      <c r="I152" s="65"/>
      <c r="J152" s="76"/>
      <c r="K152" s="132"/>
      <c r="L152" s="63"/>
      <c r="M152" s="63"/>
      <c r="N152" s="63"/>
      <c r="O152" s="63"/>
      <c r="P152" s="64"/>
      <c r="Q152" s="100"/>
      <c r="R152" s="63"/>
    </row>
    <row r="153" spans="1:18">
      <c r="A153" s="176">
        <v>11</v>
      </c>
      <c r="B153" s="63"/>
      <c r="C153" s="100"/>
      <c r="D153" s="89"/>
      <c r="E153" s="214"/>
      <c r="F153" s="63"/>
      <c r="G153" s="65"/>
      <c r="H153" s="65"/>
      <c r="I153" s="65"/>
      <c r="J153" s="76"/>
      <c r="K153" s="132"/>
      <c r="L153" s="63"/>
      <c r="M153" s="63"/>
      <c r="N153" s="63"/>
      <c r="O153" s="63"/>
      <c r="P153" s="64"/>
      <c r="Q153" s="132"/>
      <c r="R153" s="63"/>
    </row>
    <row r="154" spans="1:18">
      <c r="A154" s="64">
        <v>11</v>
      </c>
      <c r="B154" s="63"/>
      <c r="C154" s="100"/>
      <c r="D154" s="89"/>
      <c r="E154" s="172"/>
      <c r="F154" s="63"/>
      <c r="G154" s="65"/>
      <c r="H154" s="65"/>
      <c r="I154" s="65"/>
      <c r="J154" s="76"/>
      <c r="K154" s="132"/>
      <c r="L154" s="63"/>
      <c r="M154" s="63"/>
      <c r="N154" s="63"/>
      <c r="O154" s="63"/>
      <c r="P154" s="64"/>
      <c r="Q154" s="100"/>
      <c r="R154" s="63"/>
    </row>
    <row r="155" spans="1:18">
      <c r="A155" s="218">
        <v>11</v>
      </c>
      <c r="B155" s="63"/>
      <c r="C155" s="100"/>
      <c r="D155" s="64"/>
      <c r="E155" s="220"/>
      <c r="F155" s="63"/>
      <c r="G155" s="65"/>
      <c r="H155" s="65"/>
      <c r="I155" s="65"/>
      <c r="J155" s="76"/>
      <c r="K155" s="63"/>
      <c r="L155" s="63"/>
      <c r="M155" s="63"/>
      <c r="N155" s="63"/>
      <c r="O155" s="63"/>
      <c r="P155" s="64"/>
      <c r="Q155" s="132"/>
      <c r="R155" s="63"/>
    </row>
    <row r="156" spans="1:18">
      <c r="A156" s="218">
        <v>11</v>
      </c>
      <c r="B156" s="63"/>
      <c r="C156" s="100"/>
      <c r="D156" s="64"/>
      <c r="E156" s="220"/>
      <c r="F156" s="63"/>
      <c r="G156" s="65"/>
      <c r="H156" s="65"/>
      <c r="I156" s="65"/>
      <c r="J156" s="76"/>
      <c r="K156" s="63"/>
      <c r="L156" s="63"/>
      <c r="M156" s="63"/>
      <c r="N156" s="63"/>
      <c r="O156" s="63"/>
      <c r="P156" s="64"/>
      <c r="Q156" s="132"/>
      <c r="R156" s="63"/>
    </row>
    <row r="157" spans="1:18">
      <c r="A157" s="218">
        <v>11</v>
      </c>
      <c r="B157" s="63"/>
      <c r="C157" s="100"/>
      <c r="D157" s="64"/>
      <c r="E157" s="220"/>
      <c r="F157" s="63"/>
      <c r="G157" s="65"/>
      <c r="H157" s="65"/>
      <c r="I157" s="65"/>
      <c r="J157" s="76"/>
      <c r="K157" s="63"/>
      <c r="L157" s="63"/>
      <c r="M157" s="63"/>
      <c r="N157" s="63"/>
      <c r="O157" s="63"/>
      <c r="P157" s="64"/>
      <c r="Q157" s="132"/>
      <c r="R157" s="63"/>
    </row>
    <row r="158" spans="1:18">
      <c r="A158" s="218">
        <v>11</v>
      </c>
      <c r="B158" s="63"/>
      <c r="C158" s="100"/>
      <c r="D158" s="216"/>
      <c r="E158" s="65"/>
      <c r="F158" s="63"/>
      <c r="G158" s="65"/>
      <c r="H158" s="65"/>
      <c r="I158" s="65"/>
      <c r="J158" s="76"/>
      <c r="K158" s="63"/>
      <c r="L158" s="63"/>
      <c r="M158" s="63"/>
      <c r="N158" s="63"/>
      <c r="O158" s="63"/>
      <c r="P158" s="88"/>
      <c r="Q158" s="132"/>
      <c r="R158" s="63"/>
    </row>
    <row r="159" spans="1:18">
      <c r="A159" s="218">
        <v>11</v>
      </c>
      <c r="B159" s="63"/>
      <c r="C159" s="100"/>
      <c r="D159" s="89"/>
      <c r="E159" s="172"/>
      <c r="F159" s="180"/>
      <c r="G159" s="172"/>
      <c r="H159" s="172"/>
      <c r="I159" s="206"/>
      <c r="J159" s="172"/>
      <c r="K159" s="75"/>
      <c r="L159" s="78"/>
      <c r="M159" s="78"/>
      <c r="N159" s="64"/>
      <c r="O159" s="78"/>
      <c r="P159" s="186"/>
      <c r="Q159" s="132"/>
      <c r="R159" s="63"/>
    </row>
    <row r="160" spans="1:18">
      <c r="A160" s="218">
        <v>11</v>
      </c>
      <c r="B160" s="63"/>
      <c r="C160" s="90"/>
      <c r="D160" s="91"/>
      <c r="E160" s="103"/>
      <c r="F160" s="206"/>
      <c r="G160" s="104"/>
      <c r="H160" s="79"/>
      <c r="I160" s="104"/>
      <c r="J160" s="104"/>
      <c r="K160" s="75"/>
      <c r="L160" s="93"/>
      <c r="M160" s="93"/>
      <c r="N160" s="64"/>
      <c r="O160" s="93"/>
      <c r="P160" s="186"/>
      <c r="Q160" s="90"/>
      <c r="R160" s="63"/>
    </row>
    <row r="161" spans="1:18">
      <c r="A161" s="218">
        <v>11</v>
      </c>
      <c r="B161" s="63"/>
      <c r="C161" s="132"/>
      <c r="D161" s="212"/>
      <c r="E161" s="104"/>
      <c r="F161" s="180"/>
      <c r="G161" s="104"/>
      <c r="H161" s="104"/>
      <c r="I161" s="104"/>
      <c r="J161" s="104"/>
      <c r="K161" s="75"/>
      <c r="L161" s="93"/>
      <c r="M161" s="93"/>
      <c r="N161" s="64"/>
      <c r="O161" s="93"/>
      <c r="P161" s="186"/>
      <c r="Q161" s="132"/>
      <c r="R161" s="63"/>
    </row>
    <row r="162" spans="1:18">
      <c r="A162" s="218">
        <v>11</v>
      </c>
      <c r="B162" s="63"/>
      <c r="C162" s="100"/>
      <c r="D162" s="89"/>
      <c r="E162" s="172"/>
      <c r="F162" s="180"/>
      <c r="G162" s="172"/>
      <c r="H162" s="172"/>
      <c r="I162" s="206"/>
      <c r="J162" s="172"/>
      <c r="K162" s="75"/>
      <c r="L162" s="93"/>
      <c r="M162" s="93"/>
      <c r="N162" s="64"/>
      <c r="O162" s="93"/>
      <c r="P162" s="186"/>
      <c r="Q162" s="132"/>
      <c r="R162" s="63"/>
    </row>
    <row r="163" spans="1:18">
      <c r="A163" s="218">
        <v>11</v>
      </c>
      <c r="B163" s="63"/>
      <c r="C163" s="132"/>
      <c r="D163" s="98"/>
      <c r="E163" s="104"/>
      <c r="F163" s="180"/>
      <c r="G163" s="104"/>
      <c r="H163" s="104"/>
      <c r="I163" s="104"/>
      <c r="J163" s="104"/>
      <c r="K163" s="75"/>
      <c r="L163" s="93"/>
      <c r="M163" s="93"/>
      <c r="N163" s="64"/>
      <c r="O163" s="93"/>
      <c r="P163" s="186"/>
      <c r="Q163" s="132"/>
      <c r="R163" s="63"/>
    </row>
    <row r="164" spans="1:18">
      <c r="A164" s="218">
        <v>11</v>
      </c>
      <c r="B164" s="63"/>
      <c r="C164" s="100"/>
      <c r="D164" s="89"/>
      <c r="E164" s="172"/>
      <c r="F164" s="180"/>
      <c r="G164" s="172"/>
      <c r="H164" s="172"/>
      <c r="I164" s="63"/>
      <c r="J164" s="184"/>
      <c r="K164" s="89"/>
      <c r="L164" s="64"/>
      <c r="M164" s="64"/>
      <c r="N164" s="64"/>
      <c r="O164" s="93"/>
      <c r="P164" s="186"/>
      <c r="Q164" s="132"/>
      <c r="R164" s="63"/>
    </row>
    <row r="165" spans="1:18">
      <c r="A165" s="218">
        <v>11</v>
      </c>
      <c r="B165" s="63"/>
      <c r="C165" s="100"/>
      <c r="D165" s="89"/>
      <c r="E165" s="183"/>
      <c r="F165" s="63"/>
      <c r="G165" s="183"/>
      <c r="H165" s="63"/>
      <c r="I165" s="63"/>
      <c r="J165" s="172"/>
      <c r="K165" s="93"/>
      <c r="L165" s="93"/>
      <c r="M165" s="93"/>
      <c r="N165" s="64"/>
      <c r="O165" s="93"/>
      <c r="P165" s="186"/>
      <c r="Q165" s="132"/>
      <c r="R165" s="63"/>
    </row>
    <row r="166" spans="1:18">
      <c r="A166" s="218">
        <v>11</v>
      </c>
      <c r="B166" s="63"/>
      <c r="C166" s="132"/>
      <c r="D166" s="212"/>
      <c r="E166" s="104"/>
      <c r="F166" s="180"/>
      <c r="G166" s="104"/>
      <c r="H166" s="63"/>
      <c r="I166" s="63"/>
      <c r="J166" s="104"/>
      <c r="K166" s="75"/>
      <c r="L166" s="93"/>
      <c r="M166" s="93"/>
      <c r="N166" s="64"/>
      <c r="O166" s="93"/>
      <c r="P166" s="186"/>
      <c r="Q166" s="132"/>
      <c r="R166" s="63"/>
    </row>
    <row r="167" spans="1:18">
      <c r="A167" s="218">
        <v>11</v>
      </c>
      <c r="B167" s="63"/>
      <c r="C167" s="132"/>
      <c r="D167" s="212"/>
      <c r="E167" s="162"/>
      <c r="F167" s="180"/>
      <c r="G167" s="162"/>
      <c r="H167" s="104"/>
      <c r="I167" s="104"/>
      <c r="J167" s="162"/>
      <c r="K167" s="75"/>
      <c r="L167" s="93"/>
      <c r="M167" s="93"/>
      <c r="N167" s="64"/>
      <c r="O167" s="93"/>
      <c r="P167" s="186"/>
      <c r="Q167" s="132"/>
      <c r="R167" s="63"/>
    </row>
    <row r="168" spans="1:18">
      <c r="A168" s="218">
        <v>11</v>
      </c>
      <c r="B168" s="63"/>
      <c r="C168" s="132"/>
      <c r="D168" s="212"/>
      <c r="E168" s="162"/>
      <c r="F168" s="180"/>
      <c r="G168" s="104"/>
      <c r="H168" s="104"/>
      <c r="I168" s="104"/>
      <c r="J168" s="104"/>
      <c r="K168" s="75"/>
      <c r="L168" s="93"/>
      <c r="M168" s="93"/>
      <c r="N168" s="64"/>
      <c r="O168" s="93"/>
      <c r="P168" s="186"/>
      <c r="Q168" s="132"/>
      <c r="R168" s="63"/>
    </row>
    <row r="169" spans="1:18">
      <c r="A169" s="218">
        <v>11</v>
      </c>
      <c r="B169" s="63"/>
      <c r="C169" s="89"/>
      <c r="D169" s="222"/>
      <c r="E169" s="223"/>
      <c r="F169" s="206"/>
      <c r="G169" s="223"/>
      <c r="H169" s="206"/>
      <c r="I169" s="206"/>
      <c r="J169" s="223"/>
      <c r="K169" s="224"/>
      <c r="L169" s="222"/>
      <c r="M169" s="222"/>
      <c r="N169" s="64"/>
      <c r="O169" s="93"/>
      <c r="P169" s="224"/>
      <c r="Q169" s="132"/>
      <c r="R169" s="63"/>
    </row>
    <row r="170" spans="1:18">
      <c r="A170" s="218">
        <v>11</v>
      </c>
      <c r="B170" s="63"/>
      <c r="C170" s="132"/>
      <c r="D170" s="232"/>
      <c r="E170" s="233"/>
      <c r="F170" s="230"/>
      <c r="G170" s="233"/>
      <c r="H170" s="235"/>
      <c r="I170" s="235"/>
      <c r="J170" s="233"/>
      <c r="K170" s="131"/>
      <c r="L170" s="80"/>
      <c r="M170" s="63"/>
      <c r="N170" s="237"/>
      <c r="O170" s="237"/>
      <c r="P170" s="154"/>
      <c r="Q170" s="132"/>
      <c r="R170" s="207"/>
    </row>
    <row r="171" spans="1:18">
      <c r="A171" s="176">
        <v>11</v>
      </c>
      <c r="B171" s="63"/>
      <c r="C171" s="132"/>
      <c r="D171" s="241"/>
      <c r="E171" s="129"/>
      <c r="F171" s="172"/>
      <c r="G171" s="129"/>
      <c r="H171" s="152"/>
      <c r="I171" s="152"/>
      <c r="J171" s="129"/>
      <c r="K171" s="131"/>
      <c r="L171" s="80"/>
      <c r="M171" s="171"/>
      <c r="N171" s="237"/>
      <c r="O171" s="237"/>
      <c r="P171" s="154"/>
      <c r="Q171" s="227"/>
      <c r="R171" s="207"/>
    </row>
    <row r="172" spans="1:18">
      <c r="A172" s="176">
        <v>11</v>
      </c>
      <c r="B172" s="63"/>
      <c r="C172" s="132"/>
      <c r="D172" s="232"/>
      <c r="E172" s="129"/>
      <c r="F172" s="172"/>
      <c r="G172" s="129"/>
      <c r="H172" s="129"/>
      <c r="I172" s="63"/>
      <c r="J172" s="129"/>
      <c r="K172" s="131"/>
      <c r="L172" s="80"/>
      <c r="M172" s="63"/>
      <c r="N172" s="237"/>
      <c r="O172" s="237"/>
      <c r="P172" s="154"/>
      <c r="Q172" s="132"/>
      <c r="R172" s="207"/>
    </row>
    <row r="173" spans="1:18">
      <c r="A173" s="63">
        <v>11</v>
      </c>
      <c r="B173" s="63"/>
      <c r="C173" s="122"/>
      <c r="D173" s="242"/>
      <c r="E173" s="123"/>
      <c r="F173" s="105"/>
      <c r="G173" s="123"/>
      <c r="H173" s="225"/>
      <c r="I173" s="225"/>
      <c r="J173" s="123"/>
      <c r="K173" s="131"/>
      <c r="L173" s="284"/>
      <c r="M173" s="88"/>
      <c r="N173" s="284"/>
      <c r="O173" s="63"/>
      <c r="P173" s="237"/>
      <c r="Q173" s="122"/>
      <c r="R173" s="207"/>
    </row>
    <row r="174" spans="1:18">
      <c r="A174" s="176">
        <v>11</v>
      </c>
      <c r="B174" s="63"/>
      <c r="C174" s="122"/>
      <c r="D174" s="243"/>
      <c r="E174" s="123"/>
      <c r="F174" s="105"/>
      <c r="G174" s="123"/>
      <c r="H174" s="238"/>
      <c r="I174" s="238"/>
      <c r="J174" s="123"/>
      <c r="K174" s="131"/>
      <c r="L174" s="284"/>
      <c r="M174" s="88"/>
      <c r="N174" s="284"/>
      <c r="O174" s="64"/>
      <c r="P174" s="237"/>
      <c r="Q174" s="122"/>
      <c r="R174" s="207"/>
    </row>
    <row r="175" spans="1:18">
      <c r="A175" s="79">
        <v>11</v>
      </c>
      <c r="B175" s="63"/>
      <c r="C175" s="89"/>
      <c r="D175" s="173"/>
      <c r="E175" s="112"/>
      <c r="F175" s="112"/>
      <c r="G175" s="112"/>
      <c r="H175" s="229"/>
      <c r="I175" s="229"/>
      <c r="J175" s="112"/>
      <c r="K175" s="80"/>
      <c r="L175" s="80"/>
      <c r="M175" s="80"/>
      <c r="N175" s="80"/>
      <c r="O175" s="80"/>
      <c r="P175" s="80"/>
      <c r="Q175" s="207"/>
      <c r="R175" s="207"/>
    </row>
    <row r="176" spans="1:18">
      <c r="A176" s="63">
        <v>11</v>
      </c>
      <c r="B176" s="63"/>
      <c r="C176" s="139"/>
      <c r="D176" s="98"/>
      <c r="E176" s="105"/>
      <c r="F176" s="105"/>
      <c r="G176" s="105"/>
      <c r="H176" s="231"/>
      <c r="I176" s="244"/>
      <c r="J176" s="105"/>
      <c r="K176" s="226"/>
      <c r="L176" s="64"/>
      <c r="M176" s="176"/>
      <c r="N176" s="284"/>
      <c r="O176" s="63"/>
      <c r="P176" s="237"/>
      <c r="Q176" s="240"/>
      <c r="R176" s="207"/>
    </row>
    <row r="177" spans="1:18">
      <c r="A177" s="63">
        <v>11</v>
      </c>
      <c r="B177" s="63"/>
      <c r="C177" s="122"/>
      <c r="D177" s="216"/>
      <c r="E177" s="123"/>
      <c r="F177" s="105"/>
      <c r="G177" s="123"/>
      <c r="H177" s="150"/>
      <c r="I177" s="150"/>
      <c r="J177" s="123"/>
      <c r="K177" s="131"/>
      <c r="L177" s="284"/>
      <c r="M177" s="88"/>
      <c r="N177" s="284"/>
      <c r="O177" s="63"/>
      <c r="P177" s="237"/>
      <c r="Q177" s="122"/>
      <c r="R177" s="207"/>
    </row>
    <row r="178" spans="1:18">
      <c r="A178" s="176">
        <v>11</v>
      </c>
      <c r="B178" s="63"/>
      <c r="C178" s="122"/>
      <c r="D178" s="236"/>
      <c r="E178" s="123"/>
      <c r="F178" s="105"/>
      <c r="G178" s="123"/>
      <c r="H178" s="238"/>
      <c r="I178" s="238"/>
      <c r="J178" s="123"/>
      <c r="K178" s="131"/>
      <c r="L178" s="284"/>
      <c r="M178" s="88"/>
      <c r="N178" s="284"/>
      <c r="O178" s="64"/>
      <c r="P178" s="237"/>
      <c r="Q178" s="122"/>
      <c r="R178" s="207"/>
    </row>
    <row r="179" spans="1:18">
      <c r="A179" s="176">
        <v>11</v>
      </c>
      <c r="B179" s="63"/>
      <c r="C179" s="169"/>
      <c r="D179" s="242"/>
      <c r="E179" s="245"/>
      <c r="F179" s="105"/>
      <c r="G179" s="245"/>
      <c r="H179" s="238"/>
      <c r="I179" s="238"/>
      <c r="J179" s="245"/>
      <c r="K179" s="80"/>
      <c r="L179" s="64"/>
      <c r="M179" s="80"/>
      <c r="N179" s="284"/>
      <c r="O179" s="237"/>
      <c r="P179" s="237"/>
      <c r="Q179" s="227"/>
      <c r="R179" s="207"/>
    </row>
    <row r="180" spans="1:18">
      <c r="A180" s="176">
        <v>11</v>
      </c>
      <c r="B180" s="63"/>
      <c r="C180" s="139"/>
      <c r="D180" s="98"/>
      <c r="E180" s="105"/>
      <c r="F180" s="105"/>
      <c r="G180" s="105"/>
      <c r="H180" s="238"/>
      <c r="I180" s="238"/>
      <c r="J180" s="105"/>
      <c r="K180" s="226"/>
      <c r="L180" s="64"/>
      <c r="M180" s="176"/>
      <c r="N180" s="284"/>
      <c r="O180" s="64"/>
      <c r="P180" s="237"/>
      <c r="Q180" s="240"/>
      <c r="R180" s="207"/>
    </row>
    <row r="181" spans="1:18">
      <c r="A181" s="205" t="s">
        <v>52</v>
      </c>
      <c r="B181" s="63"/>
      <c r="C181" s="139"/>
      <c r="D181" s="98"/>
      <c r="E181" s="105"/>
      <c r="F181" s="105"/>
      <c r="G181" s="105"/>
      <c r="H181" s="231"/>
      <c r="I181" s="231"/>
      <c r="J181" s="105"/>
      <c r="K181" s="226"/>
      <c r="L181" s="64"/>
      <c r="M181" s="176"/>
      <c r="N181" s="284"/>
      <c r="O181" s="171"/>
      <c r="P181" s="237"/>
      <c r="Q181" s="240"/>
      <c r="R181" s="207"/>
    </row>
    <row r="182" spans="1:18">
      <c r="A182" s="176">
        <v>11</v>
      </c>
      <c r="B182" s="63"/>
      <c r="C182" s="121"/>
      <c r="D182" s="246"/>
      <c r="E182" s="167"/>
      <c r="F182" s="230"/>
      <c r="G182" s="167"/>
      <c r="H182" s="247"/>
      <c r="I182" s="117"/>
      <c r="J182" s="167"/>
      <c r="K182" s="132"/>
      <c r="L182" s="63"/>
      <c r="M182" s="63"/>
      <c r="N182" s="80"/>
      <c r="O182" s="237"/>
      <c r="P182" s="154"/>
      <c r="Q182" s="132"/>
      <c r="R182" s="207"/>
    </row>
    <row r="183" spans="1:18">
      <c r="A183" s="79">
        <v>11</v>
      </c>
      <c r="B183" s="63"/>
      <c r="C183" s="169"/>
      <c r="D183" s="228"/>
      <c r="E183" s="212"/>
      <c r="F183" s="248"/>
      <c r="G183" s="212"/>
      <c r="H183" s="229"/>
      <c r="I183" s="229"/>
      <c r="J183" s="212"/>
      <c r="K183" s="169"/>
      <c r="L183" s="171"/>
      <c r="M183" s="80"/>
      <c r="N183" s="80"/>
      <c r="O183" s="80"/>
      <c r="P183" s="237"/>
      <c r="Q183" s="169"/>
      <c r="R183" s="207"/>
    </row>
    <row r="184" spans="1:18">
      <c r="A184" s="176">
        <v>11</v>
      </c>
      <c r="B184" s="63"/>
      <c r="C184" s="89"/>
      <c r="D184" s="205"/>
      <c r="E184" s="112"/>
      <c r="F184" s="234"/>
      <c r="G184" s="112"/>
      <c r="H184" s="116"/>
      <c r="I184" s="234"/>
      <c r="J184" s="112"/>
      <c r="K184" s="80"/>
      <c r="L184" s="63"/>
      <c r="M184" s="63"/>
      <c r="N184" s="80"/>
      <c r="O184" s="63"/>
      <c r="P184" s="63"/>
      <c r="Q184" s="100"/>
      <c r="R184" s="207"/>
    </row>
    <row r="185" spans="1:18">
      <c r="A185" s="176">
        <v>11</v>
      </c>
      <c r="B185" s="63"/>
      <c r="C185" s="169"/>
      <c r="D185" s="249"/>
      <c r="E185" s="250"/>
      <c r="F185" s="251"/>
      <c r="G185" s="252"/>
      <c r="H185" s="112"/>
      <c r="I185" s="112"/>
      <c r="J185" s="252"/>
      <c r="K185" s="169"/>
      <c r="L185" s="63"/>
      <c r="M185" s="63"/>
      <c r="N185" s="63"/>
      <c r="O185" s="237"/>
      <c r="P185" s="154"/>
      <c r="Q185" s="164"/>
      <c r="R185" s="207"/>
    </row>
    <row r="186" spans="1:18">
      <c r="A186" s="79">
        <v>11</v>
      </c>
      <c r="B186" s="63"/>
      <c r="C186" s="133"/>
      <c r="D186" s="253"/>
      <c r="E186" s="254"/>
      <c r="F186" s="234"/>
      <c r="G186" s="254"/>
      <c r="H186" s="229"/>
      <c r="I186" s="229"/>
      <c r="J186" s="254"/>
      <c r="K186" s="89"/>
      <c r="L186" s="64"/>
      <c r="M186" s="64"/>
      <c r="N186" s="64"/>
      <c r="O186" s="80"/>
      <c r="P186" s="80"/>
      <c r="Q186" s="132"/>
      <c r="R186" s="207"/>
    </row>
    <row r="187" spans="1:18">
      <c r="A187" s="255">
        <v>11</v>
      </c>
      <c r="B187" s="63"/>
      <c r="C187" s="132"/>
      <c r="D187" s="184"/>
      <c r="E187" s="256"/>
      <c r="F187" s="256"/>
      <c r="G187" s="256"/>
      <c r="H187" s="256"/>
      <c r="I187" s="256"/>
      <c r="J187" s="257"/>
      <c r="K187" s="89"/>
      <c r="L187" s="64"/>
      <c r="M187" s="64"/>
      <c r="N187" s="64"/>
      <c r="O187" s="64"/>
      <c r="P187" s="154"/>
      <c r="Q187" s="132"/>
      <c r="R187" s="207"/>
    </row>
    <row r="188" spans="1:18">
      <c r="A188" s="176">
        <v>11</v>
      </c>
      <c r="B188" s="63"/>
      <c r="C188" s="132"/>
      <c r="D188" s="232"/>
      <c r="E188" s="233"/>
      <c r="F188" s="230"/>
      <c r="G188" s="233"/>
      <c r="H188" s="233"/>
      <c r="I188" s="233"/>
      <c r="J188" s="233"/>
      <c r="K188" s="131"/>
      <c r="L188" s="80"/>
      <c r="M188" s="63"/>
      <c r="N188" s="237"/>
      <c r="O188" s="237"/>
      <c r="P188" s="154"/>
      <c r="Q188" s="132"/>
      <c r="R188" s="207"/>
    </row>
    <row r="189" spans="1:18">
      <c r="A189" s="176">
        <v>11</v>
      </c>
      <c r="B189" s="63"/>
      <c r="C189" s="132"/>
      <c r="D189" s="232"/>
      <c r="E189" s="233"/>
      <c r="F189" s="230"/>
      <c r="G189" s="258"/>
      <c r="H189" s="233"/>
      <c r="I189" s="233"/>
      <c r="J189" s="233"/>
      <c r="K189" s="131"/>
      <c r="L189" s="80"/>
      <c r="M189" s="63"/>
      <c r="N189" s="237"/>
      <c r="O189" s="237"/>
      <c r="P189" s="154"/>
      <c r="Q189" s="132"/>
      <c r="R189" s="207"/>
    </row>
    <row r="190" spans="1:18">
      <c r="A190" s="176">
        <v>11</v>
      </c>
      <c r="B190" s="63"/>
      <c r="C190" s="132"/>
      <c r="D190" s="232"/>
      <c r="E190" s="233"/>
      <c r="F190" s="230"/>
      <c r="G190" s="259"/>
      <c r="H190" s="260"/>
      <c r="I190" s="233"/>
      <c r="J190" s="233"/>
      <c r="K190" s="131"/>
      <c r="L190" s="80"/>
      <c r="M190" s="63"/>
      <c r="N190" s="237"/>
      <c r="O190" s="237"/>
      <c r="P190" s="154"/>
      <c r="Q190" s="132"/>
      <c r="R190" s="207"/>
    </row>
    <row r="191" spans="1:18">
      <c r="A191" s="221">
        <v>11</v>
      </c>
      <c r="B191" s="63"/>
      <c r="C191" s="177"/>
      <c r="D191" s="261"/>
      <c r="E191" s="178"/>
      <c r="F191" s="63"/>
      <c r="G191" s="178"/>
      <c r="H191" s="262"/>
      <c r="I191" s="262"/>
      <c r="J191" s="178"/>
      <c r="K191" s="175"/>
      <c r="L191" s="221"/>
      <c r="M191" s="93"/>
      <c r="N191" s="93"/>
      <c r="O191" s="168"/>
      <c r="P191" s="63"/>
      <c r="Q191" s="132"/>
      <c r="R191" s="63"/>
    </row>
    <row r="192" spans="1:18">
      <c r="A192" s="221">
        <v>11</v>
      </c>
      <c r="B192" s="63"/>
      <c r="C192" s="177"/>
      <c r="D192" s="261"/>
      <c r="E192" s="178"/>
      <c r="F192" s="63"/>
      <c r="G192" s="178"/>
      <c r="H192" s="262"/>
      <c r="I192" s="262"/>
      <c r="J192" s="178"/>
      <c r="K192" s="175"/>
      <c r="L192" s="221"/>
      <c r="M192" s="93"/>
      <c r="N192" s="93"/>
      <c r="O192" s="168"/>
      <c r="P192" s="63"/>
      <c r="Q192" s="132"/>
      <c r="R192" s="63"/>
    </row>
    <row r="193" spans="1:18" s="54" customFormat="1">
      <c r="A193" s="255">
        <v>11</v>
      </c>
      <c r="B193" s="63"/>
      <c r="C193" s="132"/>
      <c r="D193" s="165"/>
      <c r="E193" s="166"/>
      <c r="F193" s="266"/>
      <c r="G193" s="166"/>
      <c r="H193" s="166"/>
      <c r="I193" s="173"/>
      <c r="J193" s="166"/>
      <c r="K193" s="132"/>
      <c r="L193" s="63"/>
      <c r="M193" s="63"/>
      <c r="N193" s="63"/>
      <c r="O193" s="63"/>
      <c r="P193" s="63"/>
      <c r="Q193" s="132"/>
      <c r="R193" s="63"/>
    </row>
    <row r="194" spans="1:18" s="54" customFormat="1">
      <c r="A194" s="255">
        <v>11</v>
      </c>
      <c r="B194" s="63"/>
      <c r="C194" s="132"/>
      <c r="D194" s="165"/>
      <c r="E194" s="166"/>
      <c r="F194" s="266"/>
      <c r="G194" s="166"/>
      <c r="H194" s="166"/>
      <c r="I194" s="173"/>
      <c r="J194" s="166"/>
      <c r="K194" s="132"/>
      <c r="L194" s="63"/>
      <c r="M194" s="63"/>
      <c r="N194" s="63"/>
      <c r="O194" s="63"/>
      <c r="P194" s="63"/>
      <c r="Q194" s="132"/>
      <c r="R194" s="63"/>
    </row>
    <row r="195" spans="1:18">
      <c r="A195" s="221">
        <v>11</v>
      </c>
      <c r="B195" s="63"/>
      <c r="C195" s="132"/>
      <c r="D195" s="170"/>
      <c r="E195" s="179"/>
      <c r="F195" s="180"/>
      <c r="G195" s="263"/>
      <c r="H195" s="104"/>
      <c r="I195" s="104"/>
      <c r="J195" s="263"/>
      <c r="K195" s="75"/>
      <c r="L195" s="93"/>
      <c r="M195" s="93"/>
      <c r="N195" s="93"/>
      <c r="O195" s="93"/>
      <c r="P195" s="63"/>
      <c r="Q195" s="132"/>
      <c r="R195" s="63"/>
    </row>
    <row r="196" spans="1:18">
      <c r="A196" s="221">
        <v>11</v>
      </c>
      <c r="B196" s="63"/>
      <c r="C196" s="132"/>
      <c r="D196" s="170"/>
      <c r="E196" s="179"/>
      <c r="F196" s="180"/>
      <c r="G196" s="263"/>
      <c r="H196" s="104"/>
      <c r="I196" s="104"/>
      <c r="J196" s="263"/>
      <c r="K196" s="75"/>
      <c r="L196" s="93"/>
      <c r="M196" s="93"/>
      <c r="N196" s="80"/>
      <c r="O196" s="93"/>
      <c r="P196" s="63"/>
      <c r="Q196" s="132"/>
      <c r="R196" s="63"/>
    </row>
    <row r="197" spans="1:18">
      <c r="A197" s="221">
        <v>11</v>
      </c>
      <c r="B197" s="63"/>
      <c r="C197" s="75"/>
      <c r="D197" s="170"/>
      <c r="E197" s="264"/>
      <c r="F197" s="63"/>
      <c r="G197" s="161"/>
      <c r="H197" s="161"/>
      <c r="I197" s="163"/>
      <c r="J197" s="264"/>
      <c r="K197" s="75"/>
      <c r="L197" s="63"/>
      <c r="M197" s="63"/>
      <c r="N197" s="63"/>
      <c r="O197" s="93"/>
      <c r="P197" s="63"/>
      <c r="Q197" s="132"/>
      <c r="R197" s="63"/>
    </row>
    <row r="198" spans="1:18">
      <c r="A198" s="221">
        <v>11</v>
      </c>
      <c r="B198" s="63"/>
      <c r="C198" s="132"/>
      <c r="D198" s="170"/>
      <c r="E198" s="179"/>
      <c r="F198" s="99"/>
      <c r="G198" s="179"/>
      <c r="H198" s="265"/>
      <c r="I198" s="265"/>
      <c r="J198" s="179"/>
      <c r="K198" s="75"/>
      <c r="L198" s="93"/>
      <c r="M198" s="93"/>
      <c r="N198" s="93"/>
      <c r="O198" s="93"/>
      <c r="P198" s="63"/>
      <c r="Q198" s="132"/>
      <c r="R198" s="63"/>
    </row>
    <row r="199" spans="1:18">
      <c r="A199" s="63">
        <v>11</v>
      </c>
      <c r="B199" s="63"/>
      <c r="C199" s="100"/>
      <c r="D199" s="64"/>
      <c r="E199" s="166"/>
      <c r="F199" s="266"/>
      <c r="G199" s="166"/>
      <c r="H199" s="166"/>
      <c r="I199" s="173"/>
      <c r="J199" s="166"/>
      <c r="K199" s="75"/>
      <c r="L199" s="93"/>
      <c r="M199" s="93"/>
      <c r="N199" s="93"/>
      <c r="O199" s="93"/>
      <c r="P199" s="168"/>
      <c r="Q199" s="132"/>
      <c r="R199" s="63"/>
    </row>
    <row r="200" spans="1:18">
      <c r="A200" s="221">
        <v>11</v>
      </c>
      <c r="B200" s="63"/>
      <c r="C200" s="177"/>
      <c r="D200" s="170"/>
      <c r="E200" s="263"/>
      <c r="F200" s="63"/>
      <c r="G200" s="263"/>
      <c r="H200" s="163"/>
      <c r="I200" s="63"/>
      <c r="J200" s="263"/>
      <c r="K200" s="75"/>
      <c r="L200" s="93"/>
      <c r="M200" s="93"/>
      <c r="N200" s="93"/>
      <c r="O200" s="93"/>
      <c r="P200" s="63"/>
      <c r="Q200" s="132"/>
      <c r="R200" s="63"/>
    </row>
    <row r="201" spans="1:18">
      <c r="A201" s="221">
        <v>11</v>
      </c>
      <c r="B201" s="63"/>
      <c r="C201" s="177"/>
      <c r="D201" s="170"/>
      <c r="E201" s="263"/>
      <c r="F201" s="63"/>
      <c r="G201" s="263"/>
      <c r="H201" s="163"/>
      <c r="I201" s="63"/>
      <c r="J201" s="263"/>
      <c r="K201" s="75"/>
      <c r="L201" s="93"/>
      <c r="M201" s="93"/>
      <c r="N201" s="93"/>
      <c r="O201" s="93"/>
      <c r="P201" s="63"/>
      <c r="Q201" s="132"/>
      <c r="R201" s="63"/>
    </row>
    <row r="202" spans="1:18">
      <c r="A202" s="176">
        <v>11</v>
      </c>
      <c r="B202" s="63"/>
      <c r="C202" s="159"/>
      <c r="D202" s="160"/>
      <c r="E202" s="267"/>
      <c r="F202" s="162"/>
      <c r="G202" s="268"/>
      <c r="H202" s="268"/>
      <c r="I202" s="268"/>
      <c r="J202" s="267"/>
      <c r="K202" s="89"/>
      <c r="L202" s="64"/>
      <c r="M202" s="64"/>
      <c r="N202" s="64"/>
      <c r="O202" s="64"/>
      <c r="P202" s="237"/>
      <c r="Q202" s="269"/>
      <c r="R202" s="63"/>
    </row>
    <row r="203" spans="1:18">
      <c r="A203" s="176">
        <v>11</v>
      </c>
      <c r="B203" s="63"/>
      <c r="C203" s="132"/>
      <c r="D203" s="170"/>
      <c r="E203" s="162"/>
      <c r="F203" s="162"/>
      <c r="G203" s="162"/>
      <c r="H203" s="63"/>
      <c r="I203" s="63"/>
      <c r="J203" s="105"/>
      <c r="K203" s="89"/>
      <c r="L203" s="64"/>
      <c r="M203" s="64"/>
      <c r="N203" s="64"/>
      <c r="O203" s="64"/>
      <c r="P203" s="237"/>
      <c r="Q203" s="132"/>
      <c r="R203" s="64"/>
    </row>
    <row r="204" spans="1:18">
      <c r="A204" s="176">
        <v>11</v>
      </c>
      <c r="B204" s="63"/>
      <c r="C204" s="90"/>
      <c r="D204" s="153"/>
      <c r="E204" s="270"/>
      <c r="F204" s="162"/>
      <c r="G204" s="270"/>
      <c r="H204" s="65"/>
      <c r="I204" s="65"/>
      <c r="J204" s="270"/>
      <c r="K204" s="100"/>
      <c r="L204" s="93"/>
      <c r="M204" s="93"/>
      <c r="N204" s="93"/>
      <c r="O204" s="93"/>
      <c r="P204" s="168"/>
      <c r="Q204" s="132"/>
      <c r="R204" s="63"/>
    </row>
    <row r="205" spans="1:18">
      <c r="A205" s="176">
        <v>11</v>
      </c>
      <c r="B205" s="63"/>
      <c r="C205" s="90"/>
      <c r="D205" s="78"/>
      <c r="E205" s="172"/>
      <c r="F205" s="63"/>
      <c r="G205" s="172"/>
      <c r="H205" s="65"/>
      <c r="I205" s="65"/>
      <c r="J205" s="172"/>
      <c r="K205" s="75"/>
      <c r="L205" s="93"/>
      <c r="M205" s="93"/>
      <c r="N205" s="93"/>
      <c r="O205" s="93"/>
      <c r="P205" s="78"/>
      <c r="Q205" s="132"/>
      <c r="R205" s="63"/>
    </row>
    <row r="206" spans="1:18">
      <c r="A206" s="176">
        <v>11</v>
      </c>
      <c r="B206" s="63"/>
      <c r="C206" s="90"/>
      <c r="D206" s="153"/>
      <c r="E206" s="270"/>
      <c r="F206" s="63"/>
      <c r="G206" s="270"/>
      <c r="H206" s="65"/>
      <c r="I206" s="65"/>
      <c r="J206" s="270"/>
      <c r="K206" s="100"/>
      <c r="L206" s="93"/>
      <c r="M206" s="93"/>
      <c r="N206" s="93"/>
      <c r="O206" s="93"/>
      <c r="P206" s="186"/>
      <c r="Q206" s="132"/>
      <c r="R206" s="63"/>
    </row>
    <row r="207" spans="1:18">
      <c r="A207" s="271">
        <v>11</v>
      </c>
      <c r="B207" s="63"/>
      <c r="C207" s="100"/>
      <c r="D207" s="271"/>
      <c r="E207" s="272"/>
      <c r="F207" s="271"/>
      <c r="G207" s="272"/>
      <c r="H207" s="122"/>
      <c r="I207" s="122"/>
      <c r="J207" s="272"/>
      <c r="K207" s="169"/>
      <c r="L207" s="80"/>
      <c r="M207" s="80"/>
      <c r="N207" s="80"/>
      <c r="O207" s="80"/>
      <c r="P207" s="63"/>
      <c r="Q207" s="100"/>
      <c r="R207" s="271"/>
    </row>
    <row r="208" spans="1:18">
      <c r="A208" s="63">
        <v>11</v>
      </c>
      <c r="B208" s="63"/>
      <c r="C208" s="132"/>
      <c r="D208" s="214"/>
      <c r="E208" s="214"/>
      <c r="F208" s="235"/>
      <c r="G208" s="214"/>
      <c r="H208" s="273"/>
      <c r="I208" s="273"/>
      <c r="J208" s="235"/>
      <c r="K208" s="63"/>
      <c r="L208" s="63"/>
      <c r="M208" s="63"/>
      <c r="N208" s="63"/>
      <c r="O208" s="63"/>
      <c r="P208" s="63"/>
      <c r="Q208" s="63"/>
      <c r="R208" s="63"/>
    </row>
    <row r="209" spans="1:18">
      <c r="A209" s="176">
        <v>11</v>
      </c>
      <c r="B209" s="63"/>
      <c r="C209" s="100"/>
      <c r="D209" s="89"/>
      <c r="E209" s="182"/>
      <c r="F209" s="63"/>
      <c r="G209" s="172"/>
      <c r="H209" s="63"/>
      <c r="I209" s="63"/>
      <c r="J209" s="172"/>
      <c r="K209" s="89"/>
      <c r="L209" s="64"/>
      <c r="M209" s="64"/>
      <c r="N209" s="64"/>
      <c r="O209" s="64"/>
      <c r="P209" s="63"/>
      <c r="Q209" s="132"/>
      <c r="R209" s="63"/>
    </row>
    <row r="210" spans="1:18">
      <c r="A210" s="176">
        <v>11</v>
      </c>
      <c r="B210" s="63"/>
      <c r="C210" s="100"/>
      <c r="D210" s="89"/>
      <c r="E210" s="182"/>
      <c r="F210" s="63"/>
      <c r="G210" s="172"/>
      <c r="H210" s="63"/>
      <c r="I210" s="63"/>
      <c r="J210" s="172"/>
      <c r="K210" s="89"/>
      <c r="L210" s="64"/>
      <c r="M210" s="64"/>
      <c r="N210" s="64"/>
      <c r="O210" s="64"/>
      <c r="P210" s="63"/>
      <c r="Q210" s="132"/>
      <c r="R210" s="63"/>
    </row>
    <row r="211" spans="1:18">
      <c r="A211" s="176">
        <v>11</v>
      </c>
      <c r="B211" s="63"/>
      <c r="C211" s="100"/>
      <c r="D211" s="89"/>
      <c r="E211" s="182"/>
      <c r="F211" s="63"/>
      <c r="G211" s="172"/>
      <c r="H211" s="63"/>
      <c r="I211" s="63"/>
      <c r="J211" s="172"/>
      <c r="K211" s="89"/>
      <c r="L211" s="64"/>
      <c r="M211" s="64"/>
      <c r="N211" s="64"/>
      <c r="O211" s="64"/>
      <c r="P211" s="63"/>
      <c r="Q211" s="132"/>
      <c r="R211" s="64"/>
    </row>
    <row r="212" spans="1:18">
      <c r="A212" s="176">
        <v>11</v>
      </c>
      <c r="B212" s="63"/>
      <c r="C212" s="100"/>
      <c r="D212" s="89"/>
      <c r="E212" s="182"/>
      <c r="F212" s="63"/>
      <c r="G212" s="172"/>
      <c r="H212" s="63"/>
      <c r="I212" s="63"/>
      <c r="J212" s="172"/>
      <c r="K212" s="89"/>
      <c r="L212" s="64"/>
      <c r="M212" s="64"/>
      <c r="N212" s="64"/>
      <c r="O212" s="64"/>
      <c r="P212" s="63"/>
      <c r="Q212" s="132"/>
      <c r="R212" s="63"/>
    </row>
    <row r="213" spans="1:18">
      <c r="A213" s="176">
        <v>11</v>
      </c>
      <c r="B213" s="63"/>
      <c r="C213" s="100"/>
      <c r="D213" s="89"/>
      <c r="E213" s="182"/>
      <c r="F213" s="63"/>
      <c r="G213" s="172"/>
      <c r="H213" s="63"/>
      <c r="I213" s="63"/>
      <c r="J213" s="172"/>
      <c r="K213" s="89"/>
      <c r="L213" s="64"/>
      <c r="M213" s="64"/>
      <c r="N213" s="64"/>
      <c r="O213" s="64"/>
      <c r="P213" s="63"/>
      <c r="Q213" s="132"/>
      <c r="R213" s="63"/>
    </row>
    <row r="214" spans="1:18">
      <c r="A214" s="176">
        <v>11</v>
      </c>
      <c r="B214" s="63"/>
      <c r="C214" s="100"/>
      <c r="D214" s="89"/>
      <c r="E214" s="182"/>
      <c r="F214" s="63"/>
      <c r="G214" s="172"/>
      <c r="H214" s="63"/>
      <c r="I214" s="63"/>
      <c r="J214" s="172"/>
      <c r="K214" s="89"/>
      <c r="L214" s="64"/>
      <c r="M214" s="64"/>
      <c r="N214" s="64"/>
      <c r="O214" s="64"/>
      <c r="P214" s="63"/>
      <c r="Q214" s="132"/>
      <c r="R214" s="64"/>
    </row>
    <row r="215" spans="1:18">
      <c r="A215" s="176">
        <v>11</v>
      </c>
      <c r="B215" s="63"/>
      <c r="C215" s="157"/>
      <c r="D215" s="153"/>
      <c r="E215" s="158"/>
      <c r="F215" s="63"/>
      <c r="G215" s="65"/>
      <c r="H215" s="65"/>
      <c r="I215" s="65"/>
      <c r="J215" s="76"/>
      <c r="K215" s="274"/>
      <c r="L215" s="275"/>
      <c r="M215" s="275"/>
      <c r="N215" s="275"/>
      <c r="O215" s="153"/>
      <c r="P215" s="237"/>
      <c r="Q215" s="155"/>
      <c r="R215" s="63"/>
    </row>
    <row r="216" spans="1:18">
      <c r="A216" s="176">
        <v>11</v>
      </c>
      <c r="B216" s="63"/>
      <c r="C216" s="181"/>
      <c r="D216" s="236"/>
      <c r="E216" s="162"/>
      <c r="F216" s="163"/>
      <c r="G216" s="162"/>
      <c r="H216" s="63"/>
      <c r="I216" s="63"/>
      <c r="J216" s="162"/>
      <c r="K216" s="89"/>
      <c r="L216" s="275"/>
      <c r="M216" s="275"/>
      <c r="N216" s="275"/>
      <c r="O216" s="153"/>
      <c r="P216" s="237"/>
      <c r="Q216" s="132"/>
      <c r="R216" s="63"/>
    </row>
    <row r="217" spans="1:18">
      <c r="A217" s="176">
        <v>11</v>
      </c>
      <c r="B217" s="63"/>
      <c r="C217" s="100"/>
      <c r="D217" s="89"/>
      <c r="E217" s="172"/>
      <c r="F217" s="99"/>
      <c r="G217" s="172"/>
      <c r="H217" s="206"/>
      <c r="I217" s="206"/>
      <c r="J217" s="162"/>
      <c r="K217" s="276"/>
      <c r="L217" s="277"/>
      <c r="M217" s="277"/>
      <c r="N217" s="277"/>
      <c r="O217" s="153"/>
      <c r="P217" s="80"/>
      <c r="Q217" s="278"/>
      <c r="R217" s="80"/>
    </row>
    <row r="218" spans="1:18">
      <c r="A218" s="176">
        <v>11</v>
      </c>
      <c r="B218" s="63"/>
      <c r="C218" s="100"/>
      <c r="D218" s="89"/>
      <c r="E218" s="172"/>
      <c r="F218" s="63"/>
      <c r="G218" s="172"/>
      <c r="H218" s="65"/>
      <c r="I218" s="65"/>
      <c r="J218" s="172"/>
      <c r="K218" s="279"/>
      <c r="L218" s="280"/>
      <c r="M218" s="280"/>
      <c r="N218" s="280"/>
      <c r="O218" s="280"/>
      <c r="P218" s="280"/>
      <c r="Q218" s="132"/>
      <c r="R218" s="63"/>
    </row>
    <row r="219" spans="1:18">
      <c r="A219" s="176">
        <v>11</v>
      </c>
      <c r="B219" s="63"/>
      <c r="C219" s="281"/>
      <c r="D219" s="89"/>
      <c r="E219" s="172"/>
      <c r="F219" s="63"/>
      <c r="G219" s="172"/>
      <c r="H219" s="65"/>
      <c r="I219" s="65"/>
      <c r="J219" s="172"/>
      <c r="K219" s="281"/>
      <c r="L219" s="282"/>
      <c r="M219" s="282"/>
      <c r="N219" s="282"/>
      <c r="O219" s="80"/>
      <c r="P219" s="80"/>
      <c r="Q219" s="281"/>
      <c r="R219" s="63"/>
    </row>
    <row r="220" spans="1:18">
      <c r="A220" s="176">
        <v>11</v>
      </c>
      <c r="B220" s="63"/>
      <c r="C220" s="132"/>
      <c r="D220" s="214"/>
      <c r="E220" s="214"/>
      <c r="F220" s="235"/>
      <c r="G220" s="273"/>
      <c r="H220" s="273"/>
      <c r="I220" s="273"/>
      <c r="J220" s="235"/>
      <c r="K220" s="63"/>
      <c r="L220" s="63"/>
      <c r="M220" s="63"/>
      <c r="N220" s="63"/>
      <c r="O220" s="63"/>
      <c r="P220" s="63"/>
      <c r="Q220" s="63"/>
      <c r="R220" s="63"/>
    </row>
    <row r="221" spans="1:18">
      <c r="A221" s="176">
        <v>11</v>
      </c>
      <c r="B221" s="63"/>
      <c r="C221" s="132"/>
      <c r="D221" s="214"/>
      <c r="E221" s="212"/>
      <c r="F221" s="235"/>
      <c r="G221" s="273"/>
      <c r="H221" s="273"/>
      <c r="I221" s="273"/>
      <c r="J221" s="235"/>
      <c r="K221" s="63"/>
      <c r="L221" s="63"/>
      <c r="M221" s="63"/>
      <c r="N221" s="63"/>
      <c r="O221" s="63"/>
      <c r="P221" s="63"/>
      <c r="Q221" s="63"/>
      <c r="R221" s="63"/>
    </row>
    <row r="222" spans="1:18">
      <c r="A222" s="221">
        <v>11</v>
      </c>
      <c r="B222" s="63"/>
      <c r="C222" s="132"/>
      <c r="D222" s="214"/>
      <c r="E222" s="212"/>
      <c r="F222" s="235"/>
      <c r="G222" s="273"/>
      <c r="H222" s="273"/>
      <c r="I222" s="273"/>
      <c r="J222" s="235"/>
      <c r="K222" s="63"/>
      <c r="L222" s="63"/>
      <c r="M222" s="63"/>
      <c r="N222" s="63"/>
      <c r="O222" s="63"/>
      <c r="P222" s="63"/>
      <c r="Q222" s="63"/>
      <c r="R222" s="63"/>
    </row>
    <row r="223" spans="1:18">
      <c r="A223" s="221">
        <v>11</v>
      </c>
      <c r="B223" s="63"/>
      <c r="C223" s="132"/>
      <c r="D223" s="214"/>
      <c r="E223" s="212"/>
      <c r="F223" s="235"/>
      <c r="G223" s="273"/>
      <c r="H223" s="273"/>
      <c r="I223" s="273"/>
      <c r="J223" s="235"/>
      <c r="K223" s="63"/>
      <c r="L223" s="63"/>
      <c r="M223" s="63"/>
      <c r="N223" s="63"/>
      <c r="O223" s="63"/>
      <c r="P223" s="63"/>
      <c r="Q223" s="63"/>
      <c r="R223" s="63"/>
    </row>
  </sheetData>
  <autoFilter ref="A4:R223"/>
  <mergeCells count="3">
    <mergeCell ref="A1:R1"/>
    <mergeCell ref="A2:Q2"/>
    <mergeCell ref="G3:I3"/>
  </mergeCells>
  <pageMargins left="0.7" right="0.7" top="0.75" bottom="0.75" header="0.3" footer="0.3"/>
  <pageSetup paperSize="9" scale="45" fitToHeight="0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S217"/>
  <sheetViews>
    <sheetView topLeftCell="A18" zoomScale="70" zoomScaleNormal="70" workbookViewId="0">
      <selection activeCell="A21" sqref="A21:A22"/>
    </sheetView>
  </sheetViews>
  <sheetFormatPr defaultColWidth="8.88671875" defaultRowHeight="21"/>
  <cols>
    <col min="1" max="1" width="9.5546875" style="849" bestFit="1" customWidth="1"/>
    <col min="2" max="2" width="9.44140625" style="849" bestFit="1" customWidth="1"/>
    <col min="3" max="3" width="43.88671875" style="849" customWidth="1"/>
    <col min="4" max="4" width="25.5546875" style="849" customWidth="1"/>
    <col min="5" max="5" width="17.21875" style="698" bestFit="1" customWidth="1"/>
    <col min="6" max="6" width="8" style="698" customWidth="1"/>
    <col min="7" max="7" width="17.21875" style="698" customWidth="1"/>
    <col min="8" max="8" width="17.109375" style="698" customWidth="1"/>
    <col min="9" max="9" width="17.5546875" style="698" customWidth="1"/>
    <col min="10" max="10" width="19.5546875" style="698" customWidth="1"/>
    <col min="11" max="11" width="20.88671875" style="963" customWidth="1"/>
    <col min="12" max="12" width="13.44140625" style="963" customWidth="1"/>
    <col min="13" max="13" width="14.88671875" style="963" customWidth="1"/>
    <col min="14" max="14" width="18.88671875" style="963" customWidth="1"/>
    <col min="15" max="15" width="6.5546875" style="963" customWidth="1"/>
    <col min="16" max="16" width="23.109375" style="849" customWidth="1"/>
    <col min="17" max="17" width="74" style="849" customWidth="1"/>
    <col min="18" max="18" width="15.21875" style="849" customWidth="1"/>
    <col min="19" max="19" width="9.33203125" style="849" bestFit="1" customWidth="1"/>
    <col min="20" max="16384" width="8.88671875" style="849"/>
  </cols>
  <sheetData>
    <row r="1" spans="1:19">
      <c r="A1" s="1350" t="s">
        <v>175</v>
      </c>
      <c r="B1" s="1350"/>
      <c r="C1" s="1350"/>
      <c r="D1" s="1350"/>
      <c r="E1" s="1350"/>
      <c r="F1" s="1350"/>
      <c r="G1" s="1350"/>
      <c r="H1" s="1350"/>
      <c r="I1" s="1350"/>
      <c r="J1" s="1350"/>
      <c r="K1" s="1350"/>
      <c r="L1" s="1350"/>
      <c r="M1" s="1350"/>
      <c r="N1" s="1350"/>
      <c r="O1" s="1350"/>
      <c r="P1" s="1350"/>
      <c r="Q1" s="1350"/>
      <c r="R1" s="1350"/>
    </row>
    <row r="2" spans="1:19" ht="21.6" thickBot="1">
      <c r="A2" s="1351" t="s">
        <v>173</v>
      </c>
      <c r="B2" s="1351"/>
      <c r="C2" s="1351"/>
      <c r="D2" s="1351"/>
      <c r="E2" s="1351"/>
      <c r="F2" s="1351"/>
      <c r="G2" s="1351"/>
      <c r="H2" s="1351"/>
      <c r="I2" s="1351"/>
      <c r="J2" s="1351"/>
      <c r="K2" s="1351"/>
      <c r="L2" s="1351"/>
      <c r="M2" s="1351"/>
      <c r="N2" s="1351"/>
      <c r="O2" s="1351"/>
      <c r="P2" s="1351"/>
      <c r="Q2" s="1351"/>
      <c r="R2" s="1031"/>
    </row>
    <row r="3" spans="1:19">
      <c r="A3" s="21"/>
      <c r="B3" s="1030"/>
      <c r="C3" s="21"/>
      <c r="D3" s="21"/>
      <c r="E3" s="21"/>
      <c r="F3" s="21"/>
      <c r="G3" s="1352" t="s">
        <v>10</v>
      </c>
      <c r="H3" s="1353"/>
      <c r="I3" s="1354"/>
      <c r="J3" s="21"/>
      <c r="K3" s="1030"/>
      <c r="L3" s="1030"/>
      <c r="M3" s="1030"/>
      <c r="N3" s="1030"/>
      <c r="O3" s="1030"/>
      <c r="P3" s="21"/>
      <c r="Q3" s="21"/>
      <c r="R3" s="21"/>
    </row>
    <row r="4" spans="1:19" ht="147">
      <c r="A4" s="24" t="s">
        <v>8</v>
      </c>
      <c r="B4" s="24" t="s">
        <v>5</v>
      </c>
      <c r="C4" s="24" t="s">
        <v>11</v>
      </c>
      <c r="D4" s="24" t="s">
        <v>12</v>
      </c>
      <c r="E4" s="676" t="s">
        <v>6</v>
      </c>
      <c r="F4" s="676" t="s">
        <v>3</v>
      </c>
      <c r="G4" s="677" t="s">
        <v>178</v>
      </c>
      <c r="H4" s="677" t="s">
        <v>179</v>
      </c>
      <c r="I4" s="677" t="s">
        <v>180</v>
      </c>
      <c r="J4" s="676" t="s">
        <v>13</v>
      </c>
      <c r="K4" s="24" t="s">
        <v>0</v>
      </c>
      <c r="L4" s="24" t="s">
        <v>2</v>
      </c>
      <c r="M4" s="24" t="s">
        <v>9</v>
      </c>
      <c r="N4" s="24" t="s">
        <v>1</v>
      </c>
      <c r="O4" s="24" t="s">
        <v>4</v>
      </c>
      <c r="P4" s="24" t="s">
        <v>15</v>
      </c>
      <c r="Q4" s="24" t="s">
        <v>7</v>
      </c>
      <c r="R4" s="856" t="s">
        <v>14</v>
      </c>
    </row>
    <row r="5" spans="1:19">
      <c r="A5" s="68"/>
      <c r="B5" s="68"/>
      <c r="C5" s="68" t="s">
        <v>174</v>
      </c>
      <c r="D5" s="68"/>
      <c r="E5" s="678"/>
      <c r="F5" s="678"/>
      <c r="G5" s="679">
        <f>SUM(G21:G301)</f>
        <v>242145990</v>
      </c>
      <c r="H5" s="679">
        <f>SUM(H21:H301)</f>
        <v>36041920</v>
      </c>
      <c r="I5" s="679">
        <f>SUM(I21:I301)</f>
        <v>0</v>
      </c>
      <c r="J5" s="679">
        <f>SUM(J21:J301)</f>
        <v>278187910</v>
      </c>
      <c r="K5" s="68"/>
      <c r="L5" s="68"/>
      <c r="M5" s="68"/>
      <c r="N5" s="68"/>
      <c r="O5" s="68"/>
      <c r="P5" s="68"/>
      <c r="Q5" s="68"/>
      <c r="R5" s="857"/>
    </row>
    <row r="6" spans="1:19" s="861" customFormat="1" ht="42">
      <c r="A6" s="357">
        <v>11</v>
      </c>
      <c r="B6" s="390">
        <v>1</v>
      </c>
      <c r="C6" s="351" t="s">
        <v>363</v>
      </c>
      <c r="D6" s="317" t="s">
        <v>364</v>
      </c>
      <c r="E6" s="317">
        <v>139558.60999999999</v>
      </c>
      <c r="F6" s="317">
        <v>1</v>
      </c>
      <c r="G6" s="317">
        <v>139558.60999999999</v>
      </c>
      <c r="H6" s="317"/>
      <c r="I6" s="317"/>
      <c r="J6" s="317">
        <v>139558.60999999999</v>
      </c>
      <c r="K6" s="351" t="s">
        <v>365</v>
      </c>
      <c r="L6" s="351" t="s">
        <v>49</v>
      </c>
      <c r="M6" s="351" t="s">
        <v>59</v>
      </c>
      <c r="N6" s="858" t="s">
        <v>32</v>
      </c>
      <c r="O6" s="308" t="s">
        <v>332</v>
      </c>
      <c r="P6" s="317" t="s">
        <v>366</v>
      </c>
      <c r="Q6" s="859" t="s">
        <v>367</v>
      </c>
      <c r="R6" s="783"/>
      <c r="S6" s="860"/>
    </row>
    <row r="7" spans="1:19" s="861" customFormat="1" ht="42">
      <c r="A7" s="357">
        <v>11</v>
      </c>
      <c r="B7" s="390">
        <v>2</v>
      </c>
      <c r="C7" s="351" t="s">
        <v>368</v>
      </c>
      <c r="D7" s="317" t="s">
        <v>136</v>
      </c>
      <c r="E7" s="317">
        <v>274000</v>
      </c>
      <c r="F7" s="317">
        <v>1</v>
      </c>
      <c r="G7" s="317">
        <v>274000</v>
      </c>
      <c r="H7" s="317"/>
      <c r="I7" s="317"/>
      <c r="J7" s="317">
        <v>274000</v>
      </c>
      <c r="K7" s="351" t="s">
        <v>311</v>
      </c>
      <c r="L7" s="351" t="s">
        <v>49</v>
      </c>
      <c r="M7" s="351" t="s">
        <v>312</v>
      </c>
      <c r="N7" s="858" t="s">
        <v>32</v>
      </c>
      <c r="O7" s="308" t="s">
        <v>332</v>
      </c>
      <c r="P7" s="317" t="s">
        <v>274</v>
      </c>
      <c r="Q7" s="859" t="s">
        <v>369</v>
      </c>
      <c r="R7" s="783"/>
      <c r="S7" s="860"/>
    </row>
    <row r="8" spans="1:19" s="861" customFormat="1" ht="42">
      <c r="A8" s="357">
        <v>11</v>
      </c>
      <c r="B8" s="390">
        <v>3</v>
      </c>
      <c r="C8" s="317" t="s">
        <v>370</v>
      </c>
      <c r="D8" s="317" t="s">
        <v>136</v>
      </c>
      <c r="E8" s="317">
        <v>218000</v>
      </c>
      <c r="F8" s="317">
        <v>1</v>
      </c>
      <c r="G8" s="317">
        <v>218000</v>
      </c>
      <c r="H8" s="317"/>
      <c r="I8" s="317"/>
      <c r="J8" s="317">
        <v>218000</v>
      </c>
      <c r="K8" s="317" t="s">
        <v>371</v>
      </c>
      <c r="L8" s="317" t="s">
        <v>49</v>
      </c>
      <c r="M8" s="317" t="s">
        <v>116</v>
      </c>
      <c r="N8" s="858" t="s">
        <v>32</v>
      </c>
      <c r="O8" s="317" t="s">
        <v>332</v>
      </c>
      <c r="P8" s="317" t="s">
        <v>274</v>
      </c>
      <c r="Q8" s="711" t="s">
        <v>372</v>
      </c>
      <c r="R8" s="783"/>
      <c r="S8" s="862"/>
    </row>
    <row r="9" spans="1:19" s="861" customFormat="1" ht="84">
      <c r="A9" s="357">
        <v>11</v>
      </c>
      <c r="B9" s="390">
        <v>4</v>
      </c>
      <c r="C9" s="351" t="s">
        <v>373</v>
      </c>
      <c r="D9" s="390">
        <v>9638</v>
      </c>
      <c r="E9" s="357">
        <v>13347600</v>
      </c>
      <c r="F9" s="317"/>
      <c r="G9" s="357">
        <v>13347600</v>
      </c>
      <c r="H9" s="317"/>
      <c r="I9" s="357"/>
      <c r="J9" s="357">
        <v>13347600</v>
      </c>
      <c r="K9" s="351" t="s">
        <v>374</v>
      </c>
      <c r="L9" s="351" t="s">
        <v>66</v>
      </c>
      <c r="M9" s="351" t="s">
        <v>66</v>
      </c>
      <c r="N9" s="351" t="s">
        <v>32</v>
      </c>
      <c r="O9" s="308" t="s">
        <v>20</v>
      </c>
      <c r="P9" s="308" t="s">
        <v>341</v>
      </c>
      <c r="Q9" s="859" t="s">
        <v>375</v>
      </c>
      <c r="R9" s="863"/>
      <c r="S9" s="860"/>
    </row>
    <row r="10" spans="1:19" s="861" customFormat="1" ht="42">
      <c r="A10" s="357">
        <v>11</v>
      </c>
      <c r="B10" s="390">
        <v>5</v>
      </c>
      <c r="C10" s="351" t="s">
        <v>376</v>
      </c>
      <c r="D10" s="317"/>
      <c r="E10" s="688">
        <v>1500000</v>
      </c>
      <c r="F10" s="688">
        <v>1</v>
      </c>
      <c r="G10" s="688">
        <v>1500000</v>
      </c>
      <c r="H10" s="688"/>
      <c r="I10" s="688"/>
      <c r="J10" s="688">
        <v>1500000</v>
      </c>
      <c r="K10" s="864" t="s">
        <v>377</v>
      </c>
      <c r="L10" s="351" t="s">
        <v>68</v>
      </c>
      <c r="M10" s="351" t="s">
        <v>73</v>
      </c>
      <c r="N10" s="351" t="s">
        <v>32</v>
      </c>
      <c r="O10" s="308" t="s">
        <v>20</v>
      </c>
      <c r="P10" s="317" t="s">
        <v>378</v>
      </c>
      <c r="Q10" s="859" t="s">
        <v>379</v>
      </c>
      <c r="R10" s="834"/>
      <c r="S10" s="860"/>
    </row>
    <row r="11" spans="1:19" s="861" customFormat="1" ht="63">
      <c r="A11" s="357">
        <v>11</v>
      </c>
      <c r="B11" s="390">
        <v>6</v>
      </c>
      <c r="C11" s="351" t="s">
        <v>380</v>
      </c>
      <c r="D11" s="317"/>
      <c r="E11" s="317">
        <v>4950000</v>
      </c>
      <c r="F11" s="317">
        <v>1</v>
      </c>
      <c r="G11" s="317">
        <v>4950000</v>
      </c>
      <c r="H11" s="317"/>
      <c r="I11" s="317"/>
      <c r="J11" s="317">
        <v>4950000</v>
      </c>
      <c r="K11" s="864" t="s">
        <v>377</v>
      </c>
      <c r="L11" s="351" t="s">
        <v>68</v>
      </c>
      <c r="M11" s="351" t="s">
        <v>73</v>
      </c>
      <c r="N11" s="351" t="s">
        <v>32</v>
      </c>
      <c r="O11" s="308" t="s">
        <v>20</v>
      </c>
      <c r="P11" s="317" t="s">
        <v>378</v>
      </c>
      <c r="Q11" s="859" t="s">
        <v>381</v>
      </c>
      <c r="R11" s="834"/>
      <c r="S11" s="860"/>
    </row>
    <row r="12" spans="1:19" s="861" customFormat="1" ht="42">
      <c r="A12" s="357">
        <v>11</v>
      </c>
      <c r="B12" s="390">
        <v>7</v>
      </c>
      <c r="C12" s="317" t="s">
        <v>382</v>
      </c>
      <c r="D12" s="308" t="s">
        <v>34</v>
      </c>
      <c r="E12" s="317">
        <v>250000</v>
      </c>
      <c r="F12" s="317" t="s">
        <v>159</v>
      </c>
      <c r="G12" s="690">
        <v>250000</v>
      </c>
      <c r="H12" s="690"/>
      <c r="I12" s="317"/>
      <c r="J12" s="699">
        <v>250000</v>
      </c>
      <c r="K12" s="317" t="s">
        <v>84</v>
      </c>
      <c r="L12" s="308" t="s">
        <v>56</v>
      </c>
      <c r="M12" s="317" t="s">
        <v>57</v>
      </c>
      <c r="N12" s="308" t="s">
        <v>32</v>
      </c>
      <c r="O12" s="308" t="s">
        <v>319</v>
      </c>
      <c r="P12" s="308" t="s">
        <v>383</v>
      </c>
      <c r="Q12" s="859" t="s">
        <v>384</v>
      </c>
      <c r="R12" s="863"/>
      <c r="S12" s="865"/>
    </row>
    <row r="13" spans="1:19" s="861" customFormat="1" ht="63">
      <c r="A13" s="357">
        <v>11</v>
      </c>
      <c r="B13" s="308">
        <v>8</v>
      </c>
      <c r="C13" s="866" t="s">
        <v>54</v>
      </c>
      <c r="D13" s="867" t="s">
        <v>25</v>
      </c>
      <c r="E13" s="691">
        <v>1171100</v>
      </c>
      <c r="F13" s="700">
        <v>1</v>
      </c>
      <c r="G13" s="691">
        <v>1171100</v>
      </c>
      <c r="H13" s="691"/>
      <c r="I13" s="691"/>
      <c r="J13" s="691">
        <v>1171100</v>
      </c>
      <c r="K13" s="858" t="s">
        <v>385</v>
      </c>
      <c r="L13" s="700" t="s">
        <v>64</v>
      </c>
      <c r="M13" s="700" t="s">
        <v>80</v>
      </c>
      <c r="N13" s="700" t="s">
        <v>32</v>
      </c>
      <c r="O13" s="858" t="s">
        <v>386</v>
      </c>
      <c r="P13" s="867" t="s">
        <v>332</v>
      </c>
      <c r="Q13" s="859" t="s">
        <v>387</v>
      </c>
      <c r="R13" s="868"/>
      <c r="S13" s="860"/>
    </row>
    <row r="14" spans="1:19" s="861" customFormat="1" ht="63">
      <c r="A14" s="357">
        <v>11</v>
      </c>
      <c r="B14" s="308">
        <v>9</v>
      </c>
      <c r="C14" s="866" t="s">
        <v>54</v>
      </c>
      <c r="D14" s="867" t="s">
        <v>25</v>
      </c>
      <c r="E14" s="691">
        <v>1171100</v>
      </c>
      <c r="F14" s="700">
        <v>1</v>
      </c>
      <c r="G14" s="691">
        <v>1171100</v>
      </c>
      <c r="H14" s="691"/>
      <c r="I14" s="691"/>
      <c r="J14" s="691">
        <v>1171100</v>
      </c>
      <c r="K14" s="858" t="s">
        <v>388</v>
      </c>
      <c r="L14" s="700" t="s">
        <v>64</v>
      </c>
      <c r="M14" s="700" t="s">
        <v>80</v>
      </c>
      <c r="N14" s="700" t="s">
        <v>32</v>
      </c>
      <c r="O14" s="858" t="s">
        <v>386</v>
      </c>
      <c r="P14" s="867" t="s">
        <v>332</v>
      </c>
      <c r="Q14" s="859" t="s">
        <v>387</v>
      </c>
      <c r="R14" s="868"/>
      <c r="S14" s="860"/>
    </row>
    <row r="15" spans="1:19" s="861" customFormat="1" ht="84">
      <c r="A15" s="357">
        <v>11</v>
      </c>
      <c r="B15" s="308">
        <v>10</v>
      </c>
      <c r="C15" s="308" t="s">
        <v>389</v>
      </c>
      <c r="D15" s="308"/>
      <c r="E15" s="357">
        <v>558000</v>
      </c>
      <c r="F15" s="317">
        <v>1</v>
      </c>
      <c r="G15" s="357">
        <v>558000</v>
      </c>
      <c r="H15" s="357"/>
      <c r="I15" s="357"/>
      <c r="J15" s="357">
        <v>558000</v>
      </c>
      <c r="K15" s="858" t="s">
        <v>390</v>
      </c>
      <c r="L15" s="858" t="s">
        <v>64</v>
      </c>
      <c r="M15" s="858" t="s">
        <v>69</v>
      </c>
      <c r="N15" s="858" t="s">
        <v>32</v>
      </c>
      <c r="O15" s="308" t="s">
        <v>391</v>
      </c>
      <c r="P15" s="858" t="s">
        <v>392</v>
      </c>
      <c r="Q15" s="859" t="s">
        <v>393</v>
      </c>
      <c r="R15" s="869"/>
      <c r="S15" s="860"/>
    </row>
    <row r="16" spans="1:19" s="861" customFormat="1" ht="63">
      <c r="A16" s="357">
        <v>11</v>
      </c>
      <c r="B16" s="308">
        <v>11</v>
      </c>
      <c r="C16" s="317" t="s">
        <v>394</v>
      </c>
      <c r="D16" s="308">
        <v>10746</v>
      </c>
      <c r="E16" s="317">
        <v>3300000</v>
      </c>
      <c r="F16" s="317">
        <v>1</v>
      </c>
      <c r="G16" s="317">
        <v>3300000</v>
      </c>
      <c r="H16" s="317"/>
      <c r="I16" s="317"/>
      <c r="J16" s="317">
        <v>3300000</v>
      </c>
      <c r="K16" s="317" t="s">
        <v>395</v>
      </c>
      <c r="L16" s="308" t="s">
        <v>56</v>
      </c>
      <c r="M16" s="317" t="s">
        <v>106</v>
      </c>
      <c r="N16" s="308" t="s">
        <v>32</v>
      </c>
      <c r="O16" s="308" t="s">
        <v>335</v>
      </c>
      <c r="P16" s="308" t="s">
        <v>396</v>
      </c>
      <c r="Q16" s="711" t="s">
        <v>397</v>
      </c>
      <c r="R16" s="863"/>
      <c r="S16" s="870"/>
    </row>
    <row r="17" spans="1:19" s="861" customFormat="1" ht="63">
      <c r="A17" s="357">
        <v>11</v>
      </c>
      <c r="B17" s="308">
        <v>12</v>
      </c>
      <c r="C17" s="351" t="s">
        <v>398</v>
      </c>
      <c r="D17" s="308">
        <v>9728</v>
      </c>
      <c r="E17" s="357">
        <v>4700000</v>
      </c>
      <c r="F17" s="357">
        <v>1</v>
      </c>
      <c r="G17" s="357">
        <v>4700000</v>
      </c>
      <c r="H17" s="357"/>
      <c r="I17" s="317"/>
      <c r="J17" s="357">
        <v>4700000</v>
      </c>
      <c r="K17" s="317" t="s">
        <v>399</v>
      </c>
      <c r="L17" s="308" t="s">
        <v>56</v>
      </c>
      <c r="M17" s="317" t="s">
        <v>57</v>
      </c>
      <c r="N17" s="308" t="s">
        <v>32</v>
      </c>
      <c r="O17" s="308" t="s">
        <v>335</v>
      </c>
      <c r="P17" s="308" t="s">
        <v>336</v>
      </c>
      <c r="Q17" s="859" t="s">
        <v>400</v>
      </c>
      <c r="R17" s="863"/>
      <c r="S17" s="871"/>
    </row>
    <row r="18" spans="1:19" s="861" customFormat="1" ht="42">
      <c r="A18" s="357">
        <v>11</v>
      </c>
      <c r="B18" s="308">
        <v>13</v>
      </c>
      <c r="C18" s="357" t="s">
        <v>167</v>
      </c>
      <c r="D18" s="390">
        <v>3444</v>
      </c>
      <c r="E18" s="357">
        <v>1467500</v>
      </c>
      <c r="F18" s="357"/>
      <c r="G18" s="357">
        <v>1467500</v>
      </c>
      <c r="H18" s="357"/>
      <c r="I18" s="357"/>
      <c r="J18" s="357">
        <v>1467500</v>
      </c>
      <c r="K18" s="317" t="s">
        <v>401</v>
      </c>
      <c r="L18" s="317" t="s">
        <v>155</v>
      </c>
      <c r="M18" s="317" t="s">
        <v>155</v>
      </c>
      <c r="N18" s="317" t="s">
        <v>32</v>
      </c>
      <c r="O18" s="317"/>
      <c r="P18" s="317" t="s">
        <v>274</v>
      </c>
      <c r="Q18" s="859" t="s">
        <v>402</v>
      </c>
      <c r="R18" s="872"/>
    </row>
    <row r="19" spans="1:19" s="876" customFormat="1" ht="42">
      <c r="A19" s="873">
        <v>11</v>
      </c>
      <c r="B19" s="873">
        <v>1</v>
      </c>
      <c r="C19" s="874" t="s">
        <v>444</v>
      </c>
      <c r="D19" s="873">
        <v>8870</v>
      </c>
      <c r="E19" s="688">
        <v>37148700</v>
      </c>
      <c r="F19" s="688">
        <v>1</v>
      </c>
      <c r="G19" s="688">
        <v>37148700</v>
      </c>
      <c r="H19" s="702" t="s">
        <v>405</v>
      </c>
      <c r="I19" s="702" t="s">
        <v>405</v>
      </c>
      <c r="J19" s="703">
        <f>G19</f>
        <v>37148700</v>
      </c>
      <c r="K19" s="875" t="s">
        <v>406</v>
      </c>
      <c r="L19" s="853" t="s">
        <v>407</v>
      </c>
      <c r="M19" s="853" t="s">
        <v>408</v>
      </c>
      <c r="N19" s="853" t="s">
        <v>33</v>
      </c>
      <c r="O19" s="853" t="s">
        <v>20</v>
      </c>
      <c r="P19" s="702" t="s">
        <v>30</v>
      </c>
      <c r="Q19" s="859" t="s">
        <v>445</v>
      </c>
      <c r="R19" s="784"/>
    </row>
    <row r="20" spans="1:19" s="876" customFormat="1" ht="42">
      <c r="A20" s="873">
        <v>11</v>
      </c>
      <c r="B20" s="873">
        <v>2</v>
      </c>
      <c r="C20" s="877" t="s">
        <v>416</v>
      </c>
      <c r="D20" s="873" t="s">
        <v>25</v>
      </c>
      <c r="E20" s="705">
        <v>1275300</v>
      </c>
      <c r="F20" s="705">
        <v>1</v>
      </c>
      <c r="G20" s="705">
        <v>1275300</v>
      </c>
      <c r="H20" s="705"/>
      <c r="I20" s="705"/>
      <c r="J20" s="705">
        <v>1275300</v>
      </c>
      <c r="K20" s="874" t="s">
        <v>446</v>
      </c>
      <c r="L20" s="873" t="s">
        <v>407</v>
      </c>
      <c r="M20" s="873" t="s">
        <v>418</v>
      </c>
      <c r="N20" s="873" t="s">
        <v>33</v>
      </c>
      <c r="O20" s="873" t="s">
        <v>36</v>
      </c>
      <c r="P20" s="705" t="s">
        <v>419</v>
      </c>
      <c r="Q20" s="859" t="s">
        <v>441</v>
      </c>
      <c r="R20" s="784"/>
    </row>
    <row r="21" spans="1:19" s="880" customFormat="1" ht="42">
      <c r="A21" s="673">
        <v>11</v>
      </c>
      <c r="B21" s="673">
        <v>25</v>
      </c>
      <c r="C21" s="667" t="s">
        <v>853</v>
      </c>
      <c r="D21" s="673">
        <v>10947</v>
      </c>
      <c r="E21" s="57">
        <v>45052400</v>
      </c>
      <c r="F21" s="673"/>
      <c r="G21" s="57">
        <v>9010480</v>
      </c>
      <c r="H21" s="57">
        <v>36041920</v>
      </c>
      <c r="I21" s="57">
        <v>0</v>
      </c>
      <c r="J21" s="57">
        <f t="shared" ref="J21:J57" si="0">SUM(G21:I21)</f>
        <v>45052400</v>
      </c>
      <c r="K21" s="879" t="s">
        <v>686</v>
      </c>
      <c r="L21" s="673" t="s">
        <v>687</v>
      </c>
      <c r="M21" s="673" t="s">
        <v>688</v>
      </c>
      <c r="N21" s="673" t="s">
        <v>450</v>
      </c>
      <c r="O21" s="673" t="s">
        <v>689</v>
      </c>
      <c r="P21" s="673" t="s">
        <v>854</v>
      </c>
      <c r="Q21" s="879" t="s">
        <v>855</v>
      </c>
      <c r="R21" s="673">
        <v>3</v>
      </c>
    </row>
    <row r="22" spans="1:19" s="881" customFormat="1">
      <c r="A22" s="673">
        <v>11</v>
      </c>
      <c r="B22" s="673">
        <v>26</v>
      </c>
      <c r="C22" s="667" t="s">
        <v>856</v>
      </c>
      <c r="D22" s="57">
        <v>5419</v>
      </c>
      <c r="E22" s="57">
        <v>3150</v>
      </c>
      <c r="F22" s="57">
        <v>1100</v>
      </c>
      <c r="G22" s="57">
        <v>3465000</v>
      </c>
      <c r="H22" s="57">
        <v>0</v>
      </c>
      <c r="I22" s="57">
        <v>0</v>
      </c>
      <c r="J22" s="57">
        <f t="shared" si="0"/>
        <v>3465000</v>
      </c>
      <c r="K22" s="879" t="s">
        <v>686</v>
      </c>
      <c r="L22" s="673" t="s">
        <v>687</v>
      </c>
      <c r="M22" s="673" t="s">
        <v>688</v>
      </c>
      <c r="N22" s="673" t="s">
        <v>450</v>
      </c>
      <c r="O22" s="673" t="s">
        <v>689</v>
      </c>
      <c r="P22" s="673"/>
      <c r="Q22" s="879"/>
      <c r="R22" s="673"/>
    </row>
    <row r="23" spans="1:19" s="880" customFormat="1" ht="42">
      <c r="A23" s="673">
        <v>11</v>
      </c>
      <c r="B23" s="673">
        <v>27</v>
      </c>
      <c r="C23" s="667" t="s">
        <v>857</v>
      </c>
      <c r="D23" s="57" t="s">
        <v>858</v>
      </c>
      <c r="E23" s="57">
        <v>2250</v>
      </c>
      <c r="F23" s="57">
        <v>120</v>
      </c>
      <c r="G23" s="57">
        <v>270000</v>
      </c>
      <c r="H23" s="57">
        <v>0</v>
      </c>
      <c r="I23" s="57">
        <v>0</v>
      </c>
      <c r="J23" s="57">
        <f t="shared" si="0"/>
        <v>270000</v>
      </c>
      <c r="K23" s="879" t="s">
        <v>859</v>
      </c>
      <c r="L23" s="673" t="s">
        <v>708</v>
      </c>
      <c r="M23" s="673" t="s">
        <v>860</v>
      </c>
      <c r="N23" s="673" t="s">
        <v>450</v>
      </c>
      <c r="O23" s="673"/>
      <c r="P23" s="673"/>
      <c r="Q23" s="667" t="s">
        <v>861</v>
      </c>
      <c r="R23" s="673"/>
    </row>
    <row r="24" spans="1:19" s="880" customFormat="1" ht="42">
      <c r="A24" s="673">
        <v>11</v>
      </c>
      <c r="B24" s="673">
        <v>28</v>
      </c>
      <c r="C24" s="667" t="s">
        <v>739</v>
      </c>
      <c r="D24" s="57" t="s">
        <v>858</v>
      </c>
      <c r="E24" s="57">
        <v>2250</v>
      </c>
      <c r="F24" s="57">
        <v>430</v>
      </c>
      <c r="G24" s="57">
        <v>967500</v>
      </c>
      <c r="H24" s="57">
        <v>0</v>
      </c>
      <c r="I24" s="57">
        <v>0</v>
      </c>
      <c r="J24" s="57">
        <f t="shared" si="0"/>
        <v>967500</v>
      </c>
      <c r="K24" s="879" t="s">
        <v>740</v>
      </c>
      <c r="L24" s="673" t="s">
        <v>708</v>
      </c>
      <c r="M24" s="673" t="s">
        <v>708</v>
      </c>
      <c r="N24" s="673" t="s">
        <v>450</v>
      </c>
      <c r="O24" s="673" t="s">
        <v>332</v>
      </c>
      <c r="P24" s="673" t="s">
        <v>24</v>
      </c>
      <c r="Q24" s="879" t="s">
        <v>741</v>
      </c>
      <c r="R24" s="673">
        <v>2</v>
      </c>
    </row>
    <row r="25" spans="1:19" s="880" customFormat="1" ht="63">
      <c r="A25" s="673">
        <v>11</v>
      </c>
      <c r="B25" s="673">
        <v>29</v>
      </c>
      <c r="C25" s="667" t="s">
        <v>862</v>
      </c>
      <c r="D25" s="57">
        <v>5419</v>
      </c>
      <c r="E25" s="57">
        <v>3150</v>
      </c>
      <c r="F25" s="57">
        <v>125</v>
      </c>
      <c r="G25" s="57">
        <v>393750</v>
      </c>
      <c r="H25" s="57">
        <v>0</v>
      </c>
      <c r="I25" s="57">
        <v>0</v>
      </c>
      <c r="J25" s="57">
        <f t="shared" si="0"/>
        <v>393750</v>
      </c>
      <c r="K25" s="879" t="s">
        <v>863</v>
      </c>
      <c r="L25" s="673" t="s">
        <v>708</v>
      </c>
      <c r="M25" s="673" t="s">
        <v>864</v>
      </c>
      <c r="N25" s="673" t="s">
        <v>450</v>
      </c>
      <c r="O25" s="673" t="s">
        <v>332</v>
      </c>
      <c r="P25" s="673"/>
      <c r="Q25" s="879" t="s">
        <v>716</v>
      </c>
      <c r="R25" s="673">
        <v>2</v>
      </c>
    </row>
    <row r="26" spans="1:19" s="880" customFormat="1" ht="42">
      <c r="A26" s="673">
        <v>11</v>
      </c>
      <c r="B26" s="673">
        <v>30</v>
      </c>
      <c r="C26" s="667" t="s">
        <v>767</v>
      </c>
      <c r="D26" s="57" t="s">
        <v>858</v>
      </c>
      <c r="E26" s="57">
        <v>2250</v>
      </c>
      <c r="F26" s="57">
        <v>200</v>
      </c>
      <c r="G26" s="57">
        <v>450000</v>
      </c>
      <c r="H26" s="57">
        <v>0</v>
      </c>
      <c r="I26" s="57">
        <v>0</v>
      </c>
      <c r="J26" s="57">
        <f t="shared" si="0"/>
        <v>450000</v>
      </c>
      <c r="K26" s="879" t="s">
        <v>865</v>
      </c>
      <c r="L26" s="673" t="s">
        <v>708</v>
      </c>
      <c r="M26" s="673" t="s">
        <v>864</v>
      </c>
      <c r="N26" s="673" t="s">
        <v>450</v>
      </c>
      <c r="O26" s="673" t="s">
        <v>332</v>
      </c>
      <c r="P26" s="673"/>
      <c r="Q26" s="879" t="s">
        <v>716</v>
      </c>
      <c r="R26" s="673">
        <v>2</v>
      </c>
    </row>
    <row r="27" spans="1:19" s="880" customFormat="1" ht="63">
      <c r="A27" s="673">
        <v>11</v>
      </c>
      <c r="B27" s="673">
        <v>31</v>
      </c>
      <c r="C27" s="667" t="s">
        <v>866</v>
      </c>
      <c r="D27" s="57">
        <v>5419</v>
      </c>
      <c r="E27" s="57">
        <v>3150</v>
      </c>
      <c r="F27" s="57">
        <v>90</v>
      </c>
      <c r="G27" s="57">
        <v>283500</v>
      </c>
      <c r="H27" s="57">
        <v>0</v>
      </c>
      <c r="I27" s="57">
        <v>0</v>
      </c>
      <c r="J27" s="57">
        <f t="shared" si="0"/>
        <v>283500</v>
      </c>
      <c r="K27" s="879" t="s">
        <v>743</v>
      </c>
      <c r="L27" s="673" t="s">
        <v>708</v>
      </c>
      <c r="M27" s="673" t="s">
        <v>734</v>
      </c>
      <c r="N27" s="673" t="s">
        <v>450</v>
      </c>
      <c r="O27" s="673" t="s">
        <v>332</v>
      </c>
      <c r="P27" s="673"/>
      <c r="Q27" s="879" t="s">
        <v>716</v>
      </c>
      <c r="R27" s="673">
        <v>2</v>
      </c>
    </row>
    <row r="28" spans="1:19" s="880" customFormat="1" ht="42">
      <c r="A28" s="673">
        <v>11</v>
      </c>
      <c r="B28" s="673">
        <v>32</v>
      </c>
      <c r="C28" s="667" t="s">
        <v>792</v>
      </c>
      <c r="D28" s="57">
        <v>2406</v>
      </c>
      <c r="E28" s="57">
        <v>980</v>
      </c>
      <c r="F28" s="57">
        <v>200</v>
      </c>
      <c r="G28" s="57">
        <v>196000</v>
      </c>
      <c r="H28" s="57">
        <v>0</v>
      </c>
      <c r="I28" s="57">
        <v>0</v>
      </c>
      <c r="J28" s="57">
        <f t="shared" si="0"/>
        <v>196000</v>
      </c>
      <c r="K28" s="879" t="s">
        <v>867</v>
      </c>
      <c r="L28" s="673" t="s">
        <v>708</v>
      </c>
      <c r="M28" s="673" t="s">
        <v>746</v>
      </c>
      <c r="N28" s="673" t="s">
        <v>450</v>
      </c>
      <c r="O28" s="673"/>
      <c r="P28" s="673"/>
      <c r="Q28" s="667"/>
      <c r="R28" s="673"/>
    </row>
    <row r="29" spans="1:19" s="880" customFormat="1" ht="63">
      <c r="A29" s="673">
        <v>11</v>
      </c>
      <c r="B29" s="673">
        <v>33</v>
      </c>
      <c r="C29" s="667" t="s">
        <v>862</v>
      </c>
      <c r="D29" s="57">
        <v>5419</v>
      </c>
      <c r="E29" s="57">
        <v>3150</v>
      </c>
      <c r="F29" s="57">
        <v>125</v>
      </c>
      <c r="G29" s="57">
        <v>393750</v>
      </c>
      <c r="H29" s="57">
        <v>0</v>
      </c>
      <c r="I29" s="57">
        <v>0</v>
      </c>
      <c r="J29" s="57">
        <f t="shared" si="0"/>
        <v>393750</v>
      </c>
      <c r="K29" s="879" t="s">
        <v>863</v>
      </c>
      <c r="L29" s="673" t="s">
        <v>708</v>
      </c>
      <c r="M29" s="673" t="s">
        <v>864</v>
      </c>
      <c r="N29" s="673" t="s">
        <v>450</v>
      </c>
      <c r="O29" s="673" t="s">
        <v>332</v>
      </c>
      <c r="P29" s="673"/>
      <c r="Q29" s="879" t="s">
        <v>716</v>
      </c>
      <c r="R29" s="673">
        <v>2</v>
      </c>
    </row>
    <row r="30" spans="1:19" s="880" customFormat="1" ht="42">
      <c r="A30" s="673">
        <v>11</v>
      </c>
      <c r="B30" s="673">
        <v>34</v>
      </c>
      <c r="C30" s="667" t="s">
        <v>767</v>
      </c>
      <c r="D30" s="57" t="s">
        <v>858</v>
      </c>
      <c r="E30" s="57">
        <v>2250</v>
      </c>
      <c r="F30" s="57">
        <v>200</v>
      </c>
      <c r="G30" s="57">
        <v>450000</v>
      </c>
      <c r="H30" s="57">
        <v>0</v>
      </c>
      <c r="I30" s="57">
        <v>0</v>
      </c>
      <c r="J30" s="57">
        <f t="shared" si="0"/>
        <v>450000</v>
      </c>
      <c r="K30" s="879" t="s">
        <v>865</v>
      </c>
      <c r="L30" s="673" t="s">
        <v>708</v>
      </c>
      <c r="M30" s="673" t="s">
        <v>864</v>
      </c>
      <c r="N30" s="673" t="s">
        <v>450</v>
      </c>
      <c r="O30" s="673" t="s">
        <v>332</v>
      </c>
      <c r="P30" s="673"/>
      <c r="Q30" s="879" t="s">
        <v>716</v>
      </c>
      <c r="R30" s="673">
        <v>2</v>
      </c>
    </row>
    <row r="31" spans="1:19" s="880" customFormat="1" ht="42">
      <c r="A31" s="673">
        <v>11</v>
      </c>
      <c r="B31" s="673">
        <v>35</v>
      </c>
      <c r="C31" s="667" t="s">
        <v>868</v>
      </c>
      <c r="D31" s="57" t="s">
        <v>858</v>
      </c>
      <c r="E31" s="57">
        <v>2250</v>
      </c>
      <c r="F31" s="57">
        <v>135</v>
      </c>
      <c r="G31" s="57">
        <v>303750</v>
      </c>
      <c r="H31" s="57">
        <v>0</v>
      </c>
      <c r="I31" s="57">
        <v>0</v>
      </c>
      <c r="J31" s="57">
        <f t="shared" si="0"/>
        <v>303750</v>
      </c>
      <c r="K31" s="879" t="s">
        <v>745</v>
      </c>
      <c r="L31" s="673" t="s">
        <v>708</v>
      </c>
      <c r="M31" s="673" t="s">
        <v>746</v>
      </c>
      <c r="N31" s="673" t="s">
        <v>450</v>
      </c>
      <c r="O31" s="673" t="s">
        <v>332</v>
      </c>
      <c r="P31" s="673"/>
      <c r="Q31" s="879" t="s">
        <v>716</v>
      </c>
      <c r="R31" s="673">
        <v>2</v>
      </c>
    </row>
    <row r="32" spans="1:19" s="880" customFormat="1" ht="63">
      <c r="A32" s="673">
        <v>11</v>
      </c>
      <c r="B32" s="673">
        <v>36</v>
      </c>
      <c r="C32" s="667" t="s">
        <v>869</v>
      </c>
      <c r="D32" s="879" t="s">
        <v>25</v>
      </c>
      <c r="E32" s="57">
        <v>1200000</v>
      </c>
      <c r="F32" s="673">
        <v>1</v>
      </c>
      <c r="G32" s="57">
        <v>1200000</v>
      </c>
      <c r="H32" s="57">
        <v>0</v>
      </c>
      <c r="I32" s="57">
        <v>0</v>
      </c>
      <c r="J32" s="57">
        <f t="shared" si="0"/>
        <v>1200000</v>
      </c>
      <c r="K32" s="879" t="s">
        <v>748</v>
      </c>
      <c r="L32" s="673" t="s">
        <v>708</v>
      </c>
      <c r="M32" s="673" t="s">
        <v>749</v>
      </c>
      <c r="N32" s="673" t="s">
        <v>450</v>
      </c>
      <c r="O32" s="673"/>
      <c r="P32" s="673"/>
      <c r="Q32" s="879"/>
      <c r="R32" s="673"/>
    </row>
    <row r="33" spans="1:18" s="880" customFormat="1" ht="63">
      <c r="A33" s="673"/>
      <c r="B33" s="673">
        <v>37</v>
      </c>
      <c r="C33" s="667" t="s">
        <v>869</v>
      </c>
      <c r="D33" s="879" t="s">
        <v>25</v>
      </c>
      <c r="E33" s="57">
        <v>1200000</v>
      </c>
      <c r="F33" s="673">
        <v>1</v>
      </c>
      <c r="G33" s="57">
        <v>1200000</v>
      </c>
      <c r="H33" s="57">
        <v>0</v>
      </c>
      <c r="I33" s="57">
        <v>0</v>
      </c>
      <c r="J33" s="57">
        <f t="shared" si="0"/>
        <v>1200000</v>
      </c>
      <c r="K33" s="879" t="s">
        <v>757</v>
      </c>
      <c r="L33" s="673" t="s">
        <v>693</v>
      </c>
      <c r="M33" s="673" t="s">
        <v>758</v>
      </c>
      <c r="N33" s="673" t="s">
        <v>450</v>
      </c>
      <c r="O33" s="673" t="s">
        <v>392</v>
      </c>
      <c r="P33" s="28" t="s">
        <v>283</v>
      </c>
      <c r="Q33" s="879" t="s">
        <v>755</v>
      </c>
      <c r="R33" s="673">
        <v>2</v>
      </c>
    </row>
    <row r="34" spans="1:18" s="880" customFormat="1" ht="42">
      <c r="A34" s="673"/>
      <c r="B34" s="673">
        <v>38</v>
      </c>
      <c r="C34" s="667" t="s">
        <v>870</v>
      </c>
      <c r="D34" s="879"/>
      <c r="E34" s="882">
        <v>2250</v>
      </c>
      <c r="F34" s="673">
        <v>250</v>
      </c>
      <c r="G34" s="57">
        <v>562500</v>
      </c>
      <c r="H34" s="57">
        <v>0</v>
      </c>
      <c r="I34" s="57">
        <v>0</v>
      </c>
      <c r="J34" s="57">
        <f t="shared" si="0"/>
        <v>562500</v>
      </c>
      <c r="K34" s="879" t="s">
        <v>761</v>
      </c>
      <c r="L34" s="673" t="s">
        <v>693</v>
      </c>
      <c r="M34" s="673" t="s">
        <v>758</v>
      </c>
      <c r="N34" s="673" t="s">
        <v>450</v>
      </c>
      <c r="O34" s="673"/>
      <c r="P34" s="879"/>
      <c r="Q34" s="879"/>
      <c r="R34" s="879"/>
    </row>
    <row r="35" spans="1:18" s="880" customFormat="1" ht="63">
      <c r="A35" s="673"/>
      <c r="B35" s="673">
        <v>39</v>
      </c>
      <c r="C35" s="667" t="s">
        <v>869</v>
      </c>
      <c r="D35" s="879" t="s">
        <v>25</v>
      </c>
      <c r="E35" s="57">
        <v>1200000</v>
      </c>
      <c r="F35" s="673">
        <v>1</v>
      </c>
      <c r="G35" s="57">
        <v>1200000</v>
      </c>
      <c r="H35" s="57">
        <v>0</v>
      </c>
      <c r="I35" s="57">
        <v>0</v>
      </c>
      <c r="J35" s="57">
        <f t="shared" si="0"/>
        <v>1200000</v>
      </c>
      <c r="K35" s="879" t="s">
        <v>762</v>
      </c>
      <c r="L35" s="673" t="s">
        <v>693</v>
      </c>
      <c r="M35" s="673" t="s">
        <v>763</v>
      </c>
      <c r="N35" s="673" t="s">
        <v>450</v>
      </c>
      <c r="O35" s="673" t="s">
        <v>392</v>
      </c>
      <c r="P35" s="28" t="s">
        <v>283</v>
      </c>
      <c r="Q35" s="879" t="s">
        <v>755</v>
      </c>
      <c r="R35" s="673">
        <v>2</v>
      </c>
    </row>
    <row r="36" spans="1:18" s="880" customFormat="1" ht="42">
      <c r="A36" s="883"/>
      <c r="B36" s="673">
        <v>40</v>
      </c>
      <c r="C36" s="667" t="s">
        <v>764</v>
      </c>
      <c r="D36" s="879" t="s">
        <v>871</v>
      </c>
      <c r="E36" s="673">
        <v>2250</v>
      </c>
      <c r="F36" s="673">
        <v>300</v>
      </c>
      <c r="G36" s="57">
        <v>675000</v>
      </c>
      <c r="H36" s="57">
        <v>0</v>
      </c>
      <c r="I36" s="57">
        <v>0</v>
      </c>
      <c r="J36" s="57">
        <f t="shared" si="0"/>
        <v>675000</v>
      </c>
      <c r="K36" s="879" t="s">
        <v>762</v>
      </c>
      <c r="L36" s="673" t="s">
        <v>693</v>
      </c>
      <c r="M36" s="673" t="s">
        <v>763</v>
      </c>
      <c r="N36" s="673" t="s">
        <v>450</v>
      </c>
      <c r="O36" s="673" t="s">
        <v>392</v>
      </c>
      <c r="P36" s="28" t="s">
        <v>283</v>
      </c>
      <c r="Q36" s="879" t="s">
        <v>716</v>
      </c>
      <c r="R36" s="673">
        <v>2</v>
      </c>
    </row>
    <row r="37" spans="1:18" s="880" customFormat="1" ht="42">
      <c r="A37" s="673"/>
      <c r="B37" s="673">
        <v>41</v>
      </c>
      <c r="C37" s="667" t="s">
        <v>872</v>
      </c>
      <c r="D37" s="57">
        <v>2406</v>
      </c>
      <c r="E37" s="57">
        <v>980</v>
      </c>
      <c r="F37" s="673">
        <v>750</v>
      </c>
      <c r="G37" s="57">
        <v>735000</v>
      </c>
      <c r="H37" s="57">
        <v>0</v>
      </c>
      <c r="I37" s="57">
        <v>0</v>
      </c>
      <c r="J37" s="57">
        <f t="shared" si="0"/>
        <v>735000</v>
      </c>
      <c r="K37" s="879" t="s">
        <v>762</v>
      </c>
      <c r="L37" s="673" t="s">
        <v>693</v>
      </c>
      <c r="M37" s="673" t="s">
        <v>763</v>
      </c>
      <c r="N37" s="673" t="s">
        <v>450</v>
      </c>
      <c r="O37" s="673" t="s">
        <v>392</v>
      </c>
      <c r="P37" s="28" t="s">
        <v>283</v>
      </c>
      <c r="Q37" s="879" t="s">
        <v>766</v>
      </c>
      <c r="R37" s="673"/>
    </row>
    <row r="38" spans="1:18" s="880" customFormat="1" ht="63">
      <c r="A38" s="673"/>
      <c r="B38" s="673">
        <v>42</v>
      </c>
      <c r="C38" s="667" t="s">
        <v>869</v>
      </c>
      <c r="D38" s="879" t="s">
        <v>25</v>
      </c>
      <c r="E38" s="57">
        <v>1200000</v>
      </c>
      <c r="F38" s="673">
        <v>1</v>
      </c>
      <c r="G38" s="57">
        <v>1200000</v>
      </c>
      <c r="H38" s="57">
        <v>0</v>
      </c>
      <c r="I38" s="57">
        <v>0</v>
      </c>
      <c r="J38" s="57">
        <f t="shared" si="0"/>
        <v>1200000</v>
      </c>
      <c r="K38" s="879" t="s">
        <v>768</v>
      </c>
      <c r="L38" s="673" t="s">
        <v>693</v>
      </c>
      <c r="M38" s="673" t="s">
        <v>763</v>
      </c>
      <c r="N38" s="673" t="s">
        <v>450</v>
      </c>
      <c r="O38" s="673" t="s">
        <v>20</v>
      </c>
      <c r="P38" s="28" t="s">
        <v>283</v>
      </c>
      <c r="Q38" s="879" t="s">
        <v>873</v>
      </c>
      <c r="R38" s="673">
        <v>2</v>
      </c>
    </row>
    <row r="39" spans="1:18" s="880" customFormat="1" ht="63">
      <c r="A39" s="673"/>
      <c r="B39" s="673">
        <v>43</v>
      </c>
      <c r="C39" s="667" t="s">
        <v>874</v>
      </c>
      <c r="D39" s="57">
        <v>2406</v>
      </c>
      <c r="E39" s="57">
        <v>980</v>
      </c>
      <c r="F39" s="673">
        <v>420</v>
      </c>
      <c r="G39" s="57">
        <v>411600</v>
      </c>
      <c r="H39" s="57">
        <v>0</v>
      </c>
      <c r="I39" s="57">
        <v>0</v>
      </c>
      <c r="J39" s="57">
        <f t="shared" si="0"/>
        <v>411600</v>
      </c>
      <c r="K39" s="879" t="s">
        <v>770</v>
      </c>
      <c r="L39" s="673" t="s">
        <v>693</v>
      </c>
      <c r="M39" s="673" t="s">
        <v>763</v>
      </c>
      <c r="N39" s="673" t="s">
        <v>450</v>
      </c>
      <c r="O39" s="673"/>
      <c r="P39" s="673"/>
      <c r="Q39" s="667" t="s">
        <v>875</v>
      </c>
      <c r="R39" s="673">
        <v>2</v>
      </c>
    </row>
    <row r="40" spans="1:18" s="880" customFormat="1" ht="42">
      <c r="A40" s="673">
        <v>11</v>
      </c>
      <c r="B40" s="673">
        <v>44</v>
      </c>
      <c r="C40" s="667" t="s">
        <v>876</v>
      </c>
      <c r="D40" s="879" t="s">
        <v>871</v>
      </c>
      <c r="E40" s="57">
        <v>2250</v>
      </c>
      <c r="F40" s="673">
        <v>235</v>
      </c>
      <c r="G40" s="57">
        <v>528750</v>
      </c>
      <c r="H40" s="57">
        <v>0</v>
      </c>
      <c r="I40" s="57">
        <v>0</v>
      </c>
      <c r="J40" s="57">
        <f t="shared" si="0"/>
        <v>528750</v>
      </c>
      <c r="K40" s="879" t="s">
        <v>877</v>
      </c>
      <c r="L40" s="673" t="s">
        <v>18</v>
      </c>
      <c r="M40" s="673" t="s">
        <v>878</v>
      </c>
      <c r="N40" s="673" t="s">
        <v>450</v>
      </c>
      <c r="O40" s="673" t="s">
        <v>715</v>
      </c>
      <c r="P40" s="879" t="s">
        <v>320</v>
      </c>
      <c r="Q40" s="879" t="s">
        <v>879</v>
      </c>
      <c r="R40" s="673">
        <v>2</v>
      </c>
    </row>
    <row r="41" spans="1:18" s="880" customFormat="1" ht="42">
      <c r="A41" s="673">
        <v>11</v>
      </c>
      <c r="B41" s="673">
        <v>45</v>
      </c>
      <c r="C41" s="667" t="s">
        <v>880</v>
      </c>
      <c r="D41" s="879" t="s">
        <v>871</v>
      </c>
      <c r="E41" s="57">
        <v>2250</v>
      </c>
      <c r="F41" s="673">
        <v>224</v>
      </c>
      <c r="G41" s="57">
        <v>504000</v>
      </c>
      <c r="H41" s="57">
        <v>0</v>
      </c>
      <c r="I41" s="57">
        <v>0</v>
      </c>
      <c r="J41" s="57">
        <f t="shared" si="0"/>
        <v>504000</v>
      </c>
      <c r="K41" s="879" t="s">
        <v>881</v>
      </c>
      <c r="L41" s="673" t="s">
        <v>18</v>
      </c>
      <c r="M41" s="673" t="s">
        <v>882</v>
      </c>
      <c r="N41" s="673" t="s">
        <v>450</v>
      </c>
      <c r="O41" s="673" t="s">
        <v>715</v>
      </c>
      <c r="P41" s="879" t="s">
        <v>320</v>
      </c>
      <c r="Q41" s="879" t="s">
        <v>879</v>
      </c>
      <c r="R41" s="673">
        <v>2</v>
      </c>
    </row>
    <row r="42" spans="1:18" s="880" customFormat="1" ht="42">
      <c r="A42" s="673">
        <v>11</v>
      </c>
      <c r="B42" s="673">
        <v>46</v>
      </c>
      <c r="C42" s="667" t="s">
        <v>883</v>
      </c>
      <c r="D42" s="879" t="s">
        <v>871</v>
      </c>
      <c r="E42" s="57">
        <v>2250</v>
      </c>
      <c r="F42" s="673">
        <v>110</v>
      </c>
      <c r="G42" s="57">
        <v>247500</v>
      </c>
      <c r="H42" s="57">
        <v>0</v>
      </c>
      <c r="I42" s="57">
        <v>0</v>
      </c>
      <c r="J42" s="57">
        <f t="shared" si="0"/>
        <v>247500</v>
      </c>
      <c r="K42" s="879" t="s">
        <v>795</v>
      </c>
      <c r="L42" s="673" t="s">
        <v>18</v>
      </c>
      <c r="M42" s="673" t="s">
        <v>796</v>
      </c>
      <c r="N42" s="673" t="s">
        <v>450</v>
      </c>
      <c r="O42" s="673" t="s">
        <v>715</v>
      </c>
      <c r="P42" s="879" t="s">
        <v>320</v>
      </c>
      <c r="Q42" s="879" t="s">
        <v>879</v>
      </c>
      <c r="R42" s="673">
        <v>2</v>
      </c>
    </row>
    <row r="43" spans="1:18" s="880" customFormat="1" ht="63">
      <c r="A43" s="673">
        <v>11</v>
      </c>
      <c r="B43" s="673">
        <v>47</v>
      </c>
      <c r="C43" s="879" t="s">
        <v>884</v>
      </c>
      <c r="D43" s="673" t="s">
        <v>25</v>
      </c>
      <c r="E43" s="28">
        <v>1200000</v>
      </c>
      <c r="F43" s="673">
        <v>1</v>
      </c>
      <c r="G43" s="57">
        <v>1200000</v>
      </c>
      <c r="H43" s="57">
        <v>0</v>
      </c>
      <c r="I43" s="57">
        <v>0</v>
      </c>
      <c r="J43" s="57">
        <f t="shared" si="0"/>
        <v>1200000</v>
      </c>
      <c r="K43" s="879" t="s">
        <v>793</v>
      </c>
      <c r="L43" s="673" t="s">
        <v>18</v>
      </c>
      <c r="M43" s="673" t="s">
        <v>794</v>
      </c>
      <c r="N43" s="673" t="s">
        <v>450</v>
      </c>
      <c r="O43" s="673" t="s">
        <v>715</v>
      </c>
      <c r="P43" s="28" t="s">
        <v>283</v>
      </c>
      <c r="Q43" s="879" t="s">
        <v>755</v>
      </c>
      <c r="R43" s="673">
        <v>2</v>
      </c>
    </row>
    <row r="44" spans="1:18" s="880" customFormat="1" ht="63">
      <c r="A44" s="673">
        <v>11</v>
      </c>
      <c r="B44" s="673">
        <v>48</v>
      </c>
      <c r="C44" s="879" t="s">
        <v>884</v>
      </c>
      <c r="D44" s="673" t="s">
        <v>25</v>
      </c>
      <c r="E44" s="28">
        <v>1200000</v>
      </c>
      <c r="F44" s="673">
        <v>1</v>
      </c>
      <c r="G44" s="57">
        <v>1200000</v>
      </c>
      <c r="H44" s="57">
        <v>0</v>
      </c>
      <c r="I44" s="57">
        <v>0</v>
      </c>
      <c r="J44" s="57">
        <f t="shared" si="0"/>
        <v>1200000</v>
      </c>
      <c r="K44" s="879" t="s">
        <v>885</v>
      </c>
      <c r="L44" s="673" t="s">
        <v>18</v>
      </c>
      <c r="M44" s="673" t="s">
        <v>886</v>
      </c>
      <c r="N44" s="673" t="s">
        <v>450</v>
      </c>
      <c r="O44" s="673" t="s">
        <v>715</v>
      </c>
      <c r="P44" s="673" t="s">
        <v>24</v>
      </c>
      <c r="Q44" s="879" t="s">
        <v>887</v>
      </c>
      <c r="R44" s="673"/>
    </row>
    <row r="45" spans="1:18" s="880" customFormat="1" ht="63">
      <c r="A45" s="673">
        <v>11</v>
      </c>
      <c r="B45" s="673">
        <v>49</v>
      </c>
      <c r="C45" s="879" t="s">
        <v>884</v>
      </c>
      <c r="D45" s="673" t="s">
        <v>25</v>
      </c>
      <c r="E45" s="28">
        <v>1200000</v>
      </c>
      <c r="F45" s="673">
        <v>1</v>
      </c>
      <c r="G45" s="57">
        <v>1200000</v>
      </c>
      <c r="H45" s="57">
        <v>0</v>
      </c>
      <c r="I45" s="57">
        <v>0</v>
      </c>
      <c r="J45" s="57">
        <f t="shared" si="0"/>
        <v>1200000</v>
      </c>
      <c r="K45" s="879" t="s">
        <v>885</v>
      </c>
      <c r="L45" s="673" t="s">
        <v>18</v>
      </c>
      <c r="M45" s="673" t="s">
        <v>886</v>
      </c>
      <c r="N45" s="673" t="s">
        <v>450</v>
      </c>
      <c r="O45" s="673" t="s">
        <v>715</v>
      </c>
      <c r="P45" s="28" t="s">
        <v>283</v>
      </c>
      <c r="Q45" s="879" t="s">
        <v>755</v>
      </c>
      <c r="R45" s="673">
        <v>2</v>
      </c>
    </row>
    <row r="46" spans="1:18" s="709" customFormat="1" ht="63">
      <c r="A46" s="673">
        <v>11</v>
      </c>
      <c r="B46" s="673">
        <v>50</v>
      </c>
      <c r="C46" s="667" t="s">
        <v>797</v>
      </c>
      <c r="D46" s="879" t="s">
        <v>25</v>
      </c>
      <c r="E46" s="673">
        <v>1200000</v>
      </c>
      <c r="F46" s="673">
        <v>1</v>
      </c>
      <c r="G46" s="57">
        <v>1200000</v>
      </c>
      <c r="H46" s="57">
        <v>0</v>
      </c>
      <c r="I46" s="57">
        <v>0</v>
      </c>
      <c r="J46" s="57">
        <f t="shared" si="0"/>
        <v>1200000</v>
      </c>
      <c r="K46" s="879" t="s">
        <v>888</v>
      </c>
      <c r="L46" s="673" t="s">
        <v>728</v>
      </c>
      <c r="M46" s="673" t="s">
        <v>889</v>
      </c>
      <c r="N46" s="673" t="s">
        <v>450</v>
      </c>
      <c r="O46" s="673" t="s">
        <v>332</v>
      </c>
      <c r="P46" s="673" t="s">
        <v>24</v>
      </c>
      <c r="Q46" s="667" t="s">
        <v>800</v>
      </c>
      <c r="R46" s="673">
        <v>2</v>
      </c>
    </row>
    <row r="47" spans="1:18" s="880" customFormat="1" ht="63">
      <c r="A47" s="673">
        <v>11</v>
      </c>
      <c r="B47" s="673">
        <v>51</v>
      </c>
      <c r="C47" s="879" t="s">
        <v>890</v>
      </c>
      <c r="D47" s="673" t="s">
        <v>25</v>
      </c>
      <c r="E47" s="673">
        <v>1200000</v>
      </c>
      <c r="F47" s="673">
        <v>1</v>
      </c>
      <c r="G47" s="57">
        <v>1200000</v>
      </c>
      <c r="H47" s="57">
        <v>0</v>
      </c>
      <c r="I47" s="57">
        <v>0</v>
      </c>
      <c r="J47" s="57">
        <f t="shared" si="0"/>
        <v>1200000</v>
      </c>
      <c r="K47" s="879" t="s">
        <v>805</v>
      </c>
      <c r="L47" s="673" t="s">
        <v>699</v>
      </c>
      <c r="M47" s="673" t="s">
        <v>806</v>
      </c>
      <c r="N47" s="673" t="s">
        <v>450</v>
      </c>
      <c r="O47" s="673" t="s">
        <v>332</v>
      </c>
      <c r="P47" s="673" t="s">
        <v>24</v>
      </c>
      <c r="Q47" s="879" t="s">
        <v>891</v>
      </c>
      <c r="R47" s="673">
        <v>2</v>
      </c>
    </row>
    <row r="48" spans="1:18" s="880" customFormat="1" ht="63">
      <c r="A48" s="673">
        <v>11</v>
      </c>
      <c r="B48" s="673">
        <v>52</v>
      </c>
      <c r="C48" s="879" t="s">
        <v>890</v>
      </c>
      <c r="D48" s="673" t="s">
        <v>25</v>
      </c>
      <c r="E48" s="673">
        <v>1200000</v>
      </c>
      <c r="F48" s="673">
        <v>1</v>
      </c>
      <c r="G48" s="57">
        <v>1200000</v>
      </c>
      <c r="H48" s="57">
        <v>0</v>
      </c>
      <c r="I48" s="57">
        <v>0</v>
      </c>
      <c r="J48" s="57">
        <f t="shared" si="0"/>
        <v>1200000</v>
      </c>
      <c r="K48" s="879" t="s">
        <v>809</v>
      </c>
      <c r="L48" s="673" t="s">
        <v>699</v>
      </c>
      <c r="M48" s="673" t="s">
        <v>802</v>
      </c>
      <c r="N48" s="673" t="s">
        <v>450</v>
      </c>
      <c r="O48" s="673" t="s">
        <v>332</v>
      </c>
      <c r="P48" s="673" t="s">
        <v>24</v>
      </c>
      <c r="Q48" s="879" t="s">
        <v>892</v>
      </c>
      <c r="R48" s="673">
        <v>2</v>
      </c>
    </row>
    <row r="49" spans="1:18" s="880" customFormat="1" ht="63">
      <c r="A49" s="673">
        <v>11</v>
      </c>
      <c r="B49" s="673">
        <v>53</v>
      </c>
      <c r="C49" s="879" t="s">
        <v>890</v>
      </c>
      <c r="D49" s="673" t="s">
        <v>25</v>
      </c>
      <c r="E49" s="673">
        <v>1200000</v>
      </c>
      <c r="F49" s="673">
        <v>1</v>
      </c>
      <c r="G49" s="57">
        <v>1200000</v>
      </c>
      <c r="H49" s="57">
        <v>0</v>
      </c>
      <c r="I49" s="57">
        <v>0</v>
      </c>
      <c r="J49" s="57">
        <f t="shared" si="0"/>
        <v>1200000</v>
      </c>
      <c r="K49" s="879" t="s">
        <v>893</v>
      </c>
      <c r="L49" s="673" t="s">
        <v>699</v>
      </c>
      <c r="M49" s="673" t="s">
        <v>894</v>
      </c>
      <c r="N49" s="673" t="s">
        <v>450</v>
      </c>
      <c r="O49" s="673" t="s">
        <v>332</v>
      </c>
      <c r="P49" s="673" t="s">
        <v>24</v>
      </c>
      <c r="Q49" s="879" t="s">
        <v>895</v>
      </c>
      <c r="R49" s="673">
        <v>2</v>
      </c>
    </row>
    <row r="50" spans="1:18" s="880" customFormat="1" ht="63">
      <c r="A50" s="673">
        <v>11</v>
      </c>
      <c r="B50" s="673">
        <v>54</v>
      </c>
      <c r="C50" s="667" t="s">
        <v>896</v>
      </c>
      <c r="D50" s="879" t="s">
        <v>871</v>
      </c>
      <c r="E50" s="673">
        <v>2250</v>
      </c>
      <c r="F50" s="673">
        <v>109</v>
      </c>
      <c r="G50" s="57">
        <v>245250</v>
      </c>
      <c r="H50" s="57">
        <v>0</v>
      </c>
      <c r="I50" s="57">
        <v>0</v>
      </c>
      <c r="J50" s="57">
        <f t="shared" si="0"/>
        <v>245250</v>
      </c>
      <c r="K50" s="879" t="s">
        <v>812</v>
      </c>
      <c r="L50" s="673" t="s">
        <v>687</v>
      </c>
      <c r="M50" s="673" t="s">
        <v>813</v>
      </c>
      <c r="N50" s="673" t="s">
        <v>450</v>
      </c>
      <c r="O50" s="673" t="s">
        <v>599</v>
      </c>
      <c r="P50" s="673" t="s">
        <v>24</v>
      </c>
      <c r="Q50" s="879" t="s">
        <v>716</v>
      </c>
      <c r="R50" s="673">
        <v>2</v>
      </c>
    </row>
    <row r="51" spans="1:18" s="880" customFormat="1" ht="42">
      <c r="A51" s="673">
        <v>11</v>
      </c>
      <c r="B51" s="673">
        <v>55</v>
      </c>
      <c r="C51" s="667" t="s">
        <v>792</v>
      </c>
      <c r="D51" s="57">
        <v>2406</v>
      </c>
      <c r="E51" s="57">
        <v>980</v>
      </c>
      <c r="F51" s="673">
        <v>855</v>
      </c>
      <c r="G51" s="57">
        <v>837900</v>
      </c>
      <c r="H51" s="57">
        <v>0</v>
      </c>
      <c r="I51" s="57">
        <v>0</v>
      </c>
      <c r="J51" s="57">
        <f t="shared" si="0"/>
        <v>837900</v>
      </c>
      <c r="K51" s="879" t="s">
        <v>897</v>
      </c>
      <c r="L51" s="673" t="s">
        <v>687</v>
      </c>
      <c r="M51" s="673" t="s">
        <v>898</v>
      </c>
      <c r="N51" s="673" t="s">
        <v>450</v>
      </c>
      <c r="O51" s="673" t="s">
        <v>332</v>
      </c>
      <c r="P51" s="673" t="s">
        <v>24</v>
      </c>
      <c r="Q51" s="667" t="s">
        <v>899</v>
      </c>
      <c r="R51" s="673">
        <v>2</v>
      </c>
    </row>
    <row r="52" spans="1:18" s="880" customFormat="1" ht="63">
      <c r="A52" s="673">
        <v>11</v>
      </c>
      <c r="B52" s="673">
        <v>56</v>
      </c>
      <c r="C52" s="667" t="s">
        <v>900</v>
      </c>
      <c r="D52" s="879" t="s">
        <v>25</v>
      </c>
      <c r="E52" s="673">
        <v>1200000</v>
      </c>
      <c r="F52" s="673">
        <v>1</v>
      </c>
      <c r="G52" s="57">
        <v>1200000</v>
      </c>
      <c r="H52" s="57">
        <v>0</v>
      </c>
      <c r="I52" s="57">
        <v>0</v>
      </c>
      <c r="J52" s="57">
        <f t="shared" si="0"/>
        <v>1200000</v>
      </c>
      <c r="K52" s="879" t="s">
        <v>819</v>
      </c>
      <c r="L52" s="673" t="s">
        <v>687</v>
      </c>
      <c r="M52" s="673" t="s">
        <v>820</v>
      </c>
      <c r="N52" s="673" t="s">
        <v>450</v>
      </c>
      <c r="O52" s="673" t="s">
        <v>392</v>
      </c>
      <c r="P52" s="673" t="s">
        <v>24</v>
      </c>
      <c r="Q52" s="879" t="s">
        <v>755</v>
      </c>
      <c r="R52" s="673">
        <v>2</v>
      </c>
    </row>
    <row r="53" spans="1:18" s="880" customFormat="1" ht="63">
      <c r="A53" s="673">
        <v>11</v>
      </c>
      <c r="B53" s="673">
        <v>57</v>
      </c>
      <c r="C53" s="667" t="s">
        <v>829</v>
      </c>
      <c r="D53" s="879" t="s">
        <v>901</v>
      </c>
      <c r="E53" s="28">
        <v>1200000</v>
      </c>
      <c r="F53" s="673">
        <v>1</v>
      </c>
      <c r="G53" s="57">
        <v>1200000</v>
      </c>
      <c r="H53" s="57">
        <v>0</v>
      </c>
      <c r="I53" s="57">
        <v>0</v>
      </c>
      <c r="J53" s="57">
        <f t="shared" si="0"/>
        <v>1200000</v>
      </c>
      <c r="K53" s="879" t="s">
        <v>902</v>
      </c>
      <c r="L53" s="673" t="s">
        <v>826</v>
      </c>
      <c r="M53" s="673" t="s">
        <v>903</v>
      </c>
      <c r="N53" s="673" t="s">
        <v>450</v>
      </c>
      <c r="O53" s="673" t="s">
        <v>332</v>
      </c>
      <c r="P53" s="673" t="s">
        <v>827</v>
      </c>
      <c r="Q53" s="667" t="s">
        <v>832</v>
      </c>
      <c r="R53" s="673">
        <v>3</v>
      </c>
    </row>
    <row r="54" spans="1:18" s="880" customFormat="1" ht="63">
      <c r="A54" s="883">
        <v>11</v>
      </c>
      <c r="B54" s="673">
        <v>58</v>
      </c>
      <c r="C54" s="667" t="s">
        <v>904</v>
      </c>
      <c r="D54" s="673" t="s">
        <v>25</v>
      </c>
      <c r="E54" s="57">
        <v>1200000</v>
      </c>
      <c r="F54" s="673">
        <v>1</v>
      </c>
      <c r="G54" s="57">
        <v>1200000</v>
      </c>
      <c r="H54" s="57">
        <v>0</v>
      </c>
      <c r="I54" s="57">
        <v>0</v>
      </c>
      <c r="J54" s="57">
        <f t="shared" si="0"/>
        <v>1200000</v>
      </c>
      <c r="K54" s="673" t="s">
        <v>834</v>
      </c>
      <c r="L54" s="673" t="s">
        <v>835</v>
      </c>
      <c r="M54" s="673" t="s">
        <v>836</v>
      </c>
      <c r="N54" s="673" t="s">
        <v>450</v>
      </c>
      <c r="O54" s="673" t="s">
        <v>332</v>
      </c>
      <c r="P54" s="673" t="s">
        <v>513</v>
      </c>
      <c r="Q54" s="879" t="s">
        <v>905</v>
      </c>
      <c r="R54" s="673">
        <v>2</v>
      </c>
    </row>
    <row r="55" spans="1:18" s="880" customFormat="1" ht="63">
      <c r="A55" s="673">
        <v>11</v>
      </c>
      <c r="B55" s="673">
        <v>59</v>
      </c>
      <c r="C55" s="667" t="s">
        <v>904</v>
      </c>
      <c r="D55" s="673" t="s">
        <v>25</v>
      </c>
      <c r="E55" s="57">
        <v>1200000</v>
      </c>
      <c r="F55" s="673">
        <v>1</v>
      </c>
      <c r="G55" s="57">
        <v>1200000</v>
      </c>
      <c r="H55" s="57">
        <v>0</v>
      </c>
      <c r="I55" s="57">
        <v>0</v>
      </c>
      <c r="J55" s="57">
        <f t="shared" si="0"/>
        <v>1200000</v>
      </c>
      <c r="K55" s="673" t="s">
        <v>841</v>
      </c>
      <c r="L55" s="673" t="s">
        <v>835</v>
      </c>
      <c r="M55" s="673" t="s">
        <v>835</v>
      </c>
      <c r="N55" s="673" t="s">
        <v>450</v>
      </c>
      <c r="O55" s="673"/>
      <c r="P55" s="673" t="s">
        <v>31</v>
      </c>
      <c r="Q55" s="879" t="s">
        <v>906</v>
      </c>
      <c r="R55" s="673">
        <v>2</v>
      </c>
    </row>
    <row r="56" spans="1:18" s="880" customFormat="1" ht="63">
      <c r="A56" s="673">
        <v>11</v>
      </c>
      <c r="B56" s="673">
        <v>60</v>
      </c>
      <c r="C56" s="667" t="s">
        <v>904</v>
      </c>
      <c r="D56" s="673" t="s">
        <v>25</v>
      </c>
      <c r="E56" s="57">
        <v>1200000</v>
      </c>
      <c r="F56" s="673">
        <v>1</v>
      </c>
      <c r="G56" s="57">
        <v>1200000</v>
      </c>
      <c r="H56" s="57">
        <v>0</v>
      </c>
      <c r="I56" s="57">
        <v>0</v>
      </c>
      <c r="J56" s="57">
        <f t="shared" si="0"/>
        <v>1200000</v>
      </c>
      <c r="K56" s="673" t="s">
        <v>838</v>
      </c>
      <c r="L56" s="673" t="s">
        <v>835</v>
      </c>
      <c r="M56" s="673" t="s">
        <v>836</v>
      </c>
      <c r="N56" s="673" t="s">
        <v>450</v>
      </c>
      <c r="O56" s="673" t="s">
        <v>332</v>
      </c>
      <c r="P56" s="673" t="s">
        <v>31</v>
      </c>
      <c r="Q56" s="879" t="s">
        <v>840</v>
      </c>
      <c r="R56" s="673">
        <v>2</v>
      </c>
    </row>
    <row r="57" spans="1:18" s="880" customFormat="1" ht="42">
      <c r="A57" s="683"/>
      <c r="B57" s="673">
        <v>61</v>
      </c>
      <c r="C57" s="667" t="s">
        <v>907</v>
      </c>
      <c r="D57" s="57"/>
      <c r="E57" s="57">
        <v>17000000</v>
      </c>
      <c r="F57" s="673"/>
      <c r="G57" s="57">
        <v>17000000</v>
      </c>
      <c r="H57" s="57">
        <v>0</v>
      </c>
      <c r="I57" s="57">
        <v>0</v>
      </c>
      <c r="J57" s="57">
        <f t="shared" si="0"/>
        <v>17000000</v>
      </c>
      <c r="K57" s="673" t="s">
        <v>686</v>
      </c>
      <c r="L57" s="673" t="s">
        <v>687</v>
      </c>
      <c r="M57" s="673" t="s">
        <v>688</v>
      </c>
      <c r="N57" s="673" t="s">
        <v>450</v>
      </c>
      <c r="O57" s="673" t="s">
        <v>689</v>
      </c>
      <c r="P57" s="28" t="s">
        <v>24</v>
      </c>
      <c r="Q57" s="879" t="s">
        <v>908</v>
      </c>
      <c r="R57" s="673">
        <v>2</v>
      </c>
    </row>
    <row r="58" spans="1:18">
      <c r="A58" s="308">
        <v>11</v>
      </c>
      <c r="B58" s="884">
        <v>1</v>
      </c>
      <c r="C58" s="885" t="s">
        <v>1001</v>
      </c>
      <c r="D58" s="886">
        <v>8960</v>
      </c>
      <c r="E58" s="886">
        <v>41566000</v>
      </c>
      <c r="F58" s="884">
        <v>1</v>
      </c>
      <c r="G58" s="887">
        <v>41566000</v>
      </c>
      <c r="H58" s="665"/>
      <c r="I58" s="665"/>
      <c r="J58" s="887">
        <v>41566000</v>
      </c>
      <c r="K58" s="888" t="s">
        <v>928</v>
      </c>
      <c r="L58" s="888" t="s">
        <v>929</v>
      </c>
      <c r="M58" s="888" t="s">
        <v>930</v>
      </c>
      <c r="N58" s="888" t="s">
        <v>270</v>
      </c>
      <c r="O58" s="889" t="s">
        <v>689</v>
      </c>
      <c r="P58" s="890" t="s">
        <v>24</v>
      </c>
      <c r="Q58" s="885" t="s">
        <v>1002</v>
      </c>
      <c r="R58" s="891">
        <v>2</v>
      </c>
    </row>
    <row r="59" spans="1:18">
      <c r="A59" s="308">
        <v>11</v>
      </c>
      <c r="B59" s="884">
        <v>2</v>
      </c>
      <c r="C59" s="351" t="s">
        <v>1003</v>
      </c>
      <c r="D59" s="308">
        <v>9540</v>
      </c>
      <c r="E59" s="892">
        <v>9607200</v>
      </c>
      <c r="F59" s="308">
        <v>1</v>
      </c>
      <c r="G59" s="892">
        <v>9607200</v>
      </c>
      <c r="H59" s="332"/>
      <c r="I59" s="332"/>
      <c r="J59" s="332">
        <v>9607200</v>
      </c>
      <c r="K59" s="351" t="s">
        <v>1004</v>
      </c>
      <c r="L59" s="351" t="s">
        <v>1005</v>
      </c>
      <c r="M59" s="308" t="s">
        <v>1005</v>
      </c>
      <c r="N59" s="888" t="s">
        <v>270</v>
      </c>
      <c r="O59" s="789" t="s">
        <v>20</v>
      </c>
      <c r="P59" s="317" t="s">
        <v>1006</v>
      </c>
      <c r="Q59" s="893" t="s">
        <v>1007</v>
      </c>
      <c r="R59" s="308">
        <v>2</v>
      </c>
    </row>
    <row r="60" spans="1:18" ht="63">
      <c r="A60" s="308">
        <v>11</v>
      </c>
      <c r="B60" s="884">
        <v>3</v>
      </c>
      <c r="C60" s="351" t="s">
        <v>967</v>
      </c>
      <c r="D60" s="317">
        <v>9555</v>
      </c>
      <c r="E60" s="357">
        <v>12502800</v>
      </c>
      <c r="F60" s="308">
        <v>1</v>
      </c>
      <c r="G60" s="357">
        <v>12502800</v>
      </c>
      <c r="H60" s="308"/>
      <c r="I60" s="308"/>
      <c r="J60" s="357">
        <v>12502800</v>
      </c>
      <c r="K60" s="351" t="s">
        <v>1008</v>
      </c>
      <c r="L60" s="317" t="s">
        <v>912</v>
      </c>
      <c r="M60" s="317" t="s">
        <v>913</v>
      </c>
      <c r="N60" s="888" t="s">
        <v>270</v>
      </c>
      <c r="O60" s="308" t="s">
        <v>332</v>
      </c>
      <c r="P60" s="308" t="s">
        <v>970</v>
      </c>
      <c r="Q60" s="894" t="s">
        <v>971</v>
      </c>
      <c r="R60" s="308">
        <v>2</v>
      </c>
    </row>
    <row r="61" spans="1:18">
      <c r="A61" s="308">
        <v>11</v>
      </c>
      <c r="B61" s="884">
        <v>4</v>
      </c>
      <c r="C61" s="351" t="s">
        <v>1009</v>
      </c>
      <c r="D61" s="308">
        <v>2083</v>
      </c>
      <c r="E61" s="332">
        <v>14439000</v>
      </c>
      <c r="F61" s="214">
        <v>1</v>
      </c>
      <c r="G61" s="332">
        <v>14439000</v>
      </c>
      <c r="H61" s="332"/>
      <c r="I61" s="332"/>
      <c r="J61" s="332">
        <v>14439000</v>
      </c>
      <c r="K61" s="351" t="s">
        <v>992</v>
      </c>
      <c r="L61" s="351" t="s">
        <v>993</v>
      </c>
      <c r="M61" s="308" t="s">
        <v>993</v>
      </c>
      <c r="N61" s="888" t="s">
        <v>270</v>
      </c>
      <c r="O61" s="308" t="s">
        <v>20</v>
      </c>
      <c r="P61" s="317" t="s">
        <v>24</v>
      </c>
      <c r="Q61" s="317" t="s">
        <v>1010</v>
      </c>
      <c r="R61" s="308">
        <v>2</v>
      </c>
    </row>
    <row r="62" spans="1:18" ht="42">
      <c r="A62" s="308">
        <v>11</v>
      </c>
      <c r="B62" s="884">
        <v>5</v>
      </c>
      <c r="C62" s="669" t="s">
        <v>1011</v>
      </c>
      <c r="D62" s="214"/>
      <c r="E62" s="214">
        <v>980000</v>
      </c>
      <c r="F62" s="214">
        <v>1</v>
      </c>
      <c r="G62" s="214">
        <v>980000</v>
      </c>
      <c r="H62" s="273"/>
      <c r="I62" s="273"/>
      <c r="J62" s="214">
        <v>980000</v>
      </c>
      <c r="K62" s="669" t="s">
        <v>1012</v>
      </c>
      <c r="L62" s="669" t="s">
        <v>987</v>
      </c>
      <c r="M62" s="214" t="s">
        <v>1013</v>
      </c>
      <c r="N62" s="888" t="s">
        <v>270</v>
      </c>
      <c r="O62" s="214" t="s">
        <v>332</v>
      </c>
      <c r="P62" s="214" t="s">
        <v>485</v>
      </c>
      <c r="Q62" s="669" t="s">
        <v>1014</v>
      </c>
      <c r="R62" s="214">
        <v>2</v>
      </c>
    </row>
    <row r="63" spans="1:18">
      <c r="A63" s="308">
        <v>11</v>
      </c>
      <c r="B63" s="884">
        <v>6</v>
      </c>
      <c r="C63" s="669" t="s">
        <v>1015</v>
      </c>
      <c r="D63" s="895" t="s">
        <v>871</v>
      </c>
      <c r="E63" s="162">
        <v>2250</v>
      </c>
      <c r="F63" s="214">
        <v>50</v>
      </c>
      <c r="G63" s="162">
        <v>112500</v>
      </c>
      <c r="H63" s="162"/>
      <c r="I63" s="162"/>
      <c r="J63" s="162">
        <v>112500</v>
      </c>
      <c r="K63" s="669" t="s">
        <v>1016</v>
      </c>
      <c r="L63" s="669" t="s">
        <v>969</v>
      </c>
      <c r="M63" s="214" t="s">
        <v>780</v>
      </c>
      <c r="N63" s="888" t="s">
        <v>270</v>
      </c>
      <c r="O63" s="214" t="s">
        <v>332</v>
      </c>
      <c r="P63" s="214" t="s">
        <v>485</v>
      </c>
      <c r="Q63" s="212" t="s">
        <v>1017</v>
      </c>
      <c r="R63" s="214">
        <v>2</v>
      </c>
    </row>
    <row r="64" spans="1:18" ht="63">
      <c r="A64" s="308">
        <v>11</v>
      </c>
      <c r="B64" s="884">
        <v>7</v>
      </c>
      <c r="C64" s="896" t="s">
        <v>974</v>
      </c>
      <c r="D64" s="853" t="s">
        <v>975</v>
      </c>
      <c r="E64" s="853">
        <v>1159400</v>
      </c>
      <c r="F64" s="853">
        <v>1</v>
      </c>
      <c r="G64" s="853">
        <v>1159400</v>
      </c>
      <c r="H64" s="854"/>
      <c r="I64" s="854"/>
      <c r="J64" s="855">
        <v>1159400</v>
      </c>
      <c r="K64" s="897" t="s">
        <v>1018</v>
      </c>
      <c r="L64" s="897" t="s">
        <v>987</v>
      </c>
      <c r="M64" s="884" t="s">
        <v>987</v>
      </c>
      <c r="N64" s="888" t="s">
        <v>270</v>
      </c>
      <c r="O64" s="884" t="s">
        <v>332</v>
      </c>
      <c r="P64" s="884" t="s">
        <v>852</v>
      </c>
      <c r="Q64" s="897" t="s">
        <v>1019</v>
      </c>
      <c r="R64" s="898">
        <v>2</v>
      </c>
    </row>
    <row r="65" spans="1:18" s="880" customFormat="1" ht="42">
      <c r="A65" s="899">
        <v>11</v>
      </c>
      <c r="B65" s="900">
        <v>1</v>
      </c>
      <c r="C65" s="901" t="s">
        <v>661</v>
      </c>
      <c r="D65" s="902">
        <v>8813</v>
      </c>
      <c r="E65" s="903">
        <v>11900000</v>
      </c>
      <c r="F65" s="900">
        <v>1</v>
      </c>
      <c r="G65" s="900">
        <v>11900000</v>
      </c>
      <c r="H65" s="900"/>
      <c r="I65" s="903"/>
      <c r="J65" s="903">
        <v>11900000</v>
      </c>
      <c r="K65" s="899" t="s">
        <v>543</v>
      </c>
      <c r="L65" s="899" t="s">
        <v>533</v>
      </c>
      <c r="M65" s="899" t="s">
        <v>544</v>
      </c>
      <c r="N65" s="899" t="s">
        <v>449</v>
      </c>
      <c r="O65" s="902" t="s">
        <v>20</v>
      </c>
      <c r="P65" s="850"/>
      <c r="Q65" s="901" t="s">
        <v>662</v>
      </c>
      <c r="R65" s="904">
        <v>2</v>
      </c>
    </row>
    <row r="66" spans="1:18" s="880" customFormat="1" ht="42">
      <c r="A66" s="874">
        <v>11</v>
      </c>
      <c r="B66" s="905">
        <v>2</v>
      </c>
      <c r="C66" s="903" t="s">
        <v>663</v>
      </c>
      <c r="D66" s="906" t="s">
        <v>505</v>
      </c>
      <c r="E66" s="850">
        <v>1200000</v>
      </c>
      <c r="F66" s="900">
        <v>1</v>
      </c>
      <c r="G66" s="904">
        <v>1200000</v>
      </c>
      <c r="H66" s="904"/>
      <c r="I66" s="904"/>
      <c r="J66" s="850">
        <v>1200000</v>
      </c>
      <c r="K66" s="907" t="s">
        <v>494</v>
      </c>
      <c r="L66" s="908" t="s">
        <v>495</v>
      </c>
      <c r="M66" s="908" t="s">
        <v>495</v>
      </c>
      <c r="N66" s="908" t="s">
        <v>449</v>
      </c>
      <c r="O66" s="904" t="s">
        <v>20</v>
      </c>
      <c r="P66" s="852"/>
      <c r="Q66" s="903" t="s">
        <v>646</v>
      </c>
      <c r="R66" s="909">
        <v>2</v>
      </c>
    </row>
    <row r="67" spans="1:18" s="880" customFormat="1" ht="63">
      <c r="A67" s="874">
        <v>11</v>
      </c>
      <c r="B67" s="905">
        <v>3</v>
      </c>
      <c r="C67" s="852" t="s">
        <v>509</v>
      </c>
      <c r="D67" s="904" t="s">
        <v>510</v>
      </c>
      <c r="E67" s="910">
        <v>1570400</v>
      </c>
      <c r="F67" s="904">
        <v>1</v>
      </c>
      <c r="G67" s="911">
        <v>1570400</v>
      </c>
      <c r="H67" s="904"/>
      <c r="I67" s="910"/>
      <c r="J67" s="910">
        <v>1570400</v>
      </c>
      <c r="K67" s="852" t="s">
        <v>664</v>
      </c>
      <c r="L67" s="903" t="s">
        <v>507</v>
      </c>
      <c r="M67" s="903" t="s">
        <v>628</v>
      </c>
      <c r="N67" s="908" t="s">
        <v>449</v>
      </c>
      <c r="O67" s="904" t="s">
        <v>512</v>
      </c>
      <c r="P67" s="852" t="s">
        <v>513</v>
      </c>
      <c r="Q67" s="912" t="s">
        <v>665</v>
      </c>
      <c r="R67" s="913"/>
    </row>
    <row r="68" spans="1:18" s="880" customFormat="1" ht="63">
      <c r="A68" s="874">
        <v>11</v>
      </c>
      <c r="B68" s="905">
        <v>4</v>
      </c>
      <c r="C68" s="852" t="s">
        <v>509</v>
      </c>
      <c r="D68" s="904" t="s">
        <v>510</v>
      </c>
      <c r="E68" s="910">
        <v>1570400</v>
      </c>
      <c r="F68" s="904">
        <v>1</v>
      </c>
      <c r="G68" s="911">
        <v>1570400</v>
      </c>
      <c r="H68" s="904"/>
      <c r="I68" s="910"/>
      <c r="J68" s="910">
        <v>1570400</v>
      </c>
      <c r="K68" s="907" t="s">
        <v>569</v>
      </c>
      <c r="L68" s="908" t="s">
        <v>495</v>
      </c>
      <c r="M68" s="908" t="s">
        <v>570</v>
      </c>
      <c r="N68" s="914" t="s">
        <v>449</v>
      </c>
      <c r="O68" s="850" t="s">
        <v>512</v>
      </c>
      <c r="P68" s="850"/>
      <c r="Q68" s="915"/>
      <c r="R68" s="905">
        <v>2</v>
      </c>
    </row>
    <row r="69" spans="1:18" s="880" customFormat="1" ht="63">
      <c r="A69" s="916">
        <v>11</v>
      </c>
      <c r="B69" s="916">
        <v>5</v>
      </c>
      <c r="C69" s="852" t="s">
        <v>509</v>
      </c>
      <c r="D69" s="904" t="s">
        <v>510</v>
      </c>
      <c r="E69" s="910">
        <v>1570400</v>
      </c>
      <c r="F69" s="904">
        <v>1</v>
      </c>
      <c r="G69" s="911">
        <v>1570400</v>
      </c>
      <c r="H69" s="904"/>
      <c r="I69" s="910"/>
      <c r="J69" s="910">
        <v>1570400</v>
      </c>
      <c r="K69" s="904" t="s">
        <v>1035</v>
      </c>
      <c r="L69" s="904" t="s">
        <v>18</v>
      </c>
      <c r="M69" s="904" t="s">
        <v>1031</v>
      </c>
      <c r="N69" s="904" t="s">
        <v>449</v>
      </c>
      <c r="O69" s="904" t="s">
        <v>332</v>
      </c>
      <c r="P69" s="904" t="s">
        <v>403</v>
      </c>
      <c r="Q69" s="901" t="s">
        <v>1036</v>
      </c>
      <c r="R69" s="900">
        <v>2</v>
      </c>
    </row>
    <row r="70" spans="1:18" s="880" customFormat="1" ht="63">
      <c r="A70" s="874">
        <v>11</v>
      </c>
      <c r="B70" s="850">
        <v>5</v>
      </c>
      <c r="C70" s="852" t="s">
        <v>509</v>
      </c>
      <c r="D70" s="904" t="s">
        <v>510</v>
      </c>
      <c r="E70" s="910">
        <v>1570400</v>
      </c>
      <c r="F70" s="904">
        <v>1</v>
      </c>
      <c r="G70" s="911">
        <v>1570400</v>
      </c>
      <c r="H70" s="910"/>
      <c r="I70" s="910"/>
      <c r="J70" s="910">
        <v>1570400</v>
      </c>
      <c r="K70" s="917" t="s">
        <v>666</v>
      </c>
      <c r="L70" s="904" t="s">
        <v>507</v>
      </c>
      <c r="M70" s="904" t="s">
        <v>628</v>
      </c>
      <c r="N70" s="908" t="s">
        <v>449</v>
      </c>
      <c r="O70" s="904" t="s">
        <v>512</v>
      </c>
      <c r="P70" s="852" t="s">
        <v>513</v>
      </c>
      <c r="Q70" s="912" t="s">
        <v>667</v>
      </c>
      <c r="R70" s="904">
        <v>3</v>
      </c>
    </row>
    <row r="71" spans="1:18" s="880" customFormat="1" ht="63">
      <c r="A71" s="874">
        <v>11</v>
      </c>
      <c r="B71" s="850">
        <v>6</v>
      </c>
      <c r="C71" s="918" t="s">
        <v>509</v>
      </c>
      <c r="D71" s="909" t="s">
        <v>510</v>
      </c>
      <c r="E71" s="919">
        <v>1570400</v>
      </c>
      <c r="F71" s="904">
        <v>1</v>
      </c>
      <c r="G71" s="920">
        <v>1570400</v>
      </c>
      <c r="H71" s="909"/>
      <c r="I71" s="919"/>
      <c r="J71" s="919">
        <v>1570400</v>
      </c>
      <c r="K71" s="918" t="s">
        <v>668</v>
      </c>
      <c r="L71" s="921" t="s">
        <v>507</v>
      </c>
      <c r="M71" s="921" t="s">
        <v>631</v>
      </c>
      <c r="N71" s="922" t="s">
        <v>449</v>
      </c>
      <c r="O71" s="909" t="s">
        <v>512</v>
      </c>
      <c r="P71" s="918" t="s">
        <v>513</v>
      </c>
      <c r="Q71" s="923" t="s">
        <v>669</v>
      </c>
      <c r="R71" s="904"/>
    </row>
    <row r="72" spans="1:18" s="880" customFormat="1" ht="63">
      <c r="A72" s="874">
        <v>11</v>
      </c>
      <c r="B72" s="905">
        <v>8</v>
      </c>
      <c r="C72" s="924" t="s">
        <v>670</v>
      </c>
      <c r="D72" s="905" t="s">
        <v>671</v>
      </c>
      <c r="E72" s="905">
        <v>11043110</v>
      </c>
      <c r="F72" s="905">
        <v>1</v>
      </c>
      <c r="G72" s="905">
        <v>11043110</v>
      </c>
      <c r="H72" s="905"/>
      <c r="I72" s="905"/>
      <c r="J72" s="905">
        <v>11043110</v>
      </c>
      <c r="K72" s="925" t="s">
        <v>471</v>
      </c>
      <c r="L72" s="905" t="s">
        <v>472</v>
      </c>
      <c r="M72" s="905" t="s">
        <v>473</v>
      </c>
      <c r="N72" s="905" t="s">
        <v>449</v>
      </c>
      <c r="O72" s="905" t="s">
        <v>21</v>
      </c>
      <c r="P72" s="905" t="s">
        <v>271</v>
      </c>
      <c r="Q72" s="924" t="s">
        <v>672</v>
      </c>
      <c r="R72" s="850"/>
    </row>
    <row r="73" spans="1:18" s="880" customFormat="1" ht="42">
      <c r="A73" s="874">
        <v>11</v>
      </c>
      <c r="B73" s="850">
        <v>9</v>
      </c>
      <c r="C73" s="926" t="s">
        <v>673</v>
      </c>
      <c r="D73" s="851">
        <v>5372</v>
      </c>
      <c r="E73" s="851">
        <v>2938650</v>
      </c>
      <c r="F73" s="900">
        <v>1</v>
      </c>
      <c r="G73" s="851">
        <v>2938650</v>
      </c>
      <c r="H73" s="851"/>
      <c r="I73" s="851"/>
      <c r="J73" s="851">
        <v>2938650</v>
      </c>
      <c r="K73" s="899" t="s">
        <v>471</v>
      </c>
      <c r="L73" s="851" t="s">
        <v>472</v>
      </c>
      <c r="M73" s="851" t="s">
        <v>473</v>
      </c>
      <c r="N73" s="851" t="s">
        <v>449</v>
      </c>
      <c r="O73" s="900" t="s">
        <v>21</v>
      </c>
      <c r="P73" s="851" t="s">
        <v>29</v>
      </c>
      <c r="Q73" s="926" t="s">
        <v>674</v>
      </c>
      <c r="R73" s="850"/>
    </row>
    <row r="74" spans="1:18" s="880" customFormat="1">
      <c r="A74" s="874">
        <v>11</v>
      </c>
      <c r="B74" s="850">
        <v>10</v>
      </c>
      <c r="C74" s="852" t="s">
        <v>675</v>
      </c>
      <c r="D74" s="927">
        <v>9916</v>
      </c>
      <c r="E74" s="927">
        <v>31152600</v>
      </c>
      <c r="F74" s="914">
        <v>1</v>
      </c>
      <c r="G74" s="904">
        <v>31152600</v>
      </c>
      <c r="H74" s="904"/>
      <c r="I74" s="927"/>
      <c r="J74" s="927">
        <v>31152600</v>
      </c>
      <c r="K74" s="907" t="s">
        <v>494</v>
      </c>
      <c r="L74" s="908" t="s">
        <v>495</v>
      </c>
      <c r="M74" s="908" t="s">
        <v>495</v>
      </c>
      <c r="N74" s="908" t="s">
        <v>449</v>
      </c>
      <c r="O74" s="904" t="s">
        <v>20</v>
      </c>
      <c r="P74" s="852"/>
      <c r="Q74" s="912" t="s">
        <v>497</v>
      </c>
      <c r="R74" s="904">
        <v>2</v>
      </c>
    </row>
    <row r="75" spans="1:18" s="880" customFormat="1" ht="42">
      <c r="A75" s="874">
        <v>11</v>
      </c>
      <c r="B75" s="905">
        <v>11</v>
      </c>
      <c r="C75" s="928" t="s">
        <v>676</v>
      </c>
      <c r="D75" s="904" t="s">
        <v>671</v>
      </c>
      <c r="E75" s="910">
        <v>8494700</v>
      </c>
      <c r="F75" s="904">
        <v>1</v>
      </c>
      <c r="G75" s="904">
        <v>8494700</v>
      </c>
      <c r="H75" s="904"/>
      <c r="I75" s="910"/>
      <c r="J75" s="910">
        <v>8494700</v>
      </c>
      <c r="K75" s="907" t="s">
        <v>494</v>
      </c>
      <c r="L75" s="908" t="s">
        <v>495</v>
      </c>
      <c r="M75" s="908" t="s">
        <v>495</v>
      </c>
      <c r="N75" s="908" t="s">
        <v>449</v>
      </c>
      <c r="O75" s="904" t="s">
        <v>20</v>
      </c>
      <c r="P75" s="852"/>
      <c r="Q75" s="928" t="s">
        <v>497</v>
      </c>
      <c r="R75" s="904">
        <v>2</v>
      </c>
    </row>
    <row r="76" spans="1:18" s="880" customFormat="1" ht="63">
      <c r="A76" s="874">
        <v>11</v>
      </c>
      <c r="B76" s="850">
        <v>12</v>
      </c>
      <c r="C76" s="903" t="s">
        <v>677</v>
      </c>
      <c r="D76" s="903">
        <v>8057</v>
      </c>
      <c r="E76" s="852">
        <v>20854600</v>
      </c>
      <c r="F76" s="904">
        <v>1</v>
      </c>
      <c r="G76" s="929">
        <v>20854600</v>
      </c>
      <c r="H76" s="929"/>
      <c r="I76" s="929"/>
      <c r="J76" s="930">
        <v>20854600</v>
      </c>
      <c r="K76" s="901" t="s">
        <v>488</v>
      </c>
      <c r="L76" s="902" t="s">
        <v>489</v>
      </c>
      <c r="M76" s="902" t="s">
        <v>490</v>
      </c>
      <c r="N76" s="902" t="s">
        <v>449</v>
      </c>
      <c r="O76" s="902" t="s">
        <v>20</v>
      </c>
      <c r="P76" s="902" t="s">
        <v>29</v>
      </c>
      <c r="Q76" s="903" t="s">
        <v>678</v>
      </c>
      <c r="R76" s="904">
        <v>2</v>
      </c>
    </row>
    <row r="77" spans="1:18" s="880" customFormat="1">
      <c r="A77" s="874">
        <v>11</v>
      </c>
      <c r="B77" s="905">
        <v>13</v>
      </c>
      <c r="C77" s="903" t="s">
        <v>679</v>
      </c>
      <c r="D77" s="904" t="s">
        <v>34</v>
      </c>
      <c r="E77" s="931">
        <v>150000</v>
      </c>
      <c r="F77" s="904">
        <v>1</v>
      </c>
      <c r="G77" s="910">
        <v>150000</v>
      </c>
      <c r="H77" s="910"/>
      <c r="I77" s="904"/>
      <c r="J77" s="904">
        <v>150000</v>
      </c>
      <c r="K77" s="932" t="s">
        <v>594</v>
      </c>
      <c r="L77" s="933" t="s">
        <v>495</v>
      </c>
      <c r="M77" s="933" t="s">
        <v>595</v>
      </c>
      <c r="N77" s="934" t="s">
        <v>449</v>
      </c>
      <c r="O77" s="904" t="s">
        <v>512</v>
      </c>
      <c r="P77" s="850"/>
      <c r="Q77" s="915"/>
      <c r="R77" s="935"/>
    </row>
    <row r="78" spans="1:18" s="709" customFormat="1">
      <c r="A78" s="874">
        <v>11</v>
      </c>
      <c r="B78" s="850">
        <v>14</v>
      </c>
      <c r="C78" s="903" t="s">
        <v>680</v>
      </c>
      <c r="D78" s="904" t="s">
        <v>34</v>
      </c>
      <c r="E78" s="910">
        <v>800000</v>
      </c>
      <c r="F78" s="904">
        <v>1</v>
      </c>
      <c r="G78" s="936">
        <v>800000</v>
      </c>
      <c r="H78" s="910"/>
      <c r="I78" s="910"/>
      <c r="J78" s="910">
        <v>800000</v>
      </c>
      <c r="K78" s="907" t="s">
        <v>569</v>
      </c>
      <c r="L78" s="908" t="s">
        <v>495</v>
      </c>
      <c r="M78" s="908" t="s">
        <v>570</v>
      </c>
      <c r="N78" s="914" t="s">
        <v>449</v>
      </c>
      <c r="O78" s="904" t="s">
        <v>512</v>
      </c>
      <c r="P78" s="850"/>
      <c r="Q78" s="915"/>
      <c r="R78" s="935"/>
    </row>
    <row r="79" spans="1:18" s="880" customFormat="1">
      <c r="A79" s="904">
        <v>11</v>
      </c>
      <c r="B79" s="904">
        <v>15</v>
      </c>
      <c r="C79" s="926" t="s">
        <v>607</v>
      </c>
      <c r="D79" s="904" t="s">
        <v>34</v>
      </c>
      <c r="E79" s="903">
        <v>250000</v>
      </c>
      <c r="F79" s="904">
        <v>1</v>
      </c>
      <c r="G79" s="850">
        <v>250000</v>
      </c>
      <c r="H79" s="937"/>
      <c r="I79" s="903"/>
      <c r="J79" s="903">
        <v>250000</v>
      </c>
      <c r="K79" s="926" t="s">
        <v>527</v>
      </c>
      <c r="L79" s="926" t="s">
        <v>489</v>
      </c>
      <c r="M79" s="926" t="s">
        <v>528</v>
      </c>
      <c r="N79" s="926" t="s">
        <v>449</v>
      </c>
      <c r="O79" s="904" t="s">
        <v>512</v>
      </c>
      <c r="P79" s="850"/>
      <c r="Q79" s="926" t="s">
        <v>660</v>
      </c>
      <c r="R79" s="935"/>
    </row>
    <row r="80" spans="1:18" s="880" customFormat="1">
      <c r="A80" s="904">
        <v>11</v>
      </c>
      <c r="B80" s="904">
        <v>16</v>
      </c>
      <c r="C80" s="926" t="s">
        <v>607</v>
      </c>
      <c r="D80" s="904" t="s">
        <v>34</v>
      </c>
      <c r="E80" s="903">
        <v>250000</v>
      </c>
      <c r="F80" s="904">
        <v>1</v>
      </c>
      <c r="G80" s="850">
        <v>250000</v>
      </c>
      <c r="H80" s="937"/>
      <c r="I80" s="903"/>
      <c r="J80" s="903">
        <v>250000</v>
      </c>
      <c r="K80" s="926" t="s">
        <v>681</v>
      </c>
      <c r="L80" s="926" t="s">
        <v>489</v>
      </c>
      <c r="M80" s="926" t="s">
        <v>567</v>
      </c>
      <c r="N80" s="926" t="s">
        <v>449</v>
      </c>
      <c r="O80" s="904" t="s">
        <v>512</v>
      </c>
      <c r="P80" s="850"/>
      <c r="Q80" s="926" t="s">
        <v>660</v>
      </c>
      <c r="R80" s="935"/>
    </row>
    <row r="81" spans="1:19" s="880" customFormat="1">
      <c r="A81" s="904">
        <v>11</v>
      </c>
      <c r="B81" s="904">
        <v>17</v>
      </c>
      <c r="C81" s="926" t="s">
        <v>607</v>
      </c>
      <c r="D81" s="904" t="s">
        <v>34</v>
      </c>
      <c r="E81" s="903">
        <v>250000</v>
      </c>
      <c r="F81" s="904">
        <v>1</v>
      </c>
      <c r="G81" s="850">
        <v>250000</v>
      </c>
      <c r="H81" s="937"/>
      <c r="I81" s="903"/>
      <c r="J81" s="903">
        <v>250000</v>
      </c>
      <c r="K81" s="926" t="s">
        <v>572</v>
      </c>
      <c r="L81" s="926" t="s">
        <v>489</v>
      </c>
      <c r="M81" s="926" t="s">
        <v>573</v>
      </c>
      <c r="N81" s="926" t="s">
        <v>449</v>
      </c>
      <c r="O81" s="904" t="s">
        <v>512</v>
      </c>
      <c r="P81" s="850"/>
      <c r="Q81" s="926" t="s">
        <v>660</v>
      </c>
      <c r="R81" s="935"/>
    </row>
    <row r="82" spans="1:19" s="880" customFormat="1" ht="42">
      <c r="A82" s="615">
        <v>11</v>
      </c>
      <c r="B82" s="66">
        <v>1</v>
      </c>
      <c r="C82" s="296" t="s">
        <v>1133</v>
      </c>
      <c r="D82" s="979" t="s">
        <v>1096</v>
      </c>
      <c r="E82" s="1024">
        <v>2235000</v>
      </c>
      <c r="F82" s="61">
        <v>1</v>
      </c>
      <c r="G82" s="1024">
        <v>2235000</v>
      </c>
      <c r="H82" s="61"/>
      <c r="I82" s="61"/>
      <c r="J82" s="1024">
        <v>2235000</v>
      </c>
      <c r="K82" s="323" t="s">
        <v>1068</v>
      </c>
      <c r="L82" s="301" t="s">
        <v>1069</v>
      </c>
      <c r="M82" s="301" t="s">
        <v>1070</v>
      </c>
      <c r="N82" s="301" t="s">
        <v>452</v>
      </c>
      <c r="O82" s="301" t="s">
        <v>21</v>
      </c>
      <c r="P82" s="981" t="s">
        <v>283</v>
      </c>
      <c r="Q82" s="73" t="s">
        <v>1134</v>
      </c>
      <c r="R82" s="61">
        <v>2</v>
      </c>
    </row>
    <row r="83" spans="1:19" s="880" customFormat="1" ht="42">
      <c r="A83" s="615">
        <v>11</v>
      </c>
      <c r="B83" s="66">
        <v>4</v>
      </c>
      <c r="C83" s="73" t="s">
        <v>1135</v>
      </c>
      <c r="D83" s="988" t="s">
        <v>43</v>
      </c>
      <c r="E83" s="964">
        <v>1638500</v>
      </c>
      <c r="F83" s="996">
        <v>1</v>
      </c>
      <c r="G83" s="964">
        <v>1638500</v>
      </c>
      <c r="H83" s="990"/>
      <c r="I83" s="990"/>
      <c r="J83" s="964">
        <v>1638500</v>
      </c>
      <c r="K83" s="992" t="s">
        <v>1064</v>
      </c>
      <c r="L83" s="301" t="s">
        <v>1065</v>
      </c>
      <c r="M83" s="301" t="s">
        <v>1065</v>
      </c>
      <c r="N83" s="301" t="s">
        <v>452</v>
      </c>
      <c r="O83" s="301" t="s">
        <v>20</v>
      </c>
      <c r="P83" s="981" t="s">
        <v>29</v>
      </c>
      <c r="Q83" s="73" t="s">
        <v>1136</v>
      </c>
      <c r="R83" s="61">
        <v>2</v>
      </c>
    </row>
    <row r="84" spans="1:19" s="880" customFormat="1" ht="63">
      <c r="A84" s="295">
        <v>11</v>
      </c>
      <c r="B84" s="66">
        <v>5</v>
      </c>
      <c r="C84" s="100" t="s">
        <v>46</v>
      </c>
      <c r="D84" s="988" t="s">
        <v>25</v>
      </c>
      <c r="E84" s="355">
        <v>1200000</v>
      </c>
      <c r="F84" s="381">
        <v>1</v>
      </c>
      <c r="G84" s="355">
        <v>1200000</v>
      </c>
      <c r="H84" s="964"/>
      <c r="I84" s="326"/>
      <c r="J84" s="355">
        <v>1200000</v>
      </c>
      <c r="K84" s="323" t="s">
        <v>1137</v>
      </c>
      <c r="L84" s="301" t="s">
        <v>1055</v>
      </c>
      <c r="M84" s="301" t="s">
        <v>1138</v>
      </c>
      <c r="N84" s="301" t="s">
        <v>452</v>
      </c>
      <c r="O84" s="301" t="s">
        <v>332</v>
      </c>
      <c r="P84" s="981" t="s">
        <v>283</v>
      </c>
      <c r="Q84" s="73" t="s">
        <v>1085</v>
      </c>
      <c r="R84" s="61">
        <v>2</v>
      </c>
    </row>
    <row r="85" spans="1:19" s="880" customFormat="1" ht="63">
      <c r="A85" s="615">
        <v>11</v>
      </c>
      <c r="B85" s="66">
        <v>6</v>
      </c>
      <c r="C85" s="73" t="s">
        <v>1124</v>
      </c>
      <c r="D85" s="979">
        <v>5419</v>
      </c>
      <c r="E85" s="991">
        <v>3300</v>
      </c>
      <c r="F85" s="996">
        <v>165</v>
      </c>
      <c r="G85" s="997">
        <v>544500</v>
      </c>
      <c r="H85" s="990"/>
      <c r="I85" s="990"/>
      <c r="J85" s="997">
        <v>544500</v>
      </c>
      <c r="K85" s="992" t="s">
        <v>1125</v>
      </c>
      <c r="L85" s="301" t="s">
        <v>1055</v>
      </c>
      <c r="M85" s="301" t="s">
        <v>1126</v>
      </c>
      <c r="N85" s="301" t="s">
        <v>452</v>
      </c>
      <c r="O85" s="301" t="s">
        <v>332</v>
      </c>
      <c r="P85" s="998"/>
      <c r="Q85" s="73" t="s">
        <v>1127</v>
      </c>
      <c r="R85" s="61">
        <v>2</v>
      </c>
    </row>
    <row r="86" spans="1:19" s="880" customFormat="1" ht="63">
      <c r="A86" s="615">
        <v>11</v>
      </c>
      <c r="B86" s="66">
        <v>7</v>
      </c>
      <c r="C86" s="73" t="s">
        <v>1150</v>
      </c>
      <c r="D86" s="979">
        <v>5419</v>
      </c>
      <c r="E86" s="991">
        <v>3300</v>
      </c>
      <c r="F86" s="999">
        <v>160</v>
      </c>
      <c r="G86" s="1025">
        <v>528000</v>
      </c>
      <c r="H86" s="1000"/>
      <c r="I86" s="1001"/>
      <c r="J86" s="1026">
        <v>528000</v>
      </c>
      <c r="K86" s="1002" t="s">
        <v>1128</v>
      </c>
      <c r="L86" s="1027" t="s">
        <v>1055</v>
      </c>
      <c r="M86" s="1027" t="s">
        <v>1126</v>
      </c>
      <c r="N86" s="301" t="s">
        <v>452</v>
      </c>
      <c r="O86" s="1027" t="s">
        <v>332</v>
      </c>
      <c r="P86" s="1004"/>
      <c r="Q86" s="1005" t="s">
        <v>1129</v>
      </c>
      <c r="R86" s="1006">
        <v>2</v>
      </c>
    </row>
    <row r="87" spans="1:19" s="880" customFormat="1" ht="84">
      <c r="A87" s="51">
        <v>11</v>
      </c>
      <c r="B87" s="40">
        <v>8</v>
      </c>
      <c r="C87" s="1007" t="s">
        <v>1130</v>
      </c>
      <c r="D87" s="1012">
        <v>5419</v>
      </c>
      <c r="E87" s="991">
        <v>3300</v>
      </c>
      <c r="F87" s="464">
        <v>60</v>
      </c>
      <c r="G87" s="1008">
        <v>198000</v>
      </c>
      <c r="H87" s="1008"/>
      <c r="I87" s="1009"/>
      <c r="J87" s="1008">
        <v>198000</v>
      </c>
      <c r="K87" s="1010" t="s">
        <v>1131</v>
      </c>
      <c r="L87" s="464" t="s">
        <v>1065</v>
      </c>
      <c r="M87" s="464" t="s">
        <v>1065</v>
      </c>
      <c r="N87" s="301" t="s">
        <v>452</v>
      </c>
      <c r="O87" s="443" t="s">
        <v>332</v>
      </c>
      <c r="P87" s="1011"/>
      <c r="Q87" s="1005" t="s">
        <v>1089</v>
      </c>
      <c r="R87" s="1006">
        <v>2</v>
      </c>
    </row>
    <row r="88" spans="1:19" s="880" customFormat="1" ht="63">
      <c r="A88" s="51">
        <v>11</v>
      </c>
      <c r="B88" s="40">
        <v>9</v>
      </c>
      <c r="C88" s="1005" t="s">
        <v>1132</v>
      </c>
      <c r="D88" s="1012">
        <v>5419</v>
      </c>
      <c r="E88" s="991">
        <v>3300</v>
      </c>
      <c r="F88" s="1013">
        <v>60</v>
      </c>
      <c r="G88" s="1008">
        <v>198000</v>
      </c>
      <c r="H88" s="1014"/>
      <c r="I88" s="1014"/>
      <c r="J88" s="1008">
        <v>198000</v>
      </c>
      <c r="K88" s="1015" t="s">
        <v>1151</v>
      </c>
      <c r="L88" s="443" t="s">
        <v>1065</v>
      </c>
      <c r="M88" s="443" t="s">
        <v>780</v>
      </c>
      <c r="N88" s="301" t="s">
        <v>452</v>
      </c>
      <c r="O88" s="443" t="s">
        <v>332</v>
      </c>
      <c r="P88" s="1011"/>
      <c r="Q88" s="1005" t="s">
        <v>1089</v>
      </c>
      <c r="R88" s="1006">
        <v>2</v>
      </c>
    </row>
    <row r="89" spans="1:19" s="880" customFormat="1" ht="63">
      <c r="A89" s="51">
        <v>11</v>
      </c>
      <c r="B89" s="40">
        <v>10</v>
      </c>
      <c r="C89" s="1016" t="s">
        <v>1139</v>
      </c>
      <c r="D89" s="1012">
        <v>2406</v>
      </c>
      <c r="E89" s="1017">
        <v>980</v>
      </c>
      <c r="F89" s="1006">
        <v>390</v>
      </c>
      <c r="G89" s="1017">
        <v>382200</v>
      </c>
      <c r="H89" s="1018"/>
      <c r="I89" s="1006"/>
      <c r="J89" s="1017">
        <v>382200</v>
      </c>
      <c r="K89" s="992" t="s">
        <v>1140</v>
      </c>
      <c r="L89" s="443" t="s">
        <v>1055</v>
      </c>
      <c r="M89" s="443" t="s">
        <v>1141</v>
      </c>
      <c r="N89" s="301" t="s">
        <v>452</v>
      </c>
      <c r="O89" s="443" t="s">
        <v>332</v>
      </c>
      <c r="P89" s="1011"/>
      <c r="Q89" s="1005" t="s">
        <v>1142</v>
      </c>
      <c r="R89" s="1006">
        <v>2</v>
      </c>
    </row>
    <row r="90" spans="1:19" s="880" customFormat="1" ht="42">
      <c r="A90" s="51">
        <v>11</v>
      </c>
      <c r="B90" s="40">
        <v>11</v>
      </c>
      <c r="C90" s="1016" t="s">
        <v>1143</v>
      </c>
      <c r="D90" s="1012">
        <v>2406</v>
      </c>
      <c r="E90" s="1017">
        <v>980</v>
      </c>
      <c r="F90" s="1006" t="s">
        <v>1144</v>
      </c>
      <c r="G90" s="1017">
        <v>588000</v>
      </c>
      <c r="H90" s="1018"/>
      <c r="I90" s="1006"/>
      <c r="J90" s="1017">
        <v>588000</v>
      </c>
      <c r="K90" s="992" t="s">
        <v>1145</v>
      </c>
      <c r="L90" s="443" t="s">
        <v>1055</v>
      </c>
      <c r="M90" s="443" t="s">
        <v>1141</v>
      </c>
      <c r="N90" s="301" t="s">
        <v>452</v>
      </c>
      <c r="O90" s="443" t="s">
        <v>332</v>
      </c>
      <c r="P90" s="1011"/>
      <c r="Q90" s="1005" t="s">
        <v>1142</v>
      </c>
      <c r="R90" s="1006">
        <v>2</v>
      </c>
    </row>
    <row r="91" spans="1:19" s="943" customFormat="1">
      <c r="A91" s="938">
        <v>11</v>
      </c>
      <c r="B91" s="938"/>
      <c r="C91" s="939"/>
      <c r="D91" s="940"/>
      <c r="E91" s="681"/>
      <c r="F91" s="681"/>
      <c r="G91" s="681"/>
      <c r="H91" s="681"/>
      <c r="I91" s="681"/>
      <c r="J91" s="689"/>
      <c r="K91" s="941"/>
      <c r="L91" s="942"/>
      <c r="M91" s="942"/>
      <c r="N91" s="942"/>
      <c r="O91" s="938"/>
      <c r="P91" s="681"/>
      <c r="Q91" s="939"/>
      <c r="R91" s="938"/>
    </row>
    <row r="92" spans="1:19" s="947" customFormat="1">
      <c r="A92" s="944">
        <v>11</v>
      </c>
      <c r="B92" s="944"/>
      <c r="C92" s="194"/>
      <c r="D92" s="945"/>
      <c r="E92" s="682"/>
      <c r="F92" s="194"/>
      <c r="G92" s="682"/>
      <c r="H92" s="195"/>
      <c r="I92" s="195"/>
      <c r="J92" s="689"/>
      <c r="K92" s="194"/>
      <c r="L92" s="945"/>
      <c r="M92" s="945"/>
      <c r="N92" s="945"/>
      <c r="O92" s="193"/>
      <c r="P92" s="193"/>
      <c r="Q92" s="946"/>
      <c r="R92" s="946"/>
    </row>
    <row r="93" spans="1:19" s="943" customFormat="1">
      <c r="A93" s="673">
        <v>11</v>
      </c>
      <c r="B93" s="673"/>
      <c r="C93" s="879"/>
      <c r="D93" s="673"/>
      <c r="E93" s="667"/>
      <c r="F93" s="667"/>
      <c r="G93" s="667"/>
      <c r="H93" s="667"/>
      <c r="I93" s="667"/>
      <c r="J93" s="667"/>
      <c r="K93" s="673"/>
      <c r="L93" s="673"/>
      <c r="M93" s="673"/>
      <c r="N93" s="878"/>
      <c r="O93" s="673"/>
      <c r="P93" s="667"/>
      <c r="Q93" s="879"/>
      <c r="R93" s="673"/>
      <c r="S93" s="943">
        <v>1</v>
      </c>
    </row>
    <row r="94" spans="1:19" s="943" customFormat="1">
      <c r="A94" s="673">
        <v>11</v>
      </c>
      <c r="B94" s="673"/>
      <c r="C94" s="879"/>
      <c r="D94" s="673"/>
      <c r="E94" s="667"/>
      <c r="F94" s="667"/>
      <c r="G94" s="667"/>
      <c r="H94" s="667"/>
      <c r="I94" s="667"/>
      <c r="J94" s="667"/>
      <c r="K94" s="673"/>
      <c r="L94" s="673"/>
      <c r="M94" s="673"/>
      <c r="N94" s="878"/>
      <c r="O94" s="673"/>
      <c r="P94" s="673"/>
      <c r="Q94" s="879"/>
      <c r="R94" s="673"/>
    </row>
    <row r="95" spans="1:19" s="943" customFormat="1">
      <c r="A95" s="673">
        <v>11</v>
      </c>
      <c r="B95" s="938"/>
      <c r="C95" s="879"/>
      <c r="D95" s="667"/>
      <c r="E95" s="667"/>
      <c r="F95" s="667"/>
      <c r="G95" s="667"/>
      <c r="H95" s="667"/>
      <c r="I95" s="667"/>
      <c r="J95" s="667"/>
      <c r="K95" s="879"/>
      <c r="L95" s="673"/>
      <c r="M95" s="673"/>
      <c r="N95" s="673"/>
      <c r="O95" s="673"/>
      <c r="P95" s="673"/>
      <c r="Q95" s="667"/>
      <c r="R95" s="673"/>
    </row>
    <row r="96" spans="1:19" s="943" customFormat="1">
      <c r="A96" s="938">
        <v>11</v>
      </c>
      <c r="B96" s="944"/>
      <c r="C96" s="948"/>
      <c r="D96" s="940"/>
      <c r="E96" s="681"/>
      <c r="F96" s="681"/>
      <c r="G96" s="681"/>
      <c r="H96" s="681"/>
      <c r="I96" s="681"/>
      <c r="J96" s="689"/>
      <c r="K96" s="941"/>
      <c r="L96" s="942"/>
      <c r="M96" s="942"/>
      <c r="N96" s="942"/>
      <c r="O96" s="938"/>
      <c r="P96" s="681"/>
      <c r="Q96" s="681"/>
      <c r="R96" s="938"/>
    </row>
    <row r="97" spans="1:19" s="952" customFormat="1">
      <c r="A97" s="949">
        <v>11</v>
      </c>
      <c r="B97" s="214"/>
      <c r="C97" s="693"/>
      <c r="D97" s="950"/>
      <c r="E97" s="668"/>
      <c r="F97" s="693"/>
      <c r="G97" s="668"/>
      <c r="H97" s="668"/>
      <c r="I97" s="668"/>
      <c r="J97" s="693"/>
      <c r="K97" s="693"/>
      <c r="L97" s="951"/>
      <c r="M97" s="951"/>
      <c r="N97" s="951"/>
      <c r="O97" s="950"/>
      <c r="P97" s="950"/>
      <c r="Q97" s="693"/>
      <c r="R97" s="951"/>
      <c r="S97" s="950">
        <v>1</v>
      </c>
    </row>
    <row r="98" spans="1:19" s="861" customFormat="1">
      <c r="A98" s="953">
        <v>11</v>
      </c>
      <c r="B98" s="938"/>
      <c r="C98" s="831"/>
      <c r="D98" s="879"/>
      <c r="E98" s="683"/>
      <c r="F98" s="60"/>
      <c r="G98" s="60"/>
      <c r="H98" s="60"/>
      <c r="I98" s="60"/>
      <c r="J98" s="694"/>
      <c r="K98" s="784"/>
      <c r="L98" s="784"/>
      <c r="M98" s="784"/>
      <c r="N98" s="673"/>
      <c r="O98" s="784"/>
      <c r="P98" s="784"/>
      <c r="Q98" s="784"/>
      <c r="R98" s="784"/>
    </row>
    <row r="99" spans="1:19" s="861" customFormat="1">
      <c r="A99" s="953">
        <v>11</v>
      </c>
      <c r="B99" s="945"/>
      <c r="C99" s="831"/>
      <c r="D99" s="879"/>
      <c r="E99" s="683"/>
      <c r="F99" s="60"/>
      <c r="G99" s="60"/>
      <c r="H99" s="60"/>
      <c r="I99" s="60"/>
      <c r="J99" s="694"/>
      <c r="K99" s="784"/>
      <c r="L99" s="784"/>
      <c r="M99" s="784"/>
      <c r="N99" s="673"/>
      <c r="O99" s="784"/>
      <c r="P99" s="784"/>
      <c r="Q99" s="784"/>
      <c r="R99" s="784"/>
    </row>
    <row r="100" spans="1:19">
      <c r="A100" s="214">
        <v>11</v>
      </c>
      <c r="B100" s="214"/>
      <c r="C100" s="669"/>
      <c r="D100" s="184"/>
      <c r="E100" s="256"/>
      <c r="F100" s="256"/>
      <c r="G100" s="174"/>
      <c r="H100" s="174"/>
      <c r="I100" s="174"/>
      <c r="J100" s="174"/>
      <c r="K100" s="214"/>
      <c r="L100" s="214"/>
      <c r="M100" s="214"/>
      <c r="N100" s="214"/>
      <c r="O100" s="214"/>
      <c r="P100" s="214"/>
      <c r="Q100" s="214"/>
      <c r="R100" s="214"/>
    </row>
    <row r="101" spans="1:19">
      <c r="A101" s="214">
        <v>11</v>
      </c>
      <c r="B101" s="214"/>
      <c r="C101" s="669"/>
      <c r="D101" s="214"/>
      <c r="E101" s="212"/>
      <c r="F101" s="212"/>
      <c r="G101" s="212"/>
      <c r="H101" s="212"/>
      <c r="I101" s="212"/>
      <c r="J101" s="212"/>
      <c r="K101" s="669"/>
      <c r="L101" s="214"/>
      <c r="M101" s="214"/>
      <c r="N101" s="214"/>
      <c r="O101" s="214"/>
      <c r="P101" s="214"/>
      <c r="Q101" s="669"/>
      <c r="R101" s="214"/>
    </row>
    <row r="102" spans="1:19">
      <c r="A102" s="288">
        <v>11</v>
      </c>
      <c r="B102" s="214"/>
      <c r="C102" s="669"/>
      <c r="D102" s="172"/>
      <c r="E102" s="174"/>
      <c r="F102" s="174"/>
      <c r="G102" s="174"/>
      <c r="H102" s="174"/>
      <c r="I102" s="174"/>
      <c r="J102" s="174"/>
      <c r="K102" s="669"/>
      <c r="L102" s="214"/>
      <c r="M102" s="214"/>
      <c r="N102" s="214"/>
      <c r="O102" s="214"/>
      <c r="P102" s="214"/>
      <c r="Q102" s="669"/>
      <c r="R102" s="214"/>
    </row>
    <row r="103" spans="1:19">
      <c r="A103" s="954">
        <v>11</v>
      </c>
      <c r="B103" s="214"/>
      <c r="C103" s="669"/>
      <c r="D103" s="214"/>
      <c r="E103" s="212"/>
      <c r="F103" s="103"/>
      <c r="G103" s="212"/>
      <c r="H103" s="212"/>
      <c r="I103" s="212"/>
      <c r="J103" s="103"/>
      <c r="K103" s="669"/>
      <c r="L103" s="273"/>
      <c r="M103" s="273"/>
      <c r="N103" s="954"/>
      <c r="O103" s="172"/>
      <c r="P103" s="172"/>
      <c r="Q103" s="955"/>
      <c r="R103" s="172"/>
    </row>
    <row r="104" spans="1:19">
      <c r="A104" s="214">
        <v>11</v>
      </c>
      <c r="B104" s="214"/>
      <c r="C104" s="687"/>
      <c r="D104" s="273"/>
      <c r="E104" s="103"/>
      <c r="F104" s="212"/>
      <c r="G104" s="684"/>
      <c r="H104" s="684"/>
      <c r="I104" s="684"/>
      <c r="J104" s="103"/>
      <c r="K104" s="669"/>
      <c r="L104" s="214"/>
      <c r="M104" s="214"/>
      <c r="N104" s="214"/>
      <c r="O104" s="214"/>
      <c r="P104" s="288"/>
      <c r="Q104" s="212"/>
      <c r="R104" s="214"/>
    </row>
    <row r="105" spans="1:19">
      <c r="A105" s="288">
        <v>11</v>
      </c>
      <c r="B105" s="214"/>
      <c r="C105" s="695"/>
      <c r="D105" s="172"/>
      <c r="E105" s="174"/>
      <c r="F105" s="174"/>
      <c r="G105" s="174"/>
      <c r="H105" s="212"/>
      <c r="I105" s="212"/>
      <c r="J105" s="695"/>
      <c r="K105" s="669"/>
      <c r="L105" s="273"/>
      <c r="M105" s="273"/>
      <c r="N105" s="273"/>
      <c r="O105" s="273"/>
      <c r="P105" s="288"/>
      <c r="Q105" s="669"/>
      <c r="R105" s="214"/>
    </row>
    <row r="106" spans="1:19">
      <c r="A106" s="954">
        <v>11</v>
      </c>
      <c r="B106" s="214"/>
      <c r="C106" s="956"/>
      <c r="D106" s="214"/>
      <c r="E106" s="212"/>
      <c r="F106" s="103"/>
      <c r="G106" s="212"/>
      <c r="H106" s="212"/>
      <c r="I106" s="212"/>
      <c r="J106" s="103"/>
      <c r="K106" s="956"/>
      <c r="L106" s="214"/>
      <c r="M106" s="214"/>
      <c r="N106" s="954"/>
      <c r="O106" s="172"/>
      <c r="P106" s="172"/>
      <c r="Q106" s="955"/>
      <c r="R106" s="172"/>
    </row>
    <row r="107" spans="1:19">
      <c r="A107" s="954">
        <v>11</v>
      </c>
      <c r="B107" s="214"/>
      <c r="C107" s="669"/>
      <c r="D107" s="214"/>
      <c r="E107" s="212"/>
      <c r="F107" s="103"/>
      <c r="G107" s="212"/>
      <c r="H107" s="174"/>
      <c r="I107" s="174"/>
      <c r="J107" s="103"/>
      <c r="K107" s="669"/>
      <c r="L107" s="273"/>
      <c r="M107" s="273"/>
      <c r="N107" s="954"/>
      <c r="O107" s="172"/>
      <c r="P107" s="172"/>
      <c r="Q107" s="955"/>
      <c r="R107" s="172"/>
    </row>
    <row r="108" spans="1:19">
      <c r="A108" s="954">
        <v>11</v>
      </c>
      <c r="B108" s="214"/>
      <c r="C108" s="956"/>
      <c r="D108" s="214"/>
      <c r="E108" s="212"/>
      <c r="F108" s="103"/>
      <c r="G108" s="212"/>
      <c r="H108" s="174"/>
      <c r="I108" s="174"/>
      <c r="J108" s="103"/>
      <c r="K108" s="956"/>
      <c r="L108" s="273"/>
      <c r="M108" s="273"/>
      <c r="N108" s="954"/>
      <c r="O108" s="172"/>
      <c r="P108" s="172"/>
      <c r="Q108" s="955"/>
      <c r="R108" s="172"/>
    </row>
    <row r="109" spans="1:19">
      <c r="A109" s="954">
        <v>11</v>
      </c>
      <c r="B109" s="214"/>
      <c r="C109" s="669"/>
      <c r="D109" s="214"/>
      <c r="E109" s="174"/>
      <c r="F109" s="103"/>
      <c r="G109" s="174"/>
      <c r="H109" s="174"/>
      <c r="I109" s="174"/>
      <c r="J109" s="103"/>
      <c r="K109" s="669"/>
      <c r="L109" s="214"/>
      <c r="M109" s="214"/>
      <c r="N109" s="954"/>
      <c r="O109" s="172"/>
      <c r="P109" s="172"/>
      <c r="Q109" s="955"/>
      <c r="R109" s="172"/>
    </row>
    <row r="110" spans="1:19">
      <c r="A110" s="954">
        <v>11</v>
      </c>
      <c r="B110" s="214"/>
      <c r="C110" s="956"/>
      <c r="D110" s="214"/>
      <c r="E110" s="212"/>
      <c r="F110" s="103"/>
      <c r="G110" s="212"/>
      <c r="H110" s="174"/>
      <c r="I110" s="174"/>
      <c r="J110" s="103"/>
      <c r="K110" s="956"/>
      <c r="L110" s="214"/>
      <c r="M110" s="288"/>
      <c r="N110" s="954"/>
      <c r="O110" s="172"/>
      <c r="P110" s="172"/>
      <c r="Q110" s="955"/>
      <c r="R110" s="172"/>
    </row>
    <row r="111" spans="1:19">
      <c r="A111" s="954">
        <v>11</v>
      </c>
      <c r="B111" s="214"/>
      <c r="C111" s="669"/>
      <c r="D111" s="214"/>
      <c r="E111" s="212"/>
      <c r="F111" s="103"/>
      <c r="G111" s="212"/>
      <c r="H111" s="174"/>
      <c r="I111" s="174"/>
      <c r="J111" s="103"/>
      <c r="K111" s="669"/>
      <c r="L111" s="214"/>
      <c r="M111" s="214"/>
      <c r="N111" s="954"/>
      <c r="O111" s="172"/>
      <c r="P111" s="172"/>
      <c r="Q111" s="955"/>
      <c r="R111" s="172"/>
    </row>
    <row r="112" spans="1:19">
      <c r="A112" s="954">
        <v>11</v>
      </c>
      <c r="B112" s="214"/>
      <c r="C112" s="956"/>
      <c r="D112" s="214"/>
      <c r="E112" s="212"/>
      <c r="F112" s="103"/>
      <c r="G112" s="212"/>
      <c r="H112" s="174"/>
      <c r="I112" s="174"/>
      <c r="J112" s="103"/>
      <c r="K112" s="956"/>
      <c r="L112" s="214"/>
      <c r="M112" s="288"/>
      <c r="N112" s="954"/>
      <c r="O112" s="172"/>
      <c r="P112" s="172"/>
      <c r="Q112" s="955"/>
      <c r="R112" s="172"/>
    </row>
    <row r="113" spans="1:18">
      <c r="A113" s="954">
        <v>11</v>
      </c>
      <c r="B113" s="214"/>
      <c r="C113" s="956"/>
      <c r="D113" s="214"/>
      <c r="E113" s="212"/>
      <c r="F113" s="103"/>
      <c r="G113" s="212"/>
      <c r="H113" s="174"/>
      <c r="I113" s="174"/>
      <c r="J113" s="103"/>
      <c r="K113" s="956"/>
      <c r="L113" s="273"/>
      <c r="M113" s="273"/>
      <c r="N113" s="954"/>
      <c r="O113" s="172"/>
      <c r="P113" s="172"/>
      <c r="Q113" s="955"/>
      <c r="R113" s="172"/>
    </row>
    <row r="114" spans="1:18">
      <c r="A114" s="954">
        <v>11</v>
      </c>
      <c r="B114" s="214"/>
      <c r="C114" s="956"/>
      <c r="D114" s="214"/>
      <c r="E114" s="212"/>
      <c r="F114" s="103"/>
      <c r="G114" s="212"/>
      <c r="H114" s="174"/>
      <c r="I114" s="174"/>
      <c r="J114" s="103"/>
      <c r="K114" s="956"/>
      <c r="L114" s="273"/>
      <c r="M114" s="273"/>
      <c r="N114" s="954"/>
      <c r="O114" s="172"/>
      <c r="P114" s="172"/>
      <c r="Q114" s="955"/>
      <c r="R114" s="172"/>
    </row>
    <row r="115" spans="1:18">
      <c r="A115" s="954">
        <v>11</v>
      </c>
      <c r="B115" s="214"/>
      <c r="C115" s="956"/>
      <c r="D115" s="214"/>
      <c r="E115" s="212"/>
      <c r="F115" s="103"/>
      <c r="G115" s="212"/>
      <c r="H115" s="174"/>
      <c r="I115" s="174"/>
      <c r="J115" s="103"/>
      <c r="K115" s="956"/>
      <c r="L115" s="273"/>
      <c r="M115" s="273"/>
      <c r="N115" s="954"/>
      <c r="O115" s="172"/>
      <c r="P115" s="172"/>
      <c r="Q115" s="955"/>
      <c r="R115" s="172"/>
    </row>
    <row r="116" spans="1:18">
      <c r="A116" s="954">
        <v>11</v>
      </c>
      <c r="B116" s="214"/>
      <c r="C116" s="956"/>
      <c r="D116" s="214"/>
      <c r="E116" s="212"/>
      <c r="F116" s="103"/>
      <c r="G116" s="212"/>
      <c r="H116" s="174"/>
      <c r="I116" s="174"/>
      <c r="J116" s="103"/>
      <c r="K116" s="956"/>
      <c r="L116" s="273"/>
      <c r="M116" s="273"/>
      <c r="N116" s="954"/>
      <c r="O116" s="172"/>
      <c r="P116" s="172"/>
      <c r="Q116" s="955"/>
      <c r="R116" s="172"/>
    </row>
    <row r="117" spans="1:18">
      <c r="A117" s="954">
        <v>11</v>
      </c>
      <c r="B117" s="214"/>
      <c r="C117" s="956"/>
      <c r="D117" s="214"/>
      <c r="E117" s="212"/>
      <c r="F117" s="103"/>
      <c r="G117" s="212"/>
      <c r="H117" s="174"/>
      <c r="I117" s="174"/>
      <c r="J117" s="103"/>
      <c r="K117" s="956"/>
      <c r="L117" s="273"/>
      <c r="M117" s="273"/>
      <c r="N117" s="954"/>
      <c r="O117" s="172"/>
      <c r="P117" s="172"/>
      <c r="Q117" s="955"/>
      <c r="R117" s="172"/>
    </row>
    <row r="118" spans="1:18">
      <c r="A118" s="954">
        <v>11</v>
      </c>
      <c r="B118" s="214"/>
      <c r="C118" s="956"/>
      <c r="D118" s="214"/>
      <c r="E118" s="212"/>
      <c r="F118" s="103"/>
      <c r="G118" s="212"/>
      <c r="H118" s="174"/>
      <c r="I118" s="174"/>
      <c r="J118" s="103"/>
      <c r="K118" s="956"/>
      <c r="L118" s="273"/>
      <c r="M118" s="273"/>
      <c r="N118" s="954"/>
      <c r="O118" s="172"/>
      <c r="P118" s="172"/>
      <c r="Q118" s="955"/>
      <c r="R118" s="172"/>
    </row>
    <row r="119" spans="1:18">
      <c r="A119" s="954">
        <v>11</v>
      </c>
      <c r="B119" s="214"/>
      <c r="C119" s="956"/>
      <c r="D119" s="214"/>
      <c r="E119" s="212"/>
      <c r="F119" s="103"/>
      <c r="G119" s="212"/>
      <c r="H119" s="174"/>
      <c r="I119" s="174"/>
      <c r="J119" s="103"/>
      <c r="K119" s="669"/>
      <c r="L119" s="214"/>
      <c r="M119" s="214"/>
      <c r="N119" s="954"/>
      <c r="O119" s="172"/>
      <c r="P119" s="172"/>
      <c r="Q119" s="955"/>
      <c r="R119" s="172"/>
    </row>
    <row r="120" spans="1:18">
      <c r="A120" s="214">
        <v>11</v>
      </c>
      <c r="B120" s="214"/>
      <c r="C120" s="212"/>
      <c r="D120" s="212"/>
      <c r="E120" s="212"/>
      <c r="F120" s="212"/>
      <c r="G120" s="212"/>
      <c r="H120" s="212"/>
      <c r="I120" s="212"/>
      <c r="J120" s="212"/>
      <c r="K120" s="669"/>
      <c r="L120" s="214"/>
      <c r="M120" s="214"/>
      <c r="N120" s="214"/>
      <c r="O120" s="214"/>
      <c r="P120" s="214"/>
      <c r="Q120" s="212"/>
      <c r="R120" s="214"/>
    </row>
    <row r="121" spans="1:18">
      <c r="A121" s="214">
        <v>11</v>
      </c>
      <c r="B121" s="214"/>
      <c r="C121" s="212"/>
      <c r="D121" s="212"/>
      <c r="E121" s="212"/>
      <c r="F121" s="212"/>
      <c r="G121" s="212"/>
      <c r="H121" s="212"/>
      <c r="I121" s="212"/>
      <c r="J121" s="212"/>
      <c r="K121" s="669"/>
      <c r="L121" s="214"/>
      <c r="M121" s="214"/>
      <c r="N121" s="214"/>
      <c r="O121" s="214"/>
      <c r="P121" s="214"/>
      <c r="Q121" s="212"/>
      <c r="R121" s="214"/>
    </row>
    <row r="122" spans="1:18">
      <c r="A122" s="214">
        <v>11</v>
      </c>
      <c r="B122" s="214"/>
      <c r="C122" s="212"/>
      <c r="D122" s="669"/>
      <c r="E122" s="212"/>
      <c r="F122" s="212"/>
      <c r="G122" s="212"/>
      <c r="H122" s="212"/>
      <c r="I122" s="212"/>
      <c r="J122" s="212"/>
      <c r="K122" s="669"/>
      <c r="L122" s="214"/>
      <c r="M122" s="214"/>
      <c r="N122" s="214"/>
      <c r="O122" s="214"/>
      <c r="P122" s="214"/>
      <c r="Q122" s="212"/>
      <c r="R122" s="214"/>
    </row>
    <row r="123" spans="1:18">
      <c r="A123" s="214">
        <v>11</v>
      </c>
      <c r="B123" s="214"/>
      <c r="C123" s="212"/>
      <c r="D123" s="669"/>
      <c r="E123" s="212"/>
      <c r="F123" s="212"/>
      <c r="G123" s="212"/>
      <c r="H123" s="212"/>
      <c r="I123" s="212"/>
      <c r="J123" s="212"/>
      <c r="K123" s="669"/>
      <c r="L123" s="214"/>
      <c r="M123" s="214"/>
      <c r="N123" s="214"/>
      <c r="O123" s="214"/>
      <c r="P123" s="212"/>
      <c r="Q123" s="212"/>
      <c r="R123" s="214"/>
    </row>
    <row r="124" spans="1:18">
      <c r="A124" s="214">
        <v>11</v>
      </c>
      <c r="B124" s="214"/>
      <c r="C124" s="212"/>
      <c r="D124" s="214"/>
      <c r="E124" s="212"/>
      <c r="F124" s="212"/>
      <c r="G124" s="212"/>
      <c r="H124" s="212"/>
      <c r="I124" s="212"/>
      <c r="J124" s="212"/>
      <c r="K124" s="669"/>
      <c r="L124" s="214"/>
      <c r="M124" s="214"/>
      <c r="N124" s="214"/>
      <c r="O124" s="214"/>
      <c r="P124" s="214"/>
      <c r="Q124" s="669"/>
      <c r="R124" s="214"/>
    </row>
    <row r="125" spans="1:18">
      <c r="A125" s="214">
        <v>11</v>
      </c>
      <c r="B125" s="214"/>
      <c r="C125" s="212"/>
      <c r="D125" s="162"/>
      <c r="E125" s="212"/>
      <c r="F125" s="212"/>
      <c r="G125" s="212"/>
      <c r="H125" s="212"/>
      <c r="I125" s="212"/>
      <c r="J125" s="212"/>
      <c r="K125" s="669"/>
      <c r="L125" s="214"/>
      <c r="M125" s="214"/>
      <c r="N125" s="214"/>
      <c r="O125" s="214"/>
      <c r="P125" s="214"/>
      <c r="Q125" s="212"/>
      <c r="R125" s="214"/>
    </row>
    <row r="126" spans="1:18">
      <c r="A126" s="214">
        <v>11</v>
      </c>
      <c r="B126" s="214"/>
      <c r="C126" s="212"/>
      <c r="D126" s="162"/>
      <c r="E126" s="212"/>
      <c r="F126" s="212"/>
      <c r="G126" s="212"/>
      <c r="H126" s="212"/>
      <c r="I126" s="212"/>
      <c r="J126" s="212"/>
      <c r="K126" s="669"/>
      <c r="L126" s="214"/>
      <c r="M126" s="214"/>
      <c r="N126" s="214"/>
      <c r="O126" s="214"/>
      <c r="P126" s="214"/>
      <c r="Q126" s="669"/>
      <c r="R126" s="214"/>
    </row>
    <row r="127" spans="1:18">
      <c r="A127" s="214">
        <v>11</v>
      </c>
      <c r="B127" s="214"/>
      <c r="C127" s="212"/>
      <c r="D127" s="162"/>
      <c r="E127" s="212"/>
      <c r="F127" s="212"/>
      <c r="G127" s="212"/>
      <c r="H127" s="212"/>
      <c r="I127" s="212"/>
      <c r="J127" s="212"/>
      <c r="K127" s="669"/>
      <c r="L127" s="214"/>
      <c r="M127" s="214"/>
      <c r="N127" s="214"/>
      <c r="O127" s="214"/>
      <c r="P127" s="214"/>
      <c r="Q127" s="669"/>
      <c r="R127" s="214"/>
    </row>
    <row r="128" spans="1:18">
      <c r="A128" s="214">
        <v>11</v>
      </c>
      <c r="B128" s="214"/>
      <c r="C128" s="212"/>
      <c r="D128" s="162"/>
      <c r="E128" s="212"/>
      <c r="F128" s="212"/>
      <c r="G128" s="212"/>
      <c r="H128" s="212"/>
      <c r="I128" s="212"/>
      <c r="J128" s="212"/>
      <c r="K128" s="669"/>
      <c r="L128" s="214"/>
      <c r="M128" s="214"/>
      <c r="N128" s="214"/>
      <c r="O128" s="214"/>
      <c r="P128" s="214"/>
      <c r="Q128" s="669"/>
      <c r="R128" s="214"/>
    </row>
    <row r="129" spans="1:18">
      <c r="A129" s="214">
        <v>11</v>
      </c>
      <c r="B129" s="214"/>
      <c r="C129" s="212"/>
      <c r="D129" s="162"/>
      <c r="E129" s="212"/>
      <c r="F129" s="212"/>
      <c r="G129" s="212"/>
      <c r="H129" s="212"/>
      <c r="I129" s="212"/>
      <c r="J129" s="212"/>
      <c r="K129" s="669"/>
      <c r="L129" s="214"/>
      <c r="M129" s="214"/>
      <c r="N129" s="214"/>
      <c r="O129" s="214"/>
      <c r="P129" s="214"/>
      <c r="Q129" s="669"/>
      <c r="R129" s="214"/>
    </row>
    <row r="130" spans="1:18">
      <c r="A130" s="214">
        <v>11</v>
      </c>
      <c r="B130" s="214"/>
      <c r="C130" s="212"/>
      <c r="D130" s="162"/>
      <c r="E130" s="212"/>
      <c r="F130" s="212"/>
      <c r="G130" s="212"/>
      <c r="H130" s="212"/>
      <c r="I130" s="212"/>
      <c r="J130" s="212"/>
      <c r="K130" s="669"/>
      <c r="L130" s="214"/>
      <c r="M130" s="214"/>
      <c r="N130" s="214"/>
      <c r="O130" s="214"/>
      <c r="P130" s="214"/>
      <c r="Q130" s="212"/>
      <c r="R130" s="214"/>
    </row>
    <row r="131" spans="1:18">
      <c r="A131" s="214">
        <v>11</v>
      </c>
      <c r="B131" s="214"/>
      <c r="C131" s="212"/>
      <c r="D131" s="162"/>
      <c r="E131" s="212"/>
      <c r="F131" s="212"/>
      <c r="G131" s="212"/>
      <c r="H131" s="212"/>
      <c r="I131" s="212"/>
      <c r="J131" s="212"/>
      <c r="K131" s="669"/>
      <c r="L131" s="214"/>
      <c r="M131" s="214"/>
      <c r="N131" s="214"/>
      <c r="O131" s="214"/>
      <c r="P131" s="214"/>
      <c r="Q131" s="669"/>
      <c r="R131" s="214"/>
    </row>
    <row r="132" spans="1:18">
      <c r="A132" s="214">
        <v>11</v>
      </c>
      <c r="B132" s="214"/>
      <c r="C132" s="212"/>
      <c r="D132" s="162"/>
      <c r="E132" s="212"/>
      <c r="F132" s="212"/>
      <c r="G132" s="212"/>
      <c r="H132" s="212"/>
      <c r="I132" s="212"/>
      <c r="J132" s="212"/>
      <c r="K132" s="669"/>
      <c r="L132" s="214"/>
      <c r="M132" s="214"/>
      <c r="N132" s="214"/>
      <c r="O132" s="214"/>
      <c r="P132" s="214"/>
      <c r="Q132" s="669"/>
      <c r="R132" s="214"/>
    </row>
    <row r="133" spans="1:18">
      <c r="A133" s="214">
        <v>11</v>
      </c>
      <c r="B133" s="214"/>
      <c r="C133" s="212"/>
      <c r="D133" s="162"/>
      <c r="E133" s="212"/>
      <c r="F133" s="212"/>
      <c r="G133" s="212"/>
      <c r="H133" s="212"/>
      <c r="I133" s="212"/>
      <c r="J133" s="212"/>
      <c r="K133" s="669"/>
      <c r="L133" s="214"/>
      <c r="M133" s="214"/>
      <c r="N133" s="214"/>
      <c r="O133" s="214"/>
      <c r="P133" s="214"/>
      <c r="Q133" s="669"/>
      <c r="R133" s="214"/>
    </row>
    <row r="134" spans="1:18">
      <c r="A134" s="214">
        <v>11</v>
      </c>
      <c r="B134" s="214"/>
      <c r="C134" s="212"/>
      <c r="D134" s="669"/>
      <c r="E134" s="212"/>
      <c r="F134" s="212"/>
      <c r="G134" s="212"/>
      <c r="H134" s="212"/>
      <c r="I134" s="212"/>
      <c r="J134" s="212"/>
      <c r="K134" s="669"/>
      <c r="L134" s="214"/>
      <c r="M134" s="214"/>
      <c r="N134" s="214"/>
      <c r="O134" s="214"/>
      <c r="P134" s="214"/>
      <c r="Q134" s="669"/>
      <c r="R134" s="214"/>
    </row>
    <row r="135" spans="1:18">
      <c r="A135" s="214">
        <v>11</v>
      </c>
      <c r="B135" s="214"/>
      <c r="C135" s="212"/>
      <c r="D135" s="669"/>
      <c r="E135" s="212"/>
      <c r="F135" s="212"/>
      <c r="G135" s="212"/>
      <c r="H135" s="212"/>
      <c r="I135" s="212"/>
      <c r="J135" s="212"/>
      <c r="K135" s="669"/>
      <c r="L135" s="214"/>
      <c r="M135" s="214"/>
      <c r="N135" s="214"/>
      <c r="O135" s="214"/>
      <c r="P135" s="669"/>
      <c r="Q135" s="669"/>
      <c r="R135" s="214"/>
    </row>
    <row r="136" spans="1:18">
      <c r="A136" s="214">
        <v>11</v>
      </c>
      <c r="B136" s="214"/>
      <c r="C136" s="212"/>
      <c r="D136" s="669"/>
      <c r="E136" s="212"/>
      <c r="F136" s="212"/>
      <c r="G136" s="212"/>
      <c r="H136" s="212"/>
      <c r="I136" s="212"/>
      <c r="J136" s="212"/>
      <c r="K136" s="669"/>
      <c r="L136" s="214"/>
      <c r="M136" s="214"/>
      <c r="N136" s="214"/>
      <c r="O136" s="214"/>
      <c r="P136" s="669"/>
      <c r="Q136" s="669"/>
      <c r="R136" s="214"/>
    </row>
    <row r="137" spans="1:18">
      <c r="A137" s="214">
        <v>11</v>
      </c>
      <c r="B137" s="214"/>
      <c r="C137" s="212"/>
      <c r="D137" s="669"/>
      <c r="E137" s="212"/>
      <c r="F137" s="212"/>
      <c r="G137" s="212"/>
      <c r="H137" s="212"/>
      <c r="I137" s="212"/>
      <c r="J137" s="212"/>
      <c r="K137" s="669"/>
      <c r="L137" s="214"/>
      <c r="M137" s="214"/>
      <c r="N137" s="214"/>
      <c r="O137" s="214"/>
      <c r="P137" s="669"/>
      <c r="Q137" s="669"/>
      <c r="R137" s="214"/>
    </row>
    <row r="138" spans="1:18">
      <c r="A138" s="214">
        <v>11</v>
      </c>
      <c r="B138" s="214"/>
      <c r="C138" s="669"/>
      <c r="D138" s="214"/>
      <c r="E138" s="174"/>
      <c r="F138" s="212"/>
      <c r="G138" s="212"/>
      <c r="H138" s="212"/>
      <c r="I138" s="212"/>
      <c r="J138" s="212"/>
      <c r="K138" s="669"/>
      <c r="L138" s="214"/>
      <c r="M138" s="214"/>
      <c r="N138" s="214"/>
      <c r="O138" s="214"/>
      <c r="P138" s="172"/>
      <c r="Q138" s="669"/>
      <c r="R138" s="214"/>
    </row>
    <row r="139" spans="1:18">
      <c r="A139" s="214">
        <v>11</v>
      </c>
      <c r="B139" s="214"/>
      <c r="C139" s="669"/>
      <c r="D139" s="214"/>
      <c r="E139" s="174"/>
      <c r="F139" s="212"/>
      <c r="G139" s="212"/>
      <c r="H139" s="212"/>
      <c r="I139" s="212"/>
      <c r="J139" s="212"/>
      <c r="K139" s="669"/>
      <c r="L139" s="214"/>
      <c r="M139" s="214"/>
      <c r="N139" s="214"/>
      <c r="O139" s="214"/>
      <c r="P139" s="214"/>
      <c r="Q139" s="669"/>
      <c r="R139" s="214"/>
    </row>
    <row r="140" spans="1:18">
      <c r="A140" s="214">
        <v>11</v>
      </c>
      <c r="B140" s="214"/>
      <c r="C140" s="669"/>
      <c r="D140" s="214"/>
      <c r="E140" s="174"/>
      <c r="F140" s="212"/>
      <c r="G140" s="212"/>
      <c r="H140" s="212"/>
      <c r="I140" s="212"/>
      <c r="J140" s="212"/>
      <c r="K140" s="669"/>
      <c r="L140" s="214"/>
      <c r="M140" s="214"/>
      <c r="N140" s="214"/>
      <c r="O140" s="214"/>
      <c r="P140" s="172"/>
      <c r="Q140" s="669"/>
      <c r="R140" s="214"/>
    </row>
    <row r="141" spans="1:18">
      <c r="A141" s="214">
        <v>11</v>
      </c>
      <c r="B141" s="214"/>
      <c r="C141" s="212"/>
      <c r="D141" s="669"/>
      <c r="E141" s="212"/>
      <c r="F141" s="212"/>
      <c r="G141" s="212"/>
      <c r="H141" s="212"/>
      <c r="I141" s="212"/>
      <c r="J141" s="212"/>
      <c r="K141" s="669"/>
      <c r="L141" s="214"/>
      <c r="M141" s="214"/>
      <c r="N141" s="214"/>
      <c r="O141" s="214"/>
      <c r="P141" s="214"/>
      <c r="Q141" s="212"/>
      <c r="R141" s="214"/>
    </row>
    <row r="142" spans="1:18">
      <c r="A142" s="214">
        <v>11</v>
      </c>
      <c r="B142" s="214"/>
      <c r="C142" s="669"/>
      <c r="D142" s="214"/>
      <c r="E142" s="212"/>
      <c r="F142" s="212"/>
      <c r="G142" s="212"/>
      <c r="H142" s="212"/>
      <c r="I142" s="212"/>
      <c r="J142" s="212"/>
      <c r="K142" s="669"/>
      <c r="L142" s="214"/>
      <c r="M142" s="214"/>
      <c r="N142" s="214"/>
      <c r="O142" s="214"/>
      <c r="P142" s="214"/>
      <c r="Q142" s="669"/>
      <c r="R142" s="214"/>
    </row>
    <row r="143" spans="1:18">
      <c r="A143" s="214">
        <v>11</v>
      </c>
      <c r="B143" s="214"/>
      <c r="C143" s="669"/>
      <c r="D143" s="214"/>
      <c r="E143" s="212"/>
      <c r="F143" s="212"/>
      <c r="G143" s="212"/>
      <c r="H143" s="212"/>
      <c r="I143" s="212"/>
      <c r="J143" s="212"/>
      <c r="K143" s="669"/>
      <c r="L143" s="214"/>
      <c r="M143" s="214"/>
      <c r="N143" s="214"/>
      <c r="O143" s="214"/>
      <c r="P143" s="214"/>
      <c r="Q143" s="669"/>
      <c r="R143" s="214"/>
    </row>
    <row r="144" spans="1:18">
      <c r="A144" s="214">
        <v>11</v>
      </c>
      <c r="B144" s="214"/>
      <c r="C144" s="669"/>
      <c r="D144" s="214"/>
      <c r="E144" s="212"/>
      <c r="F144" s="212"/>
      <c r="G144" s="212"/>
      <c r="H144" s="212"/>
      <c r="I144" s="212"/>
      <c r="J144" s="212"/>
      <c r="K144" s="669"/>
      <c r="L144" s="214"/>
      <c r="M144" s="214"/>
      <c r="N144" s="214"/>
      <c r="O144" s="214"/>
      <c r="P144" s="214"/>
      <c r="Q144" s="669"/>
      <c r="R144" s="214"/>
    </row>
    <row r="145" spans="1:18">
      <c r="A145" s="214">
        <v>11</v>
      </c>
      <c r="B145" s="214"/>
      <c r="C145" s="212"/>
      <c r="D145" s="669"/>
      <c r="E145" s="212"/>
      <c r="F145" s="212"/>
      <c r="G145" s="212"/>
      <c r="H145" s="212"/>
      <c r="I145" s="212"/>
      <c r="J145" s="212"/>
      <c r="K145" s="669"/>
      <c r="L145" s="214"/>
      <c r="M145" s="214"/>
      <c r="N145" s="214"/>
      <c r="O145" s="214"/>
      <c r="P145" s="214"/>
      <c r="Q145" s="669"/>
      <c r="R145" s="214"/>
    </row>
    <row r="146" spans="1:18">
      <c r="A146" s="214">
        <v>11</v>
      </c>
      <c r="B146" s="214"/>
      <c r="C146" s="212"/>
      <c r="D146" s="162"/>
      <c r="E146" s="212"/>
      <c r="F146" s="212"/>
      <c r="G146" s="212"/>
      <c r="H146" s="212"/>
      <c r="I146" s="212"/>
      <c r="J146" s="212"/>
      <c r="K146" s="669"/>
      <c r="L146" s="214"/>
      <c r="M146" s="214"/>
      <c r="N146" s="214"/>
      <c r="O146" s="214"/>
      <c r="P146" s="214"/>
      <c r="Q146" s="212"/>
      <c r="R146" s="214"/>
    </row>
    <row r="147" spans="1:18">
      <c r="A147" s="214">
        <v>11</v>
      </c>
      <c r="B147" s="214"/>
      <c r="C147" s="212"/>
      <c r="D147" s="669"/>
      <c r="E147" s="212"/>
      <c r="F147" s="212"/>
      <c r="G147" s="212"/>
      <c r="H147" s="212"/>
      <c r="I147" s="212"/>
      <c r="J147" s="212"/>
      <c r="K147" s="669"/>
      <c r="L147" s="214"/>
      <c r="M147" s="214"/>
      <c r="N147" s="214"/>
      <c r="O147" s="214"/>
      <c r="P147" s="214"/>
      <c r="Q147" s="669"/>
      <c r="R147" s="214"/>
    </row>
    <row r="148" spans="1:18">
      <c r="A148" s="214">
        <v>11</v>
      </c>
      <c r="B148" s="214"/>
      <c r="C148" s="212"/>
      <c r="D148" s="669"/>
      <c r="E148" s="174"/>
      <c r="F148" s="212"/>
      <c r="G148" s="212"/>
      <c r="H148" s="212"/>
      <c r="I148" s="212"/>
      <c r="J148" s="212"/>
      <c r="K148" s="669"/>
      <c r="L148" s="214"/>
      <c r="M148" s="214"/>
      <c r="N148" s="214"/>
      <c r="O148" s="214"/>
      <c r="P148" s="214"/>
      <c r="Q148" s="212"/>
      <c r="R148" s="214"/>
    </row>
    <row r="149" spans="1:18">
      <c r="A149" s="957">
        <v>11</v>
      </c>
      <c r="B149" s="214"/>
      <c r="C149" s="212"/>
      <c r="D149" s="214"/>
      <c r="E149" s="212"/>
      <c r="F149" s="212"/>
      <c r="G149" s="212"/>
      <c r="H149" s="212"/>
      <c r="I149" s="212"/>
      <c r="J149" s="212"/>
      <c r="K149" s="214"/>
      <c r="L149" s="214"/>
      <c r="M149" s="214"/>
      <c r="N149" s="214"/>
      <c r="O149" s="214"/>
      <c r="P149" s="214"/>
      <c r="Q149" s="669"/>
      <c r="R149" s="214"/>
    </row>
    <row r="150" spans="1:18">
      <c r="A150" s="957">
        <v>11</v>
      </c>
      <c r="B150" s="214"/>
      <c r="C150" s="212"/>
      <c r="D150" s="214"/>
      <c r="E150" s="212"/>
      <c r="F150" s="212"/>
      <c r="G150" s="212"/>
      <c r="H150" s="212"/>
      <c r="I150" s="212"/>
      <c r="J150" s="212"/>
      <c r="K150" s="214"/>
      <c r="L150" s="214"/>
      <c r="M150" s="214"/>
      <c r="N150" s="214"/>
      <c r="O150" s="214"/>
      <c r="P150" s="214"/>
      <c r="Q150" s="669"/>
      <c r="R150" s="214"/>
    </row>
    <row r="151" spans="1:18">
      <c r="A151" s="957">
        <v>11</v>
      </c>
      <c r="B151" s="214"/>
      <c r="C151" s="212"/>
      <c r="D151" s="214"/>
      <c r="E151" s="212"/>
      <c r="F151" s="212"/>
      <c r="G151" s="212"/>
      <c r="H151" s="212"/>
      <c r="I151" s="212"/>
      <c r="J151" s="212"/>
      <c r="K151" s="214"/>
      <c r="L151" s="214"/>
      <c r="M151" s="214"/>
      <c r="N151" s="214"/>
      <c r="O151" s="214"/>
      <c r="P151" s="214"/>
      <c r="Q151" s="669"/>
      <c r="R151" s="214"/>
    </row>
    <row r="152" spans="1:18">
      <c r="A152" s="957">
        <v>11</v>
      </c>
      <c r="B152" s="214"/>
      <c r="C152" s="212"/>
      <c r="D152" s="162"/>
      <c r="E152" s="212"/>
      <c r="F152" s="212"/>
      <c r="G152" s="212"/>
      <c r="H152" s="212"/>
      <c r="I152" s="212"/>
      <c r="J152" s="212"/>
      <c r="K152" s="214"/>
      <c r="L152" s="214"/>
      <c r="M152" s="214"/>
      <c r="N152" s="214"/>
      <c r="O152" s="214"/>
      <c r="P152" s="172"/>
      <c r="Q152" s="669"/>
      <c r="R152" s="214"/>
    </row>
    <row r="153" spans="1:18">
      <c r="A153" s="957">
        <v>11</v>
      </c>
      <c r="B153" s="214"/>
      <c r="C153" s="212"/>
      <c r="D153" s="669"/>
      <c r="E153" s="174"/>
      <c r="F153" s="687"/>
      <c r="G153" s="174"/>
      <c r="H153" s="174"/>
      <c r="I153" s="174"/>
      <c r="J153" s="174"/>
      <c r="K153" s="956"/>
      <c r="L153" s="954"/>
      <c r="M153" s="954"/>
      <c r="N153" s="214"/>
      <c r="O153" s="954"/>
      <c r="P153" s="684"/>
      <c r="Q153" s="669"/>
      <c r="R153" s="214"/>
    </row>
    <row r="154" spans="1:18">
      <c r="A154" s="957">
        <v>11</v>
      </c>
      <c r="B154" s="214"/>
      <c r="C154" s="687"/>
      <c r="D154" s="103"/>
      <c r="E154" s="103"/>
      <c r="F154" s="174"/>
      <c r="G154" s="687"/>
      <c r="H154" s="174"/>
      <c r="I154" s="687"/>
      <c r="J154" s="687"/>
      <c r="K154" s="956"/>
      <c r="L154" s="273"/>
      <c r="M154" s="273"/>
      <c r="N154" s="214"/>
      <c r="O154" s="273"/>
      <c r="P154" s="684"/>
      <c r="Q154" s="687"/>
      <c r="R154" s="214"/>
    </row>
    <row r="155" spans="1:18">
      <c r="A155" s="957">
        <v>11</v>
      </c>
      <c r="B155" s="214"/>
      <c r="C155" s="669"/>
      <c r="D155" s="212"/>
      <c r="E155" s="687"/>
      <c r="F155" s="687"/>
      <c r="G155" s="687"/>
      <c r="H155" s="687"/>
      <c r="I155" s="687"/>
      <c r="J155" s="687"/>
      <c r="K155" s="956"/>
      <c r="L155" s="273"/>
      <c r="M155" s="273"/>
      <c r="N155" s="214"/>
      <c r="O155" s="273"/>
      <c r="P155" s="684"/>
      <c r="Q155" s="669"/>
      <c r="R155" s="214"/>
    </row>
    <row r="156" spans="1:18">
      <c r="A156" s="957">
        <v>11</v>
      </c>
      <c r="B156" s="214"/>
      <c r="C156" s="212"/>
      <c r="D156" s="669"/>
      <c r="E156" s="174"/>
      <c r="F156" s="687"/>
      <c r="G156" s="174"/>
      <c r="H156" s="174"/>
      <c r="I156" s="174"/>
      <c r="J156" s="174"/>
      <c r="K156" s="956"/>
      <c r="L156" s="273"/>
      <c r="M156" s="273"/>
      <c r="N156" s="214"/>
      <c r="O156" s="273"/>
      <c r="P156" s="684"/>
      <c r="Q156" s="669"/>
      <c r="R156" s="214"/>
    </row>
    <row r="157" spans="1:18">
      <c r="A157" s="957">
        <v>11</v>
      </c>
      <c r="B157" s="214"/>
      <c r="C157" s="669"/>
      <c r="D157" s="212"/>
      <c r="E157" s="687"/>
      <c r="F157" s="687"/>
      <c r="G157" s="687"/>
      <c r="H157" s="687"/>
      <c r="I157" s="687"/>
      <c r="J157" s="687"/>
      <c r="K157" s="956"/>
      <c r="L157" s="273"/>
      <c r="M157" s="273"/>
      <c r="N157" s="214"/>
      <c r="O157" s="273"/>
      <c r="P157" s="684"/>
      <c r="Q157" s="669"/>
      <c r="R157" s="214"/>
    </row>
    <row r="158" spans="1:18">
      <c r="A158" s="957">
        <v>11</v>
      </c>
      <c r="B158" s="214"/>
      <c r="C158" s="212"/>
      <c r="D158" s="669"/>
      <c r="E158" s="174"/>
      <c r="F158" s="687"/>
      <c r="G158" s="174"/>
      <c r="H158" s="174"/>
      <c r="I158" s="212"/>
      <c r="J158" s="256"/>
      <c r="K158" s="669"/>
      <c r="L158" s="214"/>
      <c r="M158" s="214"/>
      <c r="N158" s="214"/>
      <c r="O158" s="273"/>
      <c r="P158" s="684"/>
      <c r="Q158" s="669"/>
      <c r="R158" s="214"/>
    </row>
    <row r="159" spans="1:18">
      <c r="A159" s="957">
        <v>11</v>
      </c>
      <c r="B159" s="214"/>
      <c r="C159" s="212"/>
      <c r="D159" s="669"/>
      <c r="E159" s="212"/>
      <c r="F159" s="212"/>
      <c r="G159" s="212"/>
      <c r="H159" s="212"/>
      <c r="I159" s="212"/>
      <c r="J159" s="174"/>
      <c r="K159" s="273"/>
      <c r="L159" s="273"/>
      <c r="M159" s="273"/>
      <c r="N159" s="214"/>
      <c r="O159" s="273"/>
      <c r="P159" s="684"/>
      <c r="Q159" s="669"/>
      <c r="R159" s="214"/>
    </row>
    <row r="160" spans="1:18">
      <c r="A160" s="957">
        <v>11</v>
      </c>
      <c r="B160" s="214"/>
      <c r="C160" s="669"/>
      <c r="D160" s="212"/>
      <c r="E160" s="687"/>
      <c r="F160" s="687"/>
      <c r="G160" s="687"/>
      <c r="H160" s="212"/>
      <c r="I160" s="212"/>
      <c r="J160" s="687"/>
      <c r="K160" s="956"/>
      <c r="L160" s="273"/>
      <c r="M160" s="273"/>
      <c r="N160" s="214"/>
      <c r="O160" s="273"/>
      <c r="P160" s="684"/>
      <c r="Q160" s="669"/>
      <c r="R160" s="214"/>
    </row>
    <row r="161" spans="1:18">
      <c r="A161" s="957">
        <v>11</v>
      </c>
      <c r="B161" s="214"/>
      <c r="C161" s="669"/>
      <c r="D161" s="212"/>
      <c r="E161" s="212"/>
      <c r="F161" s="687"/>
      <c r="G161" s="212"/>
      <c r="H161" s="687"/>
      <c r="I161" s="687"/>
      <c r="J161" s="212"/>
      <c r="K161" s="956"/>
      <c r="L161" s="273"/>
      <c r="M161" s="273"/>
      <c r="N161" s="214"/>
      <c r="O161" s="273"/>
      <c r="P161" s="684"/>
      <c r="Q161" s="669"/>
      <c r="R161" s="214"/>
    </row>
    <row r="162" spans="1:18">
      <c r="A162" s="957">
        <v>11</v>
      </c>
      <c r="B162" s="214"/>
      <c r="C162" s="669"/>
      <c r="D162" s="212"/>
      <c r="E162" s="212"/>
      <c r="F162" s="687"/>
      <c r="G162" s="687"/>
      <c r="H162" s="687"/>
      <c r="I162" s="687"/>
      <c r="J162" s="687"/>
      <c r="K162" s="956"/>
      <c r="L162" s="273"/>
      <c r="M162" s="273"/>
      <c r="N162" s="214"/>
      <c r="O162" s="273"/>
      <c r="P162" s="684"/>
      <c r="Q162" s="669"/>
      <c r="R162" s="214"/>
    </row>
    <row r="163" spans="1:18">
      <c r="A163" s="957">
        <v>11</v>
      </c>
      <c r="B163" s="214"/>
      <c r="C163" s="669"/>
      <c r="D163" s="957"/>
      <c r="E163" s="685"/>
      <c r="F163" s="174"/>
      <c r="G163" s="685"/>
      <c r="H163" s="174"/>
      <c r="I163" s="174"/>
      <c r="J163" s="685"/>
      <c r="K163" s="958"/>
      <c r="L163" s="957"/>
      <c r="M163" s="957"/>
      <c r="N163" s="214"/>
      <c r="O163" s="273"/>
      <c r="P163" s="958"/>
      <c r="Q163" s="669"/>
      <c r="R163" s="214"/>
    </row>
    <row r="164" spans="1:18">
      <c r="A164" s="957">
        <v>11</v>
      </c>
      <c r="B164" s="214"/>
      <c r="C164" s="669"/>
      <c r="D164" s="214"/>
      <c r="E164" s="212"/>
      <c r="F164" s="212"/>
      <c r="G164" s="212"/>
      <c r="H164" s="212"/>
      <c r="I164" s="212"/>
      <c r="J164" s="212"/>
      <c r="K164" s="174"/>
      <c r="L164" s="172"/>
      <c r="M164" s="214"/>
      <c r="N164" s="214"/>
      <c r="O164" s="214"/>
      <c r="P164" s="212"/>
      <c r="Q164" s="669"/>
      <c r="R164" s="955"/>
    </row>
    <row r="165" spans="1:18">
      <c r="A165" s="214">
        <v>11</v>
      </c>
      <c r="B165" s="214"/>
      <c r="C165" s="669"/>
      <c r="D165" s="212"/>
      <c r="E165" s="212"/>
      <c r="F165" s="174"/>
      <c r="G165" s="212"/>
      <c r="H165" s="212"/>
      <c r="I165" s="212"/>
      <c r="J165" s="212"/>
      <c r="K165" s="174"/>
      <c r="L165" s="172"/>
      <c r="M165" s="214"/>
      <c r="N165" s="214"/>
      <c r="O165" s="214"/>
      <c r="P165" s="212"/>
      <c r="Q165" s="669"/>
      <c r="R165" s="955"/>
    </row>
    <row r="166" spans="1:18">
      <c r="A166" s="214">
        <v>11</v>
      </c>
      <c r="B166" s="214"/>
      <c r="C166" s="669"/>
      <c r="D166" s="214"/>
      <c r="E166" s="212"/>
      <c r="F166" s="174"/>
      <c r="G166" s="212"/>
      <c r="H166" s="212"/>
      <c r="I166" s="212"/>
      <c r="J166" s="212"/>
      <c r="K166" s="174"/>
      <c r="L166" s="172"/>
      <c r="M166" s="214"/>
      <c r="N166" s="214"/>
      <c r="O166" s="214"/>
      <c r="P166" s="212"/>
      <c r="Q166" s="669"/>
      <c r="R166" s="955"/>
    </row>
    <row r="167" spans="1:18">
      <c r="A167" s="214">
        <v>11</v>
      </c>
      <c r="B167" s="214"/>
      <c r="C167" s="647"/>
      <c r="D167" s="162"/>
      <c r="E167" s="696"/>
      <c r="F167" s="212"/>
      <c r="G167" s="696"/>
      <c r="H167" s="212"/>
      <c r="I167" s="212"/>
      <c r="J167" s="696"/>
      <c r="K167" s="174"/>
      <c r="L167" s="214"/>
      <c r="M167" s="172"/>
      <c r="N167" s="214"/>
      <c r="O167" s="214"/>
      <c r="P167" s="214"/>
      <c r="Q167" s="647"/>
      <c r="R167" s="955"/>
    </row>
    <row r="168" spans="1:18">
      <c r="A168" s="214">
        <v>11</v>
      </c>
      <c r="B168" s="214"/>
      <c r="C168" s="647"/>
      <c r="D168" s="173"/>
      <c r="E168" s="696"/>
      <c r="F168" s="212"/>
      <c r="G168" s="696"/>
      <c r="H168" s="212"/>
      <c r="I168" s="212"/>
      <c r="J168" s="696"/>
      <c r="K168" s="174"/>
      <c r="L168" s="214"/>
      <c r="M168" s="172"/>
      <c r="N168" s="214"/>
      <c r="O168" s="214"/>
      <c r="P168" s="214"/>
      <c r="Q168" s="647"/>
      <c r="R168" s="955"/>
    </row>
    <row r="169" spans="1:18">
      <c r="A169" s="174">
        <v>11</v>
      </c>
      <c r="B169" s="214"/>
      <c r="C169" s="669"/>
      <c r="D169" s="173"/>
      <c r="E169" s="174"/>
      <c r="F169" s="174"/>
      <c r="G169" s="174"/>
      <c r="H169" s="174"/>
      <c r="I169" s="174"/>
      <c r="J169" s="174"/>
      <c r="K169" s="172"/>
      <c r="L169" s="172"/>
      <c r="M169" s="172"/>
      <c r="N169" s="172"/>
      <c r="O169" s="172"/>
      <c r="P169" s="172"/>
      <c r="Q169" s="955"/>
      <c r="R169" s="955"/>
    </row>
    <row r="170" spans="1:18">
      <c r="A170" s="214">
        <v>11</v>
      </c>
      <c r="B170" s="214"/>
      <c r="C170" s="212"/>
      <c r="D170" s="212"/>
      <c r="E170" s="212"/>
      <c r="F170" s="212"/>
      <c r="G170" s="212"/>
      <c r="H170" s="212"/>
      <c r="I170" s="212"/>
      <c r="J170" s="212"/>
      <c r="K170" s="212"/>
      <c r="L170" s="214"/>
      <c r="M170" s="214"/>
      <c r="N170" s="214"/>
      <c r="O170" s="214"/>
      <c r="P170" s="214"/>
      <c r="Q170" s="212"/>
      <c r="R170" s="955"/>
    </row>
    <row r="171" spans="1:18">
      <c r="A171" s="214">
        <v>11</v>
      </c>
      <c r="B171" s="214"/>
      <c r="C171" s="647"/>
      <c r="D171" s="162"/>
      <c r="E171" s="696"/>
      <c r="F171" s="212"/>
      <c r="G171" s="696"/>
      <c r="H171" s="174"/>
      <c r="I171" s="174"/>
      <c r="J171" s="696"/>
      <c r="K171" s="174"/>
      <c r="L171" s="214"/>
      <c r="M171" s="172"/>
      <c r="N171" s="214"/>
      <c r="O171" s="214"/>
      <c r="P171" s="214"/>
      <c r="Q171" s="647"/>
      <c r="R171" s="955"/>
    </row>
    <row r="172" spans="1:18">
      <c r="A172" s="214">
        <v>11</v>
      </c>
      <c r="B172" s="214"/>
      <c r="C172" s="647"/>
      <c r="D172" s="162"/>
      <c r="E172" s="696"/>
      <c r="F172" s="212"/>
      <c r="G172" s="696"/>
      <c r="H172" s="212"/>
      <c r="I172" s="212"/>
      <c r="J172" s="696"/>
      <c r="K172" s="174"/>
      <c r="L172" s="214"/>
      <c r="M172" s="172"/>
      <c r="N172" s="214"/>
      <c r="O172" s="214"/>
      <c r="P172" s="214"/>
      <c r="Q172" s="647"/>
      <c r="R172" s="955"/>
    </row>
    <row r="173" spans="1:18">
      <c r="A173" s="214">
        <v>11</v>
      </c>
      <c r="B173" s="214"/>
      <c r="C173" s="212"/>
      <c r="D173" s="162"/>
      <c r="E173" s="174"/>
      <c r="F173" s="212"/>
      <c r="G173" s="174"/>
      <c r="H173" s="212"/>
      <c r="I173" s="212"/>
      <c r="J173" s="174"/>
      <c r="K173" s="172"/>
      <c r="L173" s="214"/>
      <c r="M173" s="172"/>
      <c r="N173" s="214"/>
      <c r="O173" s="214"/>
      <c r="P173" s="214"/>
      <c r="Q173" s="669"/>
      <c r="R173" s="955"/>
    </row>
    <row r="174" spans="1:18">
      <c r="A174" s="214">
        <v>11</v>
      </c>
      <c r="B174" s="214"/>
      <c r="C174" s="212"/>
      <c r="D174" s="212"/>
      <c r="E174" s="212"/>
      <c r="F174" s="212"/>
      <c r="G174" s="212"/>
      <c r="H174" s="212"/>
      <c r="I174" s="212"/>
      <c r="J174" s="212"/>
      <c r="K174" s="212"/>
      <c r="L174" s="214"/>
      <c r="M174" s="214"/>
      <c r="N174" s="214"/>
      <c r="O174" s="214"/>
      <c r="P174" s="214"/>
      <c r="Q174" s="212"/>
      <c r="R174" s="955"/>
    </row>
    <row r="175" spans="1:18">
      <c r="A175" s="214" t="s">
        <v>52</v>
      </c>
      <c r="B175" s="214"/>
      <c r="C175" s="212"/>
      <c r="D175" s="212"/>
      <c r="E175" s="212"/>
      <c r="F175" s="212"/>
      <c r="G175" s="212"/>
      <c r="H175" s="212"/>
      <c r="I175" s="212"/>
      <c r="J175" s="212"/>
      <c r="K175" s="212"/>
      <c r="L175" s="214"/>
      <c r="M175" s="214"/>
      <c r="N175" s="214"/>
      <c r="O175" s="214"/>
      <c r="P175" s="214"/>
      <c r="Q175" s="212"/>
      <c r="R175" s="955"/>
    </row>
    <row r="176" spans="1:18">
      <c r="A176" s="214">
        <v>11</v>
      </c>
      <c r="B176" s="214"/>
      <c r="C176" s="669"/>
      <c r="D176" s="692"/>
      <c r="E176" s="174"/>
      <c r="F176" s="212"/>
      <c r="G176" s="174"/>
      <c r="H176" s="692"/>
      <c r="I176" s="174"/>
      <c r="J176" s="174"/>
      <c r="K176" s="669"/>
      <c r="L176" s="214"/>
      <c r="M176" s="214"/>
      <c r="N176" s="172"/>
      <c r="O176" s="214"/>
      <c r="P176" s="212"/>
      <c r="Q176" s="669"/>
      <c r="R176" s="955"/>
    </row>
    <row r="177" spans="1:18">
      <c r="A177" s="174">
        <v>11</v>
      </c>
      <c r="B177" s="214"/>
      <c r="C177" s="212"/>
      <c r="D177" s="212"/>
      <c r="E177" s="212"/>
      <c r="F177" s="174"/>
      <c r="G177" s="212"/>
      <c r="H177" s="174"/>
      <c r="I177" s="174"/>
      <c r="J177" s="212"/>
      <c r="K177" s="212"/>
      <c r="L177" s="214"/>
      <c r="M177" s="172"/>
      <c r="N177" s="172"/>
      <c r="O177" s="172"/>
      <c r="P177" s="214"/>
      <c r="Q177" s="212"/>
      <c r="R177" s="955"/>
    </row>
    <row r="178" spans="1:18">
      <c r="A178" s="214">
        <v>11</v>
      </c>
      <c r="B178" s="214"/>
      <c r="C178" s="669"/>
      <c r="D178" s="214"/>
      <c r="E178" s="174"/>
      <c r="F178" s="212"/>
      <c r="G178" s="174"/>
      <c r="H178" s="212"/>
      <c r="I178" s="212"/>
      <c r="J178" s="174"/>
      <c r="K178" s="172"/>
      <c r="L178" s="214"/>
      <c r="M178" s="214"/>
      <c r="N178" s="172"/>
      <c r="O178" s="214"/>
      <c r="P178" s="214"/>
      <c r="Q178" s="212"/>
      <c r="R178" s="955"/>
    </row>
    <row r="179" spans="1:18">
      <c r="A179" s="214">
        <v>11</v>
      </c>
      <c r="B179" s="214"/>
      <c r="C179" s="212"/>
      <c r="D179" s="214"/>
      <c r="E179" s="212"/>
      <c r="F179" s="212"/>
      <c r="G179" s="174"/>
      <c r="H179" s="174"/>
      <c r="I179" s="174"/>
      <c r="J179" s="174"/>
      <c r="K179" s="212"/>
      <c r="L179" s="214"/>
      <c r="M179" s="214"/>
      <c r="N179" s="214"/>
      <c r="O179" s="214"/>
      <c r="P179" s="212"/>
      <c r="Q179" s="669"/>
      <c r="R179" s="955"/>
    </row>
    <row r="180" spans="1:18">
      <c r="A180" s="174">
        <v>11</v>
      </c>
      <c r="B180" s="214"/>
      <c r="C180" s="669"/>
      <c r="D180" s="172"/>
      <c r="E180" s="174"/>
      <c r="F180" s="212"/>
      <c r="G180" s="174"/>
      <c r="H180" s="174"/>
      <c r="I180" s="174"/>
      <c r="J180" s="174"/>
      <c r="K180" s="669"/>
      <c r="L180" s="214"/>
      <c r="M180" s="214"/>
      <c r="N180" s="214"/>
      <c r="O180" s="172"/>
      <c r="P180" s="172"/>
      <c r="Q180" s="669"/>
      <c r="R180" s="955"/>
    </row>
    <row r="181" spans="1:18">
      <c r="A181" s="957">
        <v>11</v>
      </c>
      <c r="B181" s="214"/>
      <c r="C181" s="669"/>
      <c r="D181" s="184"/>
      <c r="E181" s="256"/>
      <c r="F181" s="256"/>
      <c r="G181" s="256"/>
      <c r="H181" s="256"/>
      <c r="I181" s="256"/>
      <c r="J181" s="256"/>
      <c r="K181" s="669"/>
      <c r="L181" s="214"/>
      <c r="M181" s="214"/>
      <c r="N181" s="214"/>
      <c r="O181" s="214"/>
      <c r="P181" s="212"/>
      <c r="Q181" s="669"/>
      <c r="R181" s="955"/>
    </row>
    <row r="182" spans="1:18">
      <c r="A182" s="214">
        <v>11</v>
      </c>
      <c r="B182" s="214"/>
      <c r="C182" s="669"/>
      <c r="D182" s="214"/>
      <c r="E182" s="212"/>
      <c r="F182" s="212"/>
      <c r="G182" s="212"/>
      <c r="H182" s="212"/>
      <c r="I182" s="212"/>
      <c r="J182" s="212"/>
      <c r="K182" s="174"/>
      <c r="L182" s="172"/>
      <c r="M182" s="214"/>
      <c r="N182" s="214"/>
      <c r="O182" s="214"/>
      <c r="P182" s="212"/>
      <c r="Q182" s="669"/>
      <c r="R182" s="955"/>
    </row>
    <row r="183" spans="1:18">
      <c r="A183" s="214">
        <v>11</v>
      </c>
      <c r="B183" s="214"/>
      <c r="C183" s="669"/>
      <c r="D183" s="214"/>
      <c r="E183" s="212"/>
      <c r="F183" s="212"/>
      <c r="G183" s="212"/>
      <c r="H183" s="212"/>
      <c r="I183" s="212"/>
      <c r="J183" s="212"/>
      <c r="K183" s="174"/>
      <c r="L183" s="172"/>
      <c r="M183" s="214"/>
      <c r="N183" s="214"/>
      <c r="O183" s="214"/>
      <c r="P183" s="212"/>
      <c r="Q183" s="669"/>
      <c r="R183" s="955"/>
    </row>
    <row r="184" spans="1:18">
      <c r="A184" s="214">
        <v>11</v>
      </c>
      <c r="B184" s="214"/>
      <c r="C184" s="669"/>
      <c r="D184" s="214"/>
      <c r="E184" s="212"/>
      <c r="F184" s="212"/>
      <c r="G184" s="212"/>
      <c r="H184" s="212"/>
      <c r="I184" s="212"/>
      <c r="J184" s="212"/>
      <c r="K184" s="174"/>
      <c r="L184" s="172"/>
      <c r="M184" s="214"/>
      <c r="N184" s="214"/>
      <c r="O184" s="214"/>
      <c r="P184" s="212"/>
      <c r="Q184" s="669"/>
      <c r="R184" s="955"/>
    </row>
    <row r="185" spans="1:18">
      <c r="A185" s="288">
        <v>11</v>
      </c>
      <c r="B185" s="214"/>
      <c r="C185" s="695"/>
      <c r="D185" s="959"/>
      <c r="E185" s="695"/>
      <c r="F185" s="212"/>
      <c r="G185" s="695"/>
      <c r="H185" s="174"/>
      <c r="I185" s="174"/>
      <c r="J185" s="695"/>
      <c r="K185" s="669"/>
      <c r="L185" s="288"/>
      <c r="M185" s="273"/>
      <c r="N185" s="273"/>
      <c r="O185" s="288"/>
      <c r="P185" s="214"/>
      <c r="Q185" s="669"/>
      <c r="R185" s="214"/>
    </row>
    <row r="186" spans="1:18">
      <c r="A186" s="288">
        <v>11</v>
      </c>
      <c r="B186" s="214"/>
      <c r="C186" s="695"/>
      <c r="D186" s="959"/>
      <c r="E186" s="695"/>
      <c r="F186" s="212"/>
      <c r="G186" s="695"/>
      <c r="H186" s="174"/>
      <c r="I186" s="174"/>
      <c r="J186" s="695"/>
      <c r="K186" s="669"/>
      <c r="L186" s="288"/>
      <c r="M186" s="273"/>
      <c r="N186" s="273"/>
      <c r="O186" s="288"/>
      <c r="P186" s="214"/>
      <c r="Q186" s="669"/>
      <c r="R186" s="214"/>
    </row>
    <row r="187" spans="1:18" s="943" customFormat="1">
      <c r="A187" s="957">
        <v>11</v>
      </c>
      <c r="B187" s="214"/>
      <c r="C187" s="669"/>
      <c r="D187" s="172"/>
      <c r="E187" s="174"/>
      <c r="F187" s="174"/>
      <c r="G187" s="174"/>
      <c r="H187" s="174"/>
      <c r="I187" s="174"/>
      <c r="J187" s="174"/>
      <c r="K187" s="669"/>
      <c r="L187" s="214"/>
      <c r="M187" s="214"/>
      <c r="N187" s="214"/>
      <c r="O187" s="214"/>
      <c r="P187" s="214"/>
      <c r="Q187" s="669"/>
      <c r="R187" s="214"/>
    </row>
    <row r="188" spans="1:18" s="943" customFormat="1">
      <c r="A188" s="957">
        <v>11</v>
      </c>
      <c r="B188" s="214"/>
      <c r="C188" s="669"/>
      <c r="D188" s="172"/>
      <c r="E188" s="174"/>
      <c r="F188" s="174"/>
      <c r="G188" s="174"/>
      <c r="H188" s="174"/>
      <c r="I188" s="174"/>
      <c r="J188" s="174"/>
      <c r="K188" s="669"/>
      <c r="L188" s="214"/>
      <c r="M188" s="214"/>
      <c r="N188" s="214"/>
      <c r="O188" s="214"/>
      <c r="P188" s="214"/>
      <c r="Q188" s="669"/>
      <c r="R188" s="214"/>
    </row>
    <row r="189" spans="1:18">
      <c r="A189" s="288">
        <v>11</v>
      </c>
      <c r="B189" s="214"/>
      <c r="C189" s="669"/>
      <c r="D189" s="214"/>
      <c r="E189" s="687"/>
      <c r="F189" s="687"/>
      <c r="G189" s="697"/>
      <c r="H189" s="687"/>
      <c r="I189" s="687"/>
      <c r="J189" s="697"/>
      <c r="K189" s="956"/>
      <c r="L189" s="273"/>
      <c r="M189" s="273"/>
      <c r="N189" s="273"/>
      <c r="O189" s="273"/>
      <c r="P189" s="214"/>
      <c r="Q189" s="669"/>
      <c r="R189" s="214"/>
    </row>
    <row r="190" spans="1:18">
      <c r="A190" s="288">
        <v>11</v>
      </c>
      <c r="B190" s="214"/>
      <c r="C190" s="669"/>
      <c r="D190" s="214"/>
      <c r="E190" s="687"/>
      <c r="F190" s="687"/>
      <c r="G190" s="697"/>
      <c r="H190" s="687"/>
      <c r="I190" s="687"/>
      <c r="J190" s="697"/>
      <c r="K190" s="956"/>
      <c r="L190" s="273"/>
      <c r="M190" s="273"/>
      <c r="N190" s="172"/>
      <c r="O190" s="273"/>
      <c r="P190" s="214"/>
      <c r="Q190" s="669"/>
      <c r="R190" s="214"/>
    </row>
    <row r="191" spans="1:18">
      <c r="A191" s="288">
        <v>11</v>
      </c>
      <c r="B191" s="214"/>
      <c r="C191" s="956"/>
      <c r="D191" s="214"/>
      <c r="E191" s="103"/>
      <c r="F191" s="212"/>
      <c r="G191" s="212"/>
      <c r="H191" s="212"/>
      <c r="I191" s="212"/>
      <c r="J191" s="103"/>
      <c r="K191" s="956"/>
      <c r="L191" s="214"/>
      <c r="M191" s="214"/>
      <c r="N191" s="214"/>
      <c r="O191" s="273"/>
      <c r="P191" s="214"/>
      <c r="Q191" s="669"/>
      <c r="R191" s="214"/>
    </row>
    <row r="192" spans="1:18">
      <c r="A192" s="288">
        <v>11</v>
      </c>
      <c r="B192" s="214"/>
      <c r="C192" s="669"/>
      <c r="D192" s="214"/>
      <c r="E192" s="687"/>
      <c r="F192" s="212"/>
      <c r="G192" s="687"/>
      <c r="H192" s="687"/>
      <c r="I192" s="687"/>
      <c r="J192" s="687"/>
      <c r="K192" s="956"/>
      <c r="L192" s="273"/>
      <c r="M192" s="273"/>
      <c r="N192" s="273"/>
      <c r="O192" s="273"/>
      <c r="P192" s="214"/>
      <c r="Q192" s="669"/>
      <c r="R192" s="214"/>
    </row>
    <row r="193" spans="1:18">
      <c r="A193" s="214">
        <v>11</v>
      </c>
      <c r="B193" s="214"/>
      <c r="C193" s="212"/>
      <c r="D193" s="214"/>
      <c r="E193" s="174"/>
      <c r="F193" s="174"/>
      <c r="G193" s="174"/>
      <c r="H193" s="174"/>
      <c r="I193" s="174"/>
      <c r="J193" s="174"/>
      <c r="K193" s="956"/>
      <c r="L193" s="273"/>
      <c r="M193" s="273"/>
      <c r="N193" s="273"/>
      <c r="O193" s="273"/>
      <c r="P193" s="288"/>
      <c r="Q193" s="669"/>
      <c r="R193" s="214"/>
    </row>
    <row r="194" spans="1:18">
      <c r="A194" s="288">
        <v>11</v>
      </c>
      <c r="B194" s="214"/>
      <c r="C194" s="695"/>
      <c r="D194" s="214"/>
      <c r="E194" s="697"/>
      <c r="F194" s="212"/>
      <c r="G194" s="697"/>
      <c r="H194" s="212"/>
      <c r="I194" s="212"/>
      <c r="J194" s="697"/>
      <c r="K194" s="956"/>
      <c r="L194" s="273"/>
      <c r="M194" s="273"/>
      <c r="N194" s="273"/>
      <c r="O194" s="273"/>
      <c r="P194" s="214"/>
      <c r="Q194" s="669"/>
      <c r="R194" s="214"/>
    </row>
    <row r="195" spans="1:18">
      <c r="A195" s="288">
        <v>11</v>
      </c>
      <c r="B195" s="214"/>
      <c r="C195" s="695"/>
      <c r="D195" s="214"/>
      <c r="E195" s="697"/>
      <c r="F195" s="212"/>
      <c r="G195" s="697"/>
      <c r="H195" s="212"/>
      <c r="I195" s="212"/>
      <c r="J195" s="697"/>
      <c r="K195" s="956"/>
      <c r="L195" s="273"/>
      <c r="M195" s="273"/>
      <c r="N195" s="273"/>
      <c r="O195" s="273"/>
      <c r="P195" s="214"/>
      <c r="Q195" s="669"/>
      <c r="R195" s="214"/>
    </row>
    <row r="196" spans="1:18">
      <c r="A196" s="214">
        <v>11</v>
      </c>
      <c r="B196" s="214"/>
      <c r="C196" s="669"/>
      <c r="D196" s="214"/>
      <c r="E196" s="212"/>
      <c r="F196" s="212"/>
      <c r="G196" s="684"/>
      <c r="H196" s="684"/>
      <c r="I196" s="684"/>
      <c r="J196" s="212"/>
      <c r="K196" s="669"/>
      <c r="L196" s="214"/>
      <c r="M196" s="214"/>
      <c r="N196" s="214"/>
      <c r="O196" s="214"/>
      <c r="P196" s="214"/>
      <c r="Q196" s="212"/>
      <c r="R196" s="214"/>
    </row>
    <row r="197" spans="1:18">
      <c r="A197" s="214">
        <v>11</v>
      </c>
      <c r="B197" s="214"/>
      <c r="C197" s="669"/>
      <c r="D197" s="214"/>
      <c r="E197" s="212"/>
      <c r="F197" s="212"/>
      <c r="G197" s="212"/>
      <c r="H197" s="212"/>
      <c r="I197" s="212"/>
      <c r="J197" s="212"/>
      <c r="K197" s="669"/>
      <c r="L197" s="214"/>
      <c r="M197" s="214"/>
      <c r="N197" s="214"/>
      <c r="O197" s="214"/>
      <c r="P197" s="214"/>
      <c r="Q197" s="669"/>
      <c r="R197" s="214"/>
    </row>
    <row r="198" spans="1:18">
      <c r="A198" s="214">
        <v>11</v>
      </c>
      <c r="B198" s="214"/>
      <c r="C198" s="687"/>
      <c r="D198" s="214"/>
      <c r="E198" s="687"/>
      <c r="F198" s="212"/>
      <c r="G198" s="687"/>
      <c r="H198" s="212"/>
      <c r="I198" s="212"/>
      <c r="J198" s="687"/>
      <c r="K198" s="212"/>
      <c r="L198" s="273"/>
      <c r="M198" s="273"/>
      <c r="N198" s="273"/>
      <c r="O198" s="273"/>
      <c r="P198" s="288"/>
      <c r="Q198" s="669"/>
      <c r="R198" s="214"/>
    </row>
    <row r="199" spans="1:18">
      <c r="A199" s="214">
        <v>11</v>
      </c>
      <c r="B199" s="214"/>
      <c r="C199" s="687"/>
      <c r="D199" s="954"/>
      <c r="E199" s="174"/>
      <c r="F199" s="212"/>
      <c r="G199" s="174"/>
      <c r="H199" s="212"/>
      <c r="I199" s="212"/>
      <c r="J199" s="174"/>
      <c r="K199" s="956"/>
      <c r="L199" s="273"/>
      <c r="M199" s="273"/>
      <c r="N199" s="273"/>
      <c r="O199" s="273"/>
      <c r="P199" s="954"/>
      <c r="Q199" s="669"/>
      <c r="R199" s="214"/>
    </row>
    <row r="200" spans="1:18">
      <c r="A200" s="214">
        <v>11</v>
      </c>
      <c r="B200" s="214"/>
      <c r="C200" s="687"/>
      <c r="D200" s="214"/>
      <c r="E200" s="687"/>
      <c r="F200" s="212"/>
      <c r="G200" s="687"/>
      <c r="H200" s="212"/>
      <c r="I200" s="212"/>
      <c r="J200" s="687"/>
      <c r="K200" s="212"/>
      <c r="L200" s="273"/>
      <c r="M200" s="273"/>
      <c r="N200" s="273"/>
      <c r="O200" s="273"/>
      <c r="P200" s="684"/>
      <c r="Q200" s="669"/>
      <c r="R200" s="214"/>
    </row>
    <row r="201" spans="1:18">
      <c r="A201" s="848">
        <v>11</v>
      </c>
      <c r="B201" s="214"/>
      <c r="C201" s="212"/>
      <c r="D201" s="848"/>
      <c r="E201" s="692"/>
      <c r="F201" s="692"/>
      <c r="G201" s="692"/>
      <c r="H201" s="696"/>
      <c r="I201" s="696"/>
      <c r="J201" s="692"/>
      <c r="K201" s="212"/>
      <c r="L201" s="172"/>
      <c r="M201" s="172"/>
      <c r="N201" s="172"/>
      <c r="O201" s="172"/>
      <c r="P201" s="214"/>
      <c r="Q201" s="212"/>
      <c r="R201" s="848"/>
    </row>
    <row r="202" spans="1:18">
      <c r="A202" s="214">
        <v>11</v>
      </c>
      <c r="B202" s="214"/>
      <c r="C202" s="669"/>
      <c r="D202" s="214"/>
      <c r="E202" s="212"/>
      <c r="F202" s="212"/>
      <c r="G202" s="212"/>
      <c r="H202" s="687"/>
      <c r="I202" s="687"/>
      <c r="J202" s="212"/>
      <c r="K202" s="214"/>
      <c r="L202" s="214"/>
      <c r="M202" s="214"/>
      <c r="N202" s="214"/>
      <c r="O202" s="214"/>
      <c r="P202" s="214"/>
      <c r="Q202" s="214"/>
      <c r="R202" s="214"/>
    </row>
    <row r="203" spans="1:18">
      <c r="A203" s="214">
        <v>11</v>
      </c>
      <c r="B203" s="214"/>
      <c r="C203" s="212"/>
      <c r="D203" s="669"/>
      <c r="E203" s="174"/>
      <c r="F203" s="212"/>
      <c r="G203" s="174"/>
      <c r="H203" s="212"/>
      <c r="I203" s="212"/>
      <c r="J203" s="174"/>
      <c r="K203" s="669"/>
      <c r="L203" s="214"/>
      <c r="M203" s="214"/>
      <c r="N203" s="214"/>
      <c r="O203" s="214"/>
      <c r="P203" s="214"/>
      <c r="Q203" s="669"/>
      <c r="R203" s="214"/>
    </row>
    <row r="204" spans="1:18">
      <c r="A204" s="214">
        <v>11</v>
      </c>
      <c r="B204" s="214"/>
      <c r="C204" s="212"/>
      <c r="D204" s="669"/>
      <c r="E204" s="174"/>
      <c r="F204" s="212"/>
      <c r="G204" s="174"/>
      <c r="H204" s="212"/>
      <c r="I204" s="212"/>
      <c r="J204" s="174"/>
      <c r="K204" s="669"/>
      <c r="L204" s="214"/>
      <c r="M204" s="214"/>
      <c r="N204" s="214"/>
      <c r="O204" s="214"/>
      <c r="P204" s="214"/>
      <c r="Q204" s="669"/>
      <c r="R204" s="214"/>
    </row>
    <row r="205" spans="1:18">
      <c r="A205" s="214">
        <v>11</v>
      </c>
      <c r="B205" s="214"/>
      <c r="C205" s="212"/>
      <c r="D205" s="669"/>
      <c r="E205" s="174"/>
      <c r="F205" s="212"/>
      <c r="G205" s="174"/>
      <c r="H205" s="212"/>
      <c r="I205" s="212"/>
      <c r="J205" s="174"/>
      <c r="K205" s="669"/>
      <c r="L205" s="214"/>
      <c r="M205" s="214"/>
      <c r="N205" s="214"/>
      <c r="O205" s="214"/>
      <c r="P205" s="214"/>
      <c r="Q205" s="669"/>
      <c r="R205" s="214"/>
    </row>
    <row r="206" spans="1:18">
      <c r="A206" s="214">
        <v>11</v>
      </c>
      <c r="B206" s="214"/>
      <c r="C206" s="212"/>
      <c r="D206" s="669"/>
      <c r="E206" s="174"/>
      <c r="F206" s="212"/>
      <c r="G206" s="174"/>
      <c r="H206" s="212"/>
      <c r="I206" s="212"/>
      <c r="J206" s="174"/>
      <c r="K206" s="669"/>
      <c r="L206" s="214"/>
      <c r="M206" s="214"/>
      <c r="N206" s="214"/>
      <c r="O206" s="214"/>
      <c r="P206" s="214"/>
      <c r="Q206" s="669"/>
      <c r="R206" s="214"/>
    </row>
    <row r="207" spans="1:18">
      <c r="A207" s="214">
        <v>11</v>
      </c>
      <c r="B207" s="214"/>
      <c r="C207" s="212"/>
      <c r="D207" s="669"/>
      <c r="E207" s="174"/>
      <c r="F207" s="212"/>
      <c r="G207" s="174"/>
      <c r="H207" s="212"/>
      <c r="I207" s="212"/>
      <c r="J207" s="174"/>
      <c r="K207" s="669"/>
      <c r="L207" s="214"/>
      <c r="M207" s="214"/>
      <c r="N207" s="214"/>
      <c r="O207" s="214"/>
      <c r="P207" s="214"/>
      <c r="Q207" s="669"/>
      <c r="R207" s="214"/>
    </row>
    <row r="208" spans="1:18">
      <c r="A208" s="214">
        <v>11</v>
      </c>
      <c r="B208" s="214"/>
      <c r="C208" s="212"/>
      <c r="D208" s="669"/>
      <c r="E208" s="174"/>
      <c r="F208" s="212"/>
      <c r="G208" s="174"/>
      <c r="H208" s="212"/>
      <c r="I208" s="212"/>
      <c r="J208" s="174"/>
      <c r="K208" s="669"/>
      <c r="L208" s="214"/>
      <c r="M208" s="214"/>
      <c r="N208" s="214"/>
      <c r="O208" s="214"/>
      <c r="P208" s="214"/>
      <c r="Q208" s="669"/>
      <c r="R208" s="214"/>
    </row>
    <row r="209" spans="1:18">
      <c r="A209" s="214">
        <v>11</v>
      </c>
      <c r="B209" s="214"/>
      <c r="C209" s="669"/>
      <c r="D209" s="214"/>
      <c r="E209" s="212"/>
      <c r="F209" s="212"/>
      <c r="G209" s="212"/>
      <c r="H209" s="212"/>
      <c r="I209" s="212"/>
      <c r="J209" s="212"/>
      <c r="K209" s="669"/>
      <c r="L209" s="214"/>
      <c r="M209" s="214"/>
      <c r="N209" s="214"/>
      <c r="O209" s="214"/>
      <c r="P209" s="214"/>
      <c r="Q209" s="212"/>
      <c r="R209" s="214"/>
    </row>
    <row r="210" spans="1:18">
      <c r="A210" s="214">
        <v>11</v>
      </c>
      <c r="B210" s="214"/>
      <c r="C210" s="960"/>
      <c r="D210" s="162"/>
      <c r="E210" s="212"/>
      <c r="F210" s="212"/>
      <c r="G210" s="212"/>
      <c r="H210" s="212"/>
      <c r="I210" s="212"/>
      <c r="J210" s="212"/>
      <c r="K210" s="669"/>
      <c r="L210" s="214"/>
      <c r="M210" s="214"/>
      <c r="N210" s="214"/>
      <c r="O210" s="214"/>
      <c r="P210" s="214"/>
      <c r="Q210" s="669"/>
      <c r="R210" s="214"/>
    </row>
    <row r="211" spans="1:18">
      <c r="A211" s="214">
        <v>11</v>
      </c>
      <c r="B211" s="214"/>
      <c r="C211" s="212"/>
      <c r="D211" s="669"/>
      <c r="E211" s="174"/>
      <c r="F211" s="212"/>
      <c r="G211" s="174"/>
      <c r="H211" s="174"/>
      <c r="I211" s="174"/>
      <c r="J211" s="212"/>
      <c r="K211" s="687"/>
      <c r="L211" s="954"/>
      <c r="M211" s="954"/>
      <c r="N211" s="954"/>
      <c r="O211" s="214"/>
      <c r="P211" s="172"/>
      <c r="Q211" s="103"/>
      <c r="R211" s="172"/>
    </row>
    <row r="212" spans="1:18">
      <c r="A212" s="214">
        <v>11</v>
      </c>
      <c r="B212" s="214"/>
      <c r="C212" s="212"/>
      <c r="D212" s="669"/>
      <c r="E212" s="174"/>
      <c r="F212" s="212"/>
      <c r="G212" s="174"/>
      <c r="H212" s="212"/>
      <c r="I212" s="212"/>
      <c r="J212" s="174"/>
      <c r="K212" s="212"/>
      <c r="L212" s="172"/>
      <c r="M212" s="172"/>
      <c r="N212" s="172"/>
      <c r="O212" s="172"/>
      <c r="P212" s="172"/>
      <c r="Q212" s="669"/>
      <c r="R212" s="214"/>
    </row>
    <row r="213" spans="1:18">
      <c r="A213" s="214">
        <v>11</v>
      </c>
      <c r="B213" s="214"/>
      <c r="C213" s="961"/>
      <c r="D213" s="669"/>
      <c r="E213" s="174"/>
      <c r="F213" s="212"/>
      <c r="G213" s="174"/>
      <c r="H213" s="212"/>
      <c r="I213" s="212"/>
      <c r="J213" s="174"/>
      <c r="K213" s="961"/>
      <c r="L213" s="962"/>
      <c r="M213" s="962"/>
      <c r="N213" s="962"/>
      <c r="O213" s="172"/>
      <c r="P213" s="172"/>
      <c r="Q213" s="961"/>
      <c r="R213" s="214"/>
    </row>
    <row r="214" spans="1:18">
      <c r="A214" s="214">
        <v>11</v>
      </c>
      <c r="B214" s="214"/>
      <c r="C214" s="669"/>
      <c r="D214" s="214"/>
      <c r="E214" s="212"/>
      <c r="F214" s="212"/>
      <c r="G214" s="687"/>
      <c r="H214" s="687"/>
      <c r="I214" s="687"/>
      <c r="J214" s="212"/>
      <c r="K214" s="214"/>
      <c r="L214" s="214"/>
      <c r="M214" s="214"/>
      <c r="N214" s="214"/>
      <c r="O214" s="214"/>
      <c r="P214" s="214"/>
      <c r="Q214" s="214"/>
      <c r="R214" s="214"/>
    </row>
    <row r="215" spans="1:18">
      <c r="A215" s="214">
        <v>11</v>
      </c>
      <c r="B215" s="214"/>
      <c r="C215" s="669"/>
      <c r="D215" s="214"/>
      <c r="E215" s="212"/>
      <c r="F215" s="212"/>
      <c r="G215" s="687"/>
      <c r="H215" s="687"/>
      <c r="I215" s="687"/>
      <c r="J215" s="212"/>
      <c r="K215" s="214"/>
      <c r="L215" s="214"/>
      <c r="M215" s="214"/>
      <c r="N215" s="214"/>
      <c r="O215" s="214"/>
      <c r="P215" s="214"/>
      <c r="Q215" s="214"/>
      <c r="R215" s="214"/>
    </row>
    <row r="216" spans="1:18">
      <c r="A216" s="288">
        <v>11</v>
      </c>
      <c r="B216" s="214"/>
      <c r="C216" s="669"/>
      <c r="D216" s="214"/>
      <c r="E216" s="212"/>
      <c r="F216" s="212"/>
      <c r="G216" s="687"/>
      <c r="H216" s="687"/>
      <c r="I216" s="687"/>
      <c r="J216" s="212"/>
      <c r="K216" s="214"/>
      <c r="L216" s="214"/>
      <c r="M216" s="214"/>
      <c r="N216" s="214"/>
      <c r="O216" s="214"/>
      <c r="P216" s="214"/>
      <c r="Q216" s="214"/>
      <c r="R216" s="214"/>
    </row>
    <row r="217" spans="1:18">
      <c r="A217" s="288">
        <v>11</v>
      </c>
      <c r="B217" s="214"/>
      <c r="C217" s="669"/>
      <c r="D217" s="214"/>
      <c r="E217" s="212"/>
      <c r="F217" s="212"/>
      <c r="G217" s="687"/>
      <c r="H217" s="687"/>
      <c r="I217" s="687"/>
      <c r="J217" s="212"/>
      <c r="K217" s="214"/>
      <c r="L217" s="214"/>
      <c r="M217" s="214"/>
      <c r="N217" s="214"/>
      <c r="O217" s="214"/>
      <c r="P217" s="214"/>
      <c r="Q217" s="214"/>
      <c r="R217" s="214"/>
    </row>
  </sheetData>
  <autoFilter ref="A4:R217"/>
  <mergeCells count="3">
    <mergeCell ref="A1:R1"/>
    <mergeCell ref="A2:Q2"/>
    <mergeCell ref="G3:I3"/>
  </mergeCells>
  <pageMargins left="0.7" right="0.7" top="0.75" bottom="0.75" header="0.3" footer="0.3"/>
  <pageSetup paperSize="9" scale="45" fitToHeight="0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22" sqref="G22"/>
    </sheetView>
  </sheetViews>
  <sheetFormatPr defaultRowHeight="21"/>
  <cols>
    <col min="1" max="1" width="19.77734375" style="660" customWidth="1"/>
    <col min="2" max="2" width="19.88671875" style="660" customWidth="1"/>
    <col min="3" max="3" width="23.77734375" style="660" customWidth="1"/>
    <col min="4" max="4" width="20.21875" style="660" customWidth="1"/>
    <col min="5" max="5" width="23" style="660" customWidth="1"/>
    <col min="6" max="6" width="25.21875" style="660" customWidth="1"/>
    <col min="7" max="7" width="23.5546875" style="660" customWidth="1"/>
    <col min="8" max="8" width="25.5546875" style="660" customWidth="1"/>
    <col min="9" max="16384" width="8.88671875" style="660"/>
  </cols>
  <sheetData>
    <row r="1" spans="1:8">
      <c r="A1" s="1357" t="s">
        <v>1</v>
      </c>
      <c r="B1" s="1360" t="s">
        <v>447</v>
      </c>
      <c r="C1" s="1361"/>
      <c r="D1" s="1361"/>
      <c r="E1" s="1361"/>
      <c r="F1" s="1361"/>
      <c r="G1" s="1362"/>
      <c r="H1" s="653"/>
    </row>
    <row r="2" spans="1:8">
      <c r="A2" s="1358"/>
      <c r="B2" s="1355" t="s">
        <v>454</v>
      </c>
      <c r="C2" s="1356"/>
      <c r="D2" s="1355" t="s">
        <v>453</v>
      </c>
      <c r="E2" s="1356"/>
      <c r="F2" s="1355" t="s">
        <v>455</v>
      </c>
      <c r="G2" s="1356"/>
      <c r="H2" s="652" t="s">
        <v>448</v>
      </c>
    </row>
    <row r="3" spans="1:8" ht="42">
      <c r="A3" s="1359"/>
      <c r="B3" s="655" t="s">
        <v>456</v>
      </c>
      <c r="C3" s="655" t="s">
        <v>457</v>
      </c>
      <c r="D3" s="655" t="s">
        <v>456</v>
      </c>
      <c r="E3" s="655" t="s">
        <v>457</v>
      </c>
      <c r="F3" s="655" t="s">
        <v>456</v>
      </c>
      <c r="G3" s="655" t="s">
        <v>457</v>
      </c>
      <c r="H3" s="655"/>
    </row>
    <row r="4" spans="1:8">
      <c r="A4" s="654" t="s">
        <v>449</v>
      </c>
      <c r="B4" s="658">
        <f>SUMIF('แผนก่อสร้าง 66 (รพศ,รพท)'!$N$6:$N$103,สรุป!A4,'แผนก่อสร้าง 66 (รพศ,รพท)'!$G$6:$G$103)</f>
        <v>37479200</v>
      </c>
      <c r="C4" s="658">
        <f>SUMIF('แผนก่อสร้าง 66 (รพช,สสจ,สสอ)'!$N$6:$N$356,สรุป!A4,'แผนก่อสร้าง 66 (รพช,สสจ,สสอ)'!$G$6:$G$356)</f>
        <v>211301280</v>
      </c>
      <c r="D4" s="658">
        <f>SUMIF('แผนก่อสร้าง 67 (รพศ,รพท)'!$N$6:$N$103,A4,'แผนก่อสร้าง 67 (รพศ,รพท)'!$G$6:$G$103)</f>
        <v>59500000</v>
      </c>
      <c r="E4" s="658">
        <f>SUMIF('แผนก่อสร้าง 67 (รพช,สสจ,สสอ)'!$N$6:$N$327,A4,'แผนก่อสร้าง 67 (รพช,สสจ,สสอ)'!$G$6:$G$327)</f>
        <v>296398390</v>
      </c>
      <c r="F4" s="658">
        <f>SUMIF('แผนก่อสร้าง 68 (รพศ,รพท)'!$N$6:$N$103,A4,'แผนก่อสร้าง 68 (รพศ,รพท)'!$G$6:$G$103)</f>
        <v>174133400</v>
      </c>
      <c r="G4" s="658">
        <f>SUMIF('แผนก่อสร้าง 68 (รพช,สสจ,สสอ)'!$N$6:$N$284,A4,'แผนก่อสร้าง 68 (รพช,สสจ,สสอ)'!$G$6:$G$284)</f>
        <v>97135660</v>
      </c>
      <c r="H4" s="658">
        <f t="shared" ref="H4:H11" si="0">SUM(B4:G4)</f>
        <v>875947930</v>
      </c>
    </row>
    <row r="5" spans="1:8">
      <c r="A5" s="654" t="s">
        <v>450</v>
      </c>
      <c r="B5" s="658">
        <f>SUMIF('แผนก่อสร้าง 66 (รพศ,รพท)'!$N$6:$N$103,สรุป!A5,'แผนก่อสร้าง 66 (รพศ,รพท)'!$G$6:$G$103)</f>
        <v>39232200</v>
      </c>
      <c r="C5" s="658">
        <f>SUMIF('แผนก่อสร้าง 66 (รพช,สสจ,สสอ)'!$N$6:$N$356,สรุป!A5,'แผนก่อสร้าง 66 (รพช,สสจ,สสอ)'!$G$6:$G$356)</f>
        <v>88518100</v>
      </c>
      <c r="D5" s="658">
        <f>SUMIF('แผนก่อสร้าง 67 (รพศ,รพท)'!$N$6:$N$103,A5,'แผนก่อสร้าง 67 (รพศ,รพท)'!$G$6:$G$103)</f>
        <v>46489960</v>
      </c>
      <c r="E5" s="658">
        <f>SUMIF('แผนก่อสร้าง 67 (รพช,สสจ,สสอ)'!$N$6:$N$327,A5,'แผนก่อสร้าง 67 (รพช,สสจ,สสอ)'!$G$6:$G$327)</f>
        <v>60960400</v>
      </c>
      <c r="F5" s="658">
        <f>SUMIF('แผนก่อสร้าง 68 (รพศ,รพท)'!$N$6:$N$103,A5,'แผนก่อสร้าง 68 (รพศ,รพท)'!$G$6:$G$103)</f>
        <v>47881800</v>
      </c>
      <c r="G5" s="658">
        <f>SUMIF('แผนก่อสร้าง 68 (รพช,สสจ,สสอ)'!$N$6:$N$284,A5,'แผนก่อสร้าง 68 (รพช,สสจ,สสอ)'!$G$6:$G$284)</f>
        <v>57131230</v>
      </c>
      <c r="H5" s="658">
        <f t="shared" si="0"/>
        <v>340213690</v>
      </c>
    </row>
    <row r="6" spans="1:8">
      <c r="A6" s="654" t="s">
        <v>451</v>
      </c>
      <c r="B6" s="658">
        <f>SUMIF('แผนก่อสร้าง 66 (รพศ,รพท)'!$N$6:$N$103,สรุป!A6,'แผนก่อสร้าง 66 (รพศ,รพท)'!$G$6:$G$103)</f>
        <v>0</v>
      </c>
      <c r="C6" s="658">
        <f>SUMIF('แผนก่อสร้าง 66 (รพช,สสจ,สสอ)'!$N$6:$N$356,สรุป!A6,'แผนก่อสร้าง 66 (รพช,สสจ,สสอ)'!$G$6:$G$356)</f>
        <v>0</v>
      </c>
      <c r="D6" s="658">
        <f>SUMIF('แผนก่อสร้าง 67 (รพศ,รพท)'!$N$6:$N$103,A6,'แผนก่อสร้าง 67 (รพศ,รพท)'!$G$6:$G$103)</f>
        <v>0</v>
      </c>
      <c r="E6" s="658">
        <f>SUMIF('แผนก่อสร้าง 67 (รพช,สสจ,สสอ)'!$N$6:$N$327,A6,'แผนก่อสร้าง 67 (รพช,สสจ,สสอ)'!$G$6:$G$327)</f>
        <v>0</v>
      </c>
      <c r="F6" s="658">
        <f>SUMIF('แผนก่อสร้าง 68 (รพศ,รพท)'!$N$6:$N$103,A6,'แผนก่อสร้าง 68 (รพศ,รพท)'!$G$6:$G$103)</f>
        <v>0</v>
      </c>
      <c r="G6" s="658">
        <f>SUMIF('แผนก่อสร้าง 68 (รพช,สสจ,สสอ)'!$N$6:$N$284,A6,'แผนก่อสร้าง 68 (รพช,สสจ,สสอ)'!$G$6:$G$284)</f>
        <v>0</v>
      </c>
      <c r="H6" s="658">
        <f t="shared" si="0"/>
        <v>0</v>
      </c>
    </row>
    <row r="7" spans="1:8">
      <c r="A7" s="654" t="s">
        <v>32</v>
      </c>
      <c r="B7" s="658">
        <f>SUMIF('แผนก่อสร้าง 66 (รพศ,รพท)'!$N$6:$N$103,สรุป!A7,'แผนก่อสร้าง 66 (รพศ,รพท)'!$G$6:$G$103)</f>
        <v>68765600</v>
      </c>
      <c r="C7" s="658">
        <f>SUMIF('แผนก่อสร้าง 66 (รพช,สสจ,สสอ)'!$N$6:$N$356,สรุป!A7,'แผนก่อสร้าง 66 (รพช,สสจ,สสอ)'!$G$6:$G$356)</f>
        <v>49816700</v>
      </c>
      <c r="D7" s="658">
        <f>SUMIF('แผนก่อสร้าง 67 (รพศ,รพท)'!$N$6:$N$103,A7,'แผนก่อสร้าง 67 (รพศ,รพท)'!$G$6:$G$103)</f>
        <v>33000000</v>
      </c>
      <c r="E7" s="658">
        <f>SUMIF('แผนก่อสร้าง 67 (รพช,สสจ,สสอ)'!$N$6:$N$327,A7,'แผนก่อสร้าง 67 (รพช,สสจ,สสอ)'!$G$6:$G$327)</f>
        <v>34482600</v>
      </c>
      <c r="F7" s="658">
        <f>SUMIF('แผนก่อสร้าง 68 (รพศ,รพท)'!$N$6:$N$103,A7,'แผนก่อสร้าง 68 (รพศ,รพท)'!$G$6:$G$103)</f>
        <v>121582200</v>
      </c>
      <c r="G7" s="658">
        <f>SUMIF('แผนก่อสร้าง 68 (รพช,สสจ,สสอ)'!$N$6:$N$284,A7,'แผนก่อสร้าง 68 (รพช,สสจ,สสอ)'!$G$6:$G$284)</f>
        <v>33046858.609999999</v>
      </c>
      <c r="H7" s="658">
        <f t="shared" si="0"/>
        <v>340693958.61000001</v>
      </c>
    </row>
    <row r="8" spans="1:8">
      <c r="A8" s="654" t="s">
        <v>33</v>
      </c>
      <c r="B8" s="658">
        <f>SUMIF('แผนก่อสร้าง 66 (รพศ,รพท)'!$N$6:$N$103,สรุป!A8,'แผนก่อสร้าง 66 (รพศ,รพท)'!$G$6:$G$103)</f>
        <v>110000000</v>
      </c>
      <c r="C8" s="658">
        <f>SUMIF('แผนก่อสร้าง 66 (รพช,สสจ,สสอ)'!$N$6:$N$356,สรุป!A8,'แผนก่อสร้าง 66 (รพช,สสจ,สสอ)'!$G$6:$G$356)</f>
        <v>109902400</v>
      </c>
      <c r="D8" s="658">
        <f>SUMIF('แผนก่อสร้าง 67 (รพศ,รพท)'!$N$6:$N$103,A8,'แผนก่อสร้าง 67 (รพศ,รพท)'!$G$6:$G$103)</f>
        <v>121400000</v>
      </c>
      <c r="E8" s="658">
        <f>SUMIF('แผนก่อสร้าง 67 (รพช,สสจ,สสอ)'!$N$6:$N$327,A8,'แผนก่อสร้าง 67 (รพช,สสจ,สสอ)'!$G$6:$G$327)</f>
        <v>266082600</v>
      </c>
      <c r="F8" s="658">
        <f>SUMIF('แผนก่อสร้าง 68 (รพศ,รพท)'!$N$6:$N$103,A8,'แผนก่อสร้าง 68 (รพศ,รพท)'!$G$6:$G$103)</f>
        <v>60000000</v>
      </c>
      <c r="G8" s="658">
        <f>SUMIF('แผนก่อสร้าง 68 (รพช,สสจ,สสอ)'!$N$6:$N$284,A8,'แผนก่อสร้าง 68 (รพช,สสจ,สสอ)'!$G$6:$G$284)</f>
        <v>38424000</v>
      </c>
      <c r="H8" s="658">
        <f t="shared" si="0"/>
        <v>705809000</v>
      </c>
    </row>
    <row r="9" spans="1:8">
      <c r="A9" s="656" t="s">
        <v>452</v>
      </c>
      <c r="B9" s="659">
        <f>SUMIF('แผนก่อสร้าง 66 (รพศ,รพท)'!$N$6:$N$103,สรุป!A9,'แผนก่อสร้าง 66 (รพศ,รพท)'!$G$6:$G$103)</f>
        <v>83066660</v>
      </c>
      <c r="C9" s="658">
        <f>SUMIF('แผนก่อสร้าง 66 (รพช,สสจ,สสอ)'!$N$6:$N$356,สรุป!A9,'แผนก่อสร้าง 66 (รพช,สสจ,สสอ)'!$G$6:$G$356)</f>
        <v>72685900</v>
      </c>
      <c r="D9" s="658">
        <f>SUMIF('แผนก่อสร้าง 67 (รพศ,รพท)'!$N$6:$N$103,A9,'แผนก่อสร้าง 67 (รพศ,รพท)'!$G$6:$G$103)</f>
        <v>32606920</v>
      </c>
      <c r="E9" s="658">
        <f>SUMIF('แผนก่อสร้าง 67 (รพช,สสจ,สสอ)'!$N$6:$N$327,A9,'แผนก่อสร้าง 67 (รพช,สสจ,สสอ)'!$G$6:$G$327)</f>
        <v>127679500</v>
      </c>
      <c r="F9" s="658">
        <f>SUMIF('แผนก่อสร้าง 68 (รพศ,รพท)'!$N$6:$N$103,A9,'แผนก่อสร้าง 68 (รพศ,รพท)'!$G$6:$G$103)</f>
        <v>75236600</v>
      </c>
      <c r="G9" s="658">
        <f>SUMIF('แผนก่อสร้าง 68 (รพช,สสจ,สสอ)'!$N$6:$N$284,A9,'แผนก่อสร้าง 68 (รพช,สสจ,สสอ)'!$G$6:$G$284)</f>
        <v>7512200</v>
      </c>
      <c r="H9" s="659">
        <f t="shared" si="0"/>
        <v>398787780</v>
      </c>
    </row>
    <row r="10" spans="1:8">
      <c r="A10" s="656" t="s">
        <v>270</v>
      </c>
      <c r="B10" s="659">
        <f>SUMIF('แผนก่อสร้าง 66 (รพศ,รพท)'!$N$6:$N$103,สรุป!A10,'แผนก่อสร้าง 66 (รพศ,รพท)'!$G$6:$G$103)</f>
        <v>191954000</v>
      </c>
      <c r="C10" s="658">
        <f>SUMIF('แผนก่อสร้าง 66 (รพช,สสจ,สสอ)'!$N$6:$N$356,สรุป!A10,'แผนก่อสร้าง 66 (รพช,สสจ,สสอ)'!$G$6:$G$356)</f>
        <v>199297000</v>
      </c>
      <c r="D10" s="658">
        <f>SUMIF('แผนก่อสร้าง 67 (รพศ,รพท)'!$N$6:$N$103,A10,'แผนก่อสร้าง 67 (รพศ,รพท)'!$G$6:$G$103)</f>
        <v>63355560</v>
      </c>
      <c r="E10" s="658">
        <f>SUMIF('แผนก่อสร้าง 67 (รพช,สสจ,สสอ)'!$N$6:$N$327,A10,'แผนก่อสร้าง 67 (รพช,สสจ,สสอ)'!$G$6:$G$327)</f>
        <v>80851460</v>
      </c>
      <c r="F10" s="658">
        <f>SUMIF('แผนก่อสร้าง 68 (รพศ,รพท)'!$N$6:$N$103,A10,'แผนก่อสร้าง 68 (รพศ,รพท)'!$G$6:$G$103)</f>
        <v>115936100</v>
      </c>
      <c r="G10" s="658">
        <f>SUMIF('แผนก่อสร้าง 68 (รพช,สสจ,สสอ)'!$N$6:$N$284,A10,'แผนก่อสร้าง 68 (รพช,สสจ,สสอ)'!$G$6:$G$284)</f>
        <v>80366900</v>
      </c>
      <c r="H10" s="659">
        <f t="shared" si="0"/>
        <v>731761020</v>
      </c>
    </row>
    <row r="11" spans="1:8">
      <c r="A11" s="657" t="s">
        <v>448</v>
      </c>
      <c r="B11" s="659">
        <f t="shared" ref="B11:G11" si="1">SUM(B4:B10)</f>
        <v>530497660</v>
      </c>
      <c r="C11" s="659">
        <f t="shared" si="1"/>
        <v>731521380</v>
      </c>
      <c r="D11" s="659">
        <f t="shared" si="1"/>
        <v>356352440</v>
      </c>
      <c r="E11" s="659">
        <f t="shared" si="1"/>
        <v>866454950</v>
      </c>
      <c r="F11" s="659">
        <f t="shared" si="1"/>
        <v>594770100</v>
      </c>
      <c r="G11" s="659">
        <f t="shared" si="1"/>
        <v>313616848.61000001</v>
      </c>
      <c r="H11" s="659">
        <f t="shared" si="0"/>
        <v>3393213378.6100001</v>
      </c>
    </row>
  </sheetData>
  <mergeCells count="5">
    <mergeCell ref="B2:C2"/>
    <mergeCell ref="D2:E2"/>
    <mergeCell ref="F2:G2"/>
    <mergeCell ref="A1:A3"/>
    <mergeCell ref="B1:G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topLeftCell="A16" zoomScale="90" zoomScaleNormal="90" workbookViewId="0">
      <selection activeCell="G19" sqref="G19"/>
    </sheetView>
  </sheetViews>
  <sheetFormatPr defaultRowHeight="21"/>
  <cols>
    <col min="1" max="1" width="15.21875" style="1045" customWidth="1"/>
    <col min="2" max="2" width="20.109375" style="1045" customWidth="1"/>
    <col min="3" max="3" width="8.88671875" style="1045"/>
    <col min="4" max="4" width="14.88671875" style="1045" customWidth="1"/>
    <col min="5" max="5" width="21.109375" style="1045" customWidth="1"/>
    <col min="6" max="6" width="25" style="1045" customWidth="1"/>
    <col min="7" max="7" width="14.5546875" style="1045" customWidth="1"/>
    <col min="8" max="8" width="25" style="1045" customWidth="1"/>
    <col min="9" max="9" width="28.5546875" style="1045" customWidth="1"/>
    <col min="10" max="10" width="24.33203125" style="1045" customWidth="1"/>
    <col min="11" max="11" width="13.33203125" style="1043" customWidth="1"/>
    <col min="12" max="16384" width="8.88671875" style="1043"/>
  </cols>
  <sheetData>
    <row r="1" spans="1:10">
      <c r="A1" s="1363" t="s">
        <v>1152</v>
      </c>
      <c r="B1" s="1363"/>
      <c r="C1" s="1363"/>
      <c r="D1" s="1363"/>
      <c r="E1" s="1363"/>
      <c r="F1" s="1363"/>
      <c r="G1" s="1363"/>
      <c r="H1" s="1363"/>
      <c r="I1" s="1363"/>
      <c r="J1" s="1363"/>
    </row>
    <row r="3" spans="1:10">
      <c r="A3" s="1033" t="s">
        <v>1</v>
      </c>
      <c r="B3" s="1033" t="s">
        <v>1153</v>
      </c>
      <c r="C3" s="1033" t="s">
        <v>1154</v>
      </c>
      <c r="D3" s="1033" t="s">
        <v>1160</v>
      </c>
      <c r="E3" s="1033" t="s">
        <v>1161</v>
      </c>
      <c r="F3" s="1033" t="s">
        <v>1162</v>
      </c>
      <c r="G3" s="1033" t="s">
        <v>1163</v>
      </c>
      <c r="H3" s="1033" t="s">
        <v>1164</v>
      </c>
      <c r="I3" s="1033" t="s">
        <v>1165</v>
      </c>
      <c r="J3" s="1033" t="s">
        <v>1166</v>
      </c>
    </row>
    <row r="4" spans="1:10">
      <c r="A4" s="1370" t="s">
        <v>449</v>
      </c>
      <c r="B4" s="1367" t="s">
        <v>459</v>
      </c>
      <c r="C4" s="1034" t="s">
        <v>19</v>
      </c>
      <c r="D4" s="1034" t="s">
        <v>1183</v>
      </c>
      <c r="E4" s="1034"/>
      <c r="F4" s="1034"/>
      <c r="G4" s="1034"/>
      <c r="H4" s="1034"/>
      <c r="I4" s="1034" t="s">
        <v>1184</v>
      </c>
      <c r="J4" s="1034" t="s">
        <v>1185</v>
      </c>
    </row>
    <row r="5" spans="1:10">
      <c r="A5" s="1371"/>
      <c r="B5" s="1368"/>
      <c r="C5" s="1035" t="s">
        <v>19</v>
      </c>
      <c r="D5" s="1035"/>
      <c r="E5" s="1035"/>
      <c r="F5" s="1035"/>
      <c r="G5" s="1035"/>
      <c r="H5" s="1035"/>
      <c r="I5" s="1035"/>
      <c r="J5" s="1035" t="s">
        <v>1168</v>
      </c>
    </row>
    <row r="6" spans="1:10">
      <c r="A6" s="1033" t="s">
        <v>450</v>
      </c>
      <c r="B6" s="1032" t="s">
        <v>1155</v>
      </c>
      <c r="C6" s="1032" t="s">
        <v>19</v>
      </c>
      <c r="D6" s="1032"/>
      <c r="E6" s="1032" t="s">
        <v>1177</v>
      </c>
      <c r="F6" s="1032" t="s">
        <v>1178</v>
      </c>
      <c r="G6" s="1032"/>
      <c r="H6" s="1032"/>
      <c r="I6" s="1032"/>
      <c r="J6" s="1032" t="s">
        <v>1168</v>
      </c>
    </row>
    <row r="7" spans="1:10" ht="42">
      <c r="A7" s="1370" t="s">
        <v>451</v>
      </c>
      <c r="B7" s="1366" t="s">
        <v>1156</v>
      </c>
      <c r="C7" s="1036" t="s">
        <v>39</v>
      </c>
      <c r="D7" s="1036" t="s">
        <v>1171</v>
      </c>
      <c r="E7" s="1041" t="s">
        <v>1203</v>
      </c>
      <c r="F7" s="1036" t="s">
        <v>1172</v>
      </c>
      <c r="G7" s="1036" t="s">
        <v>1174</v>
      </c>
      <c r="H7" s="1036"/>
      <c r="I7" s="1036"/>
      <c r="J7" s="1036" t="s">
        <v>1175</v>
      </c>
    </row>
    <row r="8" spans="1:10">
      <c r="A8" s="1373"/>
      <c r="B8" s="1365"/>
      <c r="C8" s="1037" t="s">
        <v>39</v>
      </c>
      <c r="D8" s="1037"/>
      <c r="E8" s="1037"/>
      <c r="F8" s="1037" t="s">
        <v>1173</v>
      </c>
      <c r="G8" s="1037"/>
      <c r="H8" s="1037"/>
      <c r="I8" s="1037"/>
      <c r="J8" s="1037"/>
    </row>
    <row r="9" spans="1:10">
      <c r="A9" s="1373"/>
      <c r="B9" s="1367" t="s">
        <v>1158</v>
      </c>
      <c r="C9" s="1034" t="s">
        <v>172</v>
      </c>
      <c r="D9" s="1034"/>
      <c r="E9" s="1034" t="s">
        <v>1193</v>
      </c>
      <c r="F9" s="1034"/>
      <c r="G9" s="1034"/>
      <c r="H9" s="1034"/>
      <c r="I9" s="1034" t="s">
        <v>1196</v>
      </c>
      <c r="J9" s="1034"/>
    </row>
    <row r="10" spans="1:10">
      <c r="A10" s="1373"/>
      <c r="B10" s="1369"/>
      <c r="C10" s="1038" t="s">
        <v>172</v>
      </c>
      <c r="D10" s="1038"/>
      <c r="E10" s="1038" t="s">
        <v>1194</v>
      </c>
      <c r="F10" s="1038"/>
      <c r="G10" s="1038"/>
      <c r="H10" s="1038"/>
      <c r="I10" s="1038" t="s">
        <v>1168</v>
      </c>
      <c r="J10" s="1038"/>
    </row>
    <row r="11" spans="1:10">
      <c r="A11" s="1373"/>
      <c r="B11" s="1368"/>
      <c r="C11" s="1035" t="s">
        <v>172</v>
      </c>
      <c r="D11" s="1035"/>
      <c r="E11" s="1035" t="s">
        <v>1195</v>
      </c>
      <c r="F11" s="1035"/>
      <c r="G11" s="1035"/>
      <c r="H11" s="1035"/>
      <c r="I11" s="1035" t="s">
        <v>1197</v>
      </c>
      <c r="J11" s="1035"/>
    </row>
    <row r="12" spans="1:10">
      <c r="A12" s="1373"/>
      <c r="B12" s="1367" t="s">
        <v>1159</v>
      </c>
      <c r="C12" s="1034" t="s">
        <v>172</v>
      </c>
      <c r="D12" s="1034"/>
      <c r="E12" s="1034" t="s">
        <v>1200</v>
      </c>
      <c r="F12" s="1034"/>
      <c r="G12" s="1034"/>
      <c r="H12" s="1034" t="s">
        <v>1199</v>
      </c>
      <c r="I12" s="1034" t="s">
        <v>1198</v>
      </c>
      <c r="J12" s="1034" t="s">
        <v>1197</v>
      </c>
    </row>
    <row r="13" spans="1:10">
      <c r="A13" s="1371"/>
      <c r="B13" s="1368"/>
      <c r="C13" s="1035" t="s">
        <v>172</v>
      </c>
      <c r="D13" s="1035"/>
      <c r="E13" s="1035" t="s">
        <v>1201</v>
      </c>
      <c r="F13" s="1035"/>
      <c r="G13" s="1035"/>
      <c r="H13" s="1035"/>
      <c r="I13" s="1035"/>
      <c r="J13" s="1035"/>
    </row>
    <row r="14" spans="1:10" ht="42">
      <c r="A14" s="1374" t="s">
        <v>32</v>
      </c>
      <c r="B14" s="1032" t="s">
        <v>48</v>
      </c>
      <c r="C14" s="1032" t="s">
        <v>19</v>
      </c>
      <c r="D14" s="1032"/>
      <c r="E14" s="1032"/>
      <c r="F14" s="1032"/>
      <c r="G14" s="1032"/>
      <c r="H14" s="1032"/>
      <c r="I14" s="1039" t="s">
        <v>1204</v>
      </c>
      <c r="J14" s="1039" t="s">
        <v>1202</v>
      </c>
    </row>
    <row r="15" spans="1:10">
      <c r="A15" s="1371"/>
      <c r="B15" s="1032" t="s">
        <v>290</v>
      </c>
      <c r="C15" s="1032" t="s">
        <v>172</v>
      </c>
      <c r="D15" s="1032"/>
      <c r="E15" s="1032"/>
      <c r="F15" s="1032"/>
      <c r="G15" s="1032"/>
      <c r="H15" s="1032" t="s">
        <v>1186</v>
      </c>
      <c r="I15" s="1032" t="s">
        <v>1187</v>
      </c>
      <c r="J15" s="1032" t="s">
        <v>1179</v>
      </c>
    </row>
    <row r="16" spans="1:10" ht="42">
      <c r="A16" s="1033" t="s">
        <v>33</v>
      </c>
      <c r="B16" s="1040" t="s">
        <v>38</v>
      </c>
      <c r="C16" s="1040" t="s">
        <v>39</v>
      </c>
      <c r="D16" s="1040"/>
      <c r="E16" s="1040" t="s">
        <v>1176</v>
      </c>
      <c r="F16" s="1040"/>
      <c r="G16" s="1040"/>
      <c r="H16" s="1044" t="s">
        <v>1205</v>
      </c>
      <c r="I16" s="1040" t="s">
        <v>1168</v>
      </c>
      <c r="J16" s="1040" t="s">
        <v>1175</v>
      </c>
    </row>
    <row r="17" spans="1:10">
      <c r="A17" s="1370" t="s">
        <v>452</v>
      </c>
      <c r="B17" s="1367" t="s">
        <v>1157</v>
      </c>
      <c r="C17" s="1034" t="s">
        <v>19</v>
      </c>
      <c r="D17" s="1034"/>
      <c r="E17" s="1034" t="s">
        <v>1180</v>
      </c>
      <c r="F17" s="1034"/>
      <c r="G17" s="1034"/>
      <c r="H17" s="1034"/>
      <c r="I17" s="1034" t="s">
        <v>1168</v>
      </c>
      <c r="J17" s="1034" t="s">
        <v>1182</v>
      </c>
    </row>
    <row r="18" spans="1:10">
      <c r="A18" s="1371"/>
      <c r="B18" s="1368"/>
      <c r="C18" s="1035" t="s">
        <v>19</v>
      </c>
      <c r="D18" s="1035"/>
      <c r="E18" s="1035"/>
      <c r="F18" s="1035"/>
      <c r="G18" s="1035"/>
      <c r="H18" s="1035"/>
      <c r="I18" s="1035" t="s">
        <v>1181</v>
      </c>
      <c r="J18" s="1035"/>
    </row>
    <row r="19" spans="1:10">
      <c r="A19" s="1372" t="s">
        <v>270</v>
      </c>
      <c r="B19" s="1364" t="s">
        <v>909</v>
      </c>
      <c r="C19" s="1036" t="s">
        <v>39</v>
      </c>
      <c r="D19" s="1036" t="s">
        <v>1170</v>
      </c>
      <c r="E19" s="1036"/>
      <c r="F19" s="1036"/>
      <c r="G19" s="1036"/>
      <c r="H19" s="1036"/>
      <c r="I19" s="1041" t="s">
        <v>1168</v>
      </c>
      <c r="J19" s="1036" t="s">
        <v>1167</v>
      </c>
    </row>
    <row r="20" spans="1:10" ht="42">
      <c r="A20" s="1372"/>
      <c r="B20" s="1365"/>
      <c r="C20" s="1037" t="s">
        <v>39</v>
      </c>
      <c r="D20" s="1037"/>
      <c r="E20" s="1037"/>
      <c r="F20" s="1037"/>
      <c r="G20" s="1037"/>
      <c r="H20" s="1037"/>
      <c r="I20" s="1042" t="s">
        <v>1169</v>
      </c>
      <c r="J20" s="1037"/>
    </row>
    <row r="21" spans="1:10">
      <c r="A21" s="1372"/>
      <c r="B21" s="1367" t="s">
        <v>911</v>
      </c>
      <c r="C21" s="1034" t="s">
        <v>172</v>
      </c>
      <c r="D21" s="1034"/>
      <c r="E21" s="1034"/>
      <c r="F21" s="1034" t="s">
        <v>1188</v>
      </c>
      <c r="G21" s="1034"/>
      <c r="H21" s="1034" t="s">
        <v>1190</v>
      </c>
      <c r="I21" s="1034"/>
      <c r="J21" s="1034" t="s">
        <v>1191</v>
      </c>
    </row>
    <row r="22" spans="1:10">
      <c r="A22" s="1372"/>
      <c r="B22" s="1368"/>
      <c r="C22" s="1035" t="s">
        <v>172</v>
      </c>
      <c r="D22" s="1035"/>
      <c r="E22" s="1035"/>
      <c r="F22" s="1035" t="s">
        <v>1189</v>
      </c>
      <c r="G22" s="1035"/>
      <c r="H22" s="1035"/>
      <c r="I22" s="1035"/>
      <c r="J22" s="1035" t="s">
        <v>1192</v>
      </c>
    </row>
  </sheetData>
  <autoFilter ref="A3:J22"/>
  <mergeCells count="13">
    <mergeCell ref="A1:J1"/>
    <mergeCell ref="B19:B20"/>
    <mergeCell ref="B7:B8"/>
    <mergeCell ref="B17:B18"/>
    <mergeCell ref="B4:B5"/>
    <mergeCell ref="B9:B11"/>
    <mergeCell ref="A4:A5"/>
    <mergeCell ref="B12:B13"/>
    <mergeCell ref="A19:A22"/>
    <mergeCell ref="A7:A13"/>
    <mergeCell ref="A17:A18"/>
    <mergeCell ref="A14:A15"/>
    <mergeCell ref="B21:B22"/>
  </mergeCells>
  <pageMargins left="0.25" right="0.25" top="0.75" bottom="0.75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8</vt:i4>
      </vt:variant>
      <vt:variant>
        <vt:lpstr>ช่วงที่มีชื่อ</vt:lpstr>
      </vt:variant>
      <vt:variant>
        <vt:i4>6</vt:i4>
      </vt:variant>
    </vt:vector>
  </HeadingPairs>
  <TitlesOfParts>
    <vt:vector size="14" baseType="lpstr">
      <vt:lpstr>แผนก่อสร้าง 66 (รพศ,รพท)</vt:lpstr>
      <vt:lpstr>แผนก่อสร้าง 66 (รพช,สสจ,สสอ)</vt:lpstr>
      <vt:lpstr>แผนก่อสร้าง 67 (รพศ,รพท)</vt:lpstr>
      <vt:lpstr>แผนก่อสร้าง 67 (รพช,สสจ,สสอ)</vt:lpstr>
      <vt:lpstr>แผนก่อสร้าง 68 (รพศ,รพท)</vt:lpstr>
      <vt:lpstr>แผนก่อสร้าง 68 (รพช,สสจ,สสอ)</vt:lpstr>
      <vt:lpstr>สรุป</vt:lpstr>
      <vt:lpstr>สรุป รพศ รพท 59-65</vt:lpstr>
      <vt:lpstr>'แผนก่อสร้าง 66 (รพช,สสจ,สสอ)'!Print_Titles</vt:lpstr>
      <vt:lpstr>'แผนก่อสร้าง 66 (รพศ,รพท)'!Print_Titles</vt:lpstr>
      <vt:lpstr>'แผนก่อสร้าง 67 (รพช,สสจ,สสอ)'!Print_Titles</vt:lpstr>
      <vt:lpstr>'แผนก่อสร้าง 67 (รพศ,รพท)'!Print_Titles</vt:lpstr>
      <vt:lpstr>'แผนก่อสร้าง 68 (รพช,สสจ,สสอ)'!Print_Titles</vt:lpstr>
      <vt:lpstr>'แผนก่อสร้าง 68 (รพศ,รพท)'!Print_Titles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</dc:creator>
  <cp:lastModifiedBy>HP</cp:lastModifiedBy>
  <cp:lastPrinted>2019-04-18T06:40:29Z</cp:lastPrinted>
  <dcterms:created xsi:type="dcterms:W3CDTF">2012-03-22T10:15:17Z</dcterms:created>
  <dcterms:modified xsi:type="dcterms:W3CDTF">2019-04-18T08:17:26Z</dcterms:modified>
</cp:coreProperties>
</file>