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8960" windowHeight="11835" tabRatio="702" activeTab="5"/>
  </bookViews>
  <sheets>
    <sheet name="เรียงผลประเมินไขว้ 62  (2)" sheetId="7" r:id="rId1"/>
    <sheet name="เรียงผลประเมินไขว้ 62 " sheetId="6" r:id="rId2"/>
    <sheet name="สรุปภาพรวม (2)" sheetId="5" r:id="rId3"/>
    <sheet name="สรุปภาพรวม" sheetId="1" r:id="rId4"/>
    <sheet name="รายชื่อ รพ.สต.ปี 60-61" sheetId="2" r:id="rId5"/>
    <sheet name="รายชื่อ ปี 62" sheetId="3" r:id="rId6"/>
    <sheet name="ผลประเมินไขว้ 62" sheetId="4" r:id="rId7"/>
  </sheets>
  <calcPr calcId="124519"/>
</workbook>
</file>

<file path=xl/calcChain.xml><?xml version="1.0" encoding="utf-8"?>
<calcChain xmlns="http://schemas.openxmlformats.org/spreadsheetml/2006/main">
  <c r="G15" i="5"/>
  <c r="G14"/>
  <c r="F13"/>
  <c r="E15"/>
  <c r="D15"/>
  <c r="D14"/>
  <c r="J13"/>
  <c r="I13"/>
  <c r="H13"/>
  <c r="G13"/>
  <c r="E13"/>
  <c r="E14" s="1"/>
  <c r="D13"/>
  <c r="C13"/>
  <c r="G13" i="1"/>
  <c r="H13" l="1"/>
  <c r="I13"/>
  <c r="E15"/>
  <c r="D14"/>
  <c r="D15" s="1"/>
  <c r="D13"/>
  <c r="J13"/>
  <c r="E13"/>
  <c r="E14" s="1"/>
  <c r="F13"/>
  <c r="C13"/>
  <c r="G14" l="1"/>
  <c r="G15"/>
</calcChain>
</file>

<file path=xl/sharedStrings.xml><?xml version="1.0" encoding="utf-8"?>
<sst xmlns="http://schemas.openxmlformats.org/spreadsheetml/2006/main" count="275" uniqueCount="162">
  <si>
    <t>ลำดับ</t>
  </si>
  <si>
    <t>อำเภอ</t>
  </si>
  <si>
    <t>ระดับ 5 ดาว</t>
  </si>
  <si>
    <t>ระดับ 4 ดาว</t>
  </si>
  <si>
    <t>ระดับ 3 ดาว</t>
  </si>
  <si>
    <t>หมายเหตุ</t>
  </si>
  <si>
    <t>เมืองชุมพร</t>
  </si>
  <si>
    <t>ท่าแซะ</t>
  </si>
  <si>
    <t>ปะทิว</t>
  </si>
  <si>
    <t>สวี</t>
  </si>
  <si>
    <t>หลังสวน</t>
  </si>
  <si>
    <t>ทุ่งตะโก</t>
  </si>
  <si>
    <t>-</t>
  </si>
  <si>
    <t>พะโต๊ะ</t>
  </si>
  <si>
    <t>ละแม</t>
  </si>
  <si>
    <t>ผ่านเกณฑ์ฯ ปี 2562</t>
  </si>
  <si>
    <t>ปี 2560</t>
  </si>
  <si>
    <t>ปี 2561</t>
  </si>
  <si>
    <t>รวม</t>
  </si>
  <si>
    <t>Re accredit 
ปี 2563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</si>
  <si>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6"/>
        <color theme="1"/>
        <rFont val="TH SarabunIT๙"/>
        <family val="2"/>
      </rPr>
      <t>รพ.สต.ที่ผ่านเกณฑ์ รพ.สต.ติดดาว (5 ดาว 5 ดี) ปี 2560 และ ปี 2561 มีดังต่อไปนี้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</si>
  <si>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u/>
        <sz val="16"/>
        <color theme="1"/>
        <rFont val="TH SarabunIT๙"/>
        <family val="2"/>
      </rPr>
      <t xml:space="preserve">ผ่านเกณฑ์ รพ.สต.ติดดาว ระดับ 5 ดาว ปี 2560 จำนวน 7 แห่ง </t>
    </r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</si>
  <si>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 xml:space="preserve">รพ.สต.วังไผ่ อำเภอเมืองชุมพร </t>
    </r>
  </si>
  <si>
    <r>
      <t>2)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 xml:space="preserve">รพ.สต.หงษ์เจริญ อำเภอท่าแซะ </t>
    </r>
  </si>
  <si>
    <r>
      <t>3)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 xml:space="preserve">รพ.สต.ด่านสวี อำเภอสวี </t>
    </r>
  </si>
  <si>
    <r>
      <t>4)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 xml:space="preserve">รพ.สต.ปากตะโก อำเภอทุ่งตะโก </t>
    </r>
  </si>
  <si>
    <r>
      <t>5)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 xml:space="preserve">รพ.สต.ท่ายาง อำเภอเมืองชุมพร </t>
    </r>
  </si>
  <si>
    <r>
      <t>6)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 xml:space="preserve">รพ.สต.ทะเลทรัพย์ อำเภอปะทิว </t>
    </r>
  </si>
  <si>
    <r>
      <t>7)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 xml:space="preserve">รพ.สต.บ้านควน อำเภอหลังสวน 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</si>
  <si>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u/>
        <sz val="16"/>
        <color theme="1"/>
        <rFont val="TH SarabunIT๙"/>
        <family val="2"/>
      </rPr>
      <t>ผ่านเกณฑ์ รพ.สต.ติดดาว ระดับ 5 ดาว ปี ปี 2561 จำนวน 21 แห่ง</t>
    </r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</si>
  <si>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>รพ.สต.บางลึก อำเภอเมืองชุมพร</t>
    </r>
  </si>
  <si>
    <r>
      <t>2)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>รพ.สต.บ้านดอนรักษ์ อำเภอเมืองชุมพร</t>
    </r>
  </si>
  <si>
    <r>
      <t>3)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>รพ.สต.บ้านร้านตัดผม อำเภอท่าแซะ</t>
    </r>
  </si>
  <si>
    <r>
      <t>4)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>รพ.สต.บ้านพันวาล อำเภอท่าแซะ</t>
    </r>
  </si>
  <si>
    <r>
      <t>5)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>รพ.สต.บ้านพรุตะเคียน อำเภอท่าแซะ</t>
    </r>
  </si>
  <si>
    <r>
      <t>6)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>รพ.สต.สลุย อำเภอท่าแซะ</t>
    </r>
  </si>
  <si>
    <r>
      <t>7)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>รพ.สต.บ้านพละ อำเภอปะทิว</t>
    </r>
  </si>
  <si>
    <r>
      <t>8)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>รพ.สต.บ้านถ้ำธง อำเภอปะทิว</t>
    </r>
  </si>
  <si>
    <r>
      <t>9)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TH SarabunIT๙"/>
        <family val="2"/>
      </rPr>
      <t>รพ.สต.บ้านชุมทรัพย์ อำเภอปะทิว</t>
    </r>
  </si>
  <si>
    <r>
      <t>10)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รพ.สต.นาขา อำเภอหลังสวน</t>
    </r>
  </si>
  <si>
    <r>
      <t>11)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รพ.สต.นาพญา อำเภอหลังสวน</t>
    </r>
  </si>
  <si>
    <r>
      <t>12)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สอน.เฉลิมพระเกียรติฯ บ้านหาดยาย อำเภอหลังสวน</t>
    </r>
  </si>
  <si>
    <r>
      <t>13)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รพ.สต.ทุ่งหลวง อำเภอละแม</t>
    </r>
  </si>
  <si>
    <r>
      <t>14)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รพ.สต.บ้านคลองสง อำเภอละแม</t>
    </r>
  </si>
  <si>
    <r>
      <t>15)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รพ.สต.บ้านในโหมง อำเภอพะโต๊ะ</t>
    </r>
  </si>
  <si>
    <r>
      <t>16)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รพ.สต.พระรักษ์ อำเภอพะโต๊ะ</t>
    </r>
  </si>
  <si>
    <r>
      <t>17)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รพ.สต.วิสัยใต้ อำเภอสวี</t>
    </r>
  </si>
  <si>
    <r>
      <t>18)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รพ.สต.เขาทะลุ อำเภอสวี</t>
    </r>
  </si>
  <si>
    <r>
      <t>19)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รพ.สต.นาสัก อำเภอสวี</t>
    </r>
  </si>
  <si>
    <r>
      <t>20)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รพ.สต.ตะโก อำเภอทุ่งตะโก</t>
    </r>
  </si>
  <si>
    <r>
      <t>21)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TH SarabunIT๙"/>
        <family val="2"/>
      </rPr>
      <t xml:space="preserve"> รพ.สต.ช่องไม้แก้ว อำเภอทุ่งตะโก</t>
    </r>
  </si>
  <si>
    <t xml:space="preserve"> -</t>
  </si>
  <si>
    <t xml:space="preserve"> - </t>
  </si>
  <si>
    <t xml:space="preserve"> ผ่านเกณฑ์ รพ.สต.ติดดาว คิดเป็นร้อยละ</t>
  </si>
  <si>
    <t>ผ่านเกณฑ์ รพ.สต.ติดดาว คิดเป็นร้อยละ (สะสม)</t>
  </si>
  <si>
    <t>จำนวน รพ.สต.ทั้งหมด 
(แห่ง)</t>
  </si>
  <si>
    <t>1. ปี 2560 ผ่านเกณฑ์ รพ.สต.ติดดาว ร้อยละ 10</t>
  </si>
  <si>
    <t>2. ปี 2561 ผ่านเกณฑ์ รพ.สต.ติดดาว ร้อยละ 25</t>
  </si>
  <si>
    <t>3. ปี 2562 ผ่านเกณฑ์ รพ.สต.ติดดาว ร้อยละ 60</t>
  </si>
  <si>
    <t xml:space="preserve">ผ่านเกณฑ์ฯ 5 ดาว </t>
  </si>
  <si>
    <t>ไม่ผ่านเกณฑ์ฯ 5 ดาว 
ปี 2561</t>
  </si>
  <si>
    <t>(ข้อมูล ณ วันที่ 4 มิถุนายน 2562)</t>
  </si>
  <si>
    <t>1. อำเภอเมืองชุมพร</t>
  </si>
  <si>
    <t>2. อำเภอท่าแซะ</t>
  </si>
  <si>
    <t>3. อำเภอปะทิว</t>
  </si>
  <si>
    <t>4. อำเภอสวี</t>
  </si>
  <si>
    <t>5. อำเภอหลังสวน</t>
  </si>
  <si>
    <t>6. อำเภอทุ่งตะโก</t>
  </si>
  <si>
    <t>7. อำเภอพะโต๊ะ</t>
  </si>
  <si>
    <t>8. อำเภอละแม</t>
  </si>
  <si>
    <t>1. รพ.สต.</t>
  </si>
  <si>
    <t>2. รพ.สต.</t>
  </si>
  <si>
    <t>3. รพ.สต.</t>
  </si>
  <si>
    <t>4. รพ.สต.</t>
  </si>
  <si>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TH SarabunIT๙"/>
        <family val="2"/>
      </rPr>
      <t xml:space="preserve">รายชื่อ รพ.สต.ที่ผ่านเกณฑ์ รพ.สต.ติดดาว (5 ดาว 5 ดี) ระดับ 5 ดาว ปี 2562 </t>
    </r>
  </si>
  <si>
    <t>รอแจ้งผลประเมินภายใน/ ประเมินไขว้ รพ.สต.บ้านบางแหวนจากท่าแซะ</t>
  </si>
  <si>
    <t>รอแจ้งผลประเมินไขว้ รพ.สต.บ้านธรรมเจริญ จากปะทิว</t>
  </si>
  <si>
    <t>แจ้งผ่าน 5 ดาว 13 แห่ง / ประเมินไขว้ รพ.สต.วังใหม่ ผ่าน 5 ดาว/ รอผล 1 แห่ง</t>
  </si>
  <si>
    <t>สรุปภาพรวมผลการประเมินเกณฑ์คุณภาพ รพ.สต.ติดดาว จังหวัดชุมพร ปี 2560 - 2562
(PA ปี 2562) ร้อยละของ รพ.สต.ที่ผ่านเกณฑ์การพัฒนาคุณภาพ รพ.สต.ติดดาว 
(เป้าหมาย ระดับ 3 ดาว ร้อยละ 100 และระดับ 5 ดาว ร้อยละ 60 (สะสม)</t>
  </si>
  <si>
    <t>รอหนังสือแจ้งผลประเมินภายใน/ ประเมินไขว้</t>
  </si>
  <si>
    <t>รอผลอีก 1 รพ.สต. / ประเมินไขว้ รพ.สต.ปังหวาน ผ่าน 5 ดาว</t>
  </si>
  <si>
    <t>1. รพ.สต.บ้านควนผาสุก</t>
  </si>
  <si>
    <t>ระดับ 4  ดาว</t>
  </si>
  <si>
    <t>1. รพ.สต.ปากทรง (76.93)</t>
  </si>
  <si>
    <t>2. รพ.สต.เขาค่าย (84.54)</t>
  </si>
  <si>
    <t>3. รพ.สต.บ้านแก่งกระทั่ง (82.46)</t>
  </si>
  <si>
    <t>4. รพ.สต.ไทยพัฒนา (82.34)</t>
  </si>
  <si>
    <t>5. รพ.สต.ปากแพรก (81.61)</t>
  </si>
  <si>
    <t>6. รพ.สต.ดอนทราย (81.37)</t>
  </si>
  <si>
    <t>6. รพ.สต.บ้านน้ำฉา (65.07)</t>
  </si>
  <si>
    <t>5. รพ.สต.สวี (66.63)</t>
  </si>
  <si>
    <t>1. รพ.สต.บ้านควนสามัคคี (69.93)</t>
  </si>
  <si>
    <t>2. รพ.สต.ท่าหิน (69.78)</t>
  </si>
  <si>
    <t>3. รพ.สต.บ้านคลองน้อย (66.86)</t>
  </si>
  <si>
    <t>4. รพ.สต.ทุ่งระยะ (66.73)</t>
  </si>
  <si>
    <t>1. รพ.สต.วังใหม่ (90.02)</t>
  </si>
  <si>
    <t>1. รพ.สต.สวนแตง (92.20)</t>
  </si>
  <si>
    <t>3. รพ.สต.บ้านทับช้าง (85.20)</t>
  </si>
  <si>
    <t>2. รพ.สต.บ้านสามแยกจำปา (89.92)</t>
  </si>
  <si>
    <t>2. รพ.สต.นากระตาม (89.81)</t>
  </si>
  <si>
    <t>3. รพ.สต.หินแก้ว (88.35)</t>
  </si>
  <si>
    <t>4. รพ.สต.รับร่อ (87.78)</t>
  </si>
  <si>
    <t>5. รพ.สต.ห้วยทรายขาว (87.85)</t>
  </si>
  <si>
    <t>6. รพ.สต.สหกรณ์นิคมฯ (86.78)</t>
  </si>
  <si>
    <t>7. รพ.สต.ท่าลานทอง (85.53)</t>
  </si>
  <si>
    <t>8. รพ.สต.ปากด่าน (84.12)</t>
  </si>
  <si>
    <t>9. รพ.สต.ท่าแซะ (83.97)</t>
  </si>
  <si>
    <t>10. รพ.สต.ท่าข้าม (83.39)</t>
  </si>
  <si>
    <t>11. รพ.สต.วังลุ่ม (82.39)</t>
  </si>
  <si>
    <t>12. รพ.สต.คุริง (81.34)</t>
  </si>
  <si>
    <t>2. รพ.สต.บ้านเขาชก (90.05)</t>
  </si>
  <si>
    <t>3. รพ.สต.ขันเงิน (88.12)</t>
  </si>
  <si>
    <t>4. รพ.สต.บ้านเขาดิน (84.44)</t>
  </si>
  <si>
    <t>1. รพ.สต.บางน้ำจืด (96.08)</t>
  </si>
  <si>
    <t>1. รพ.สต.ครน (93.90)</t>
  </si>
  <si>
    <t>1. รพ.สต.ปังหวาน (87.07)</t>
  </si>
  <si>
    <t>2. รพ.สต.ทุ่งคาวัด (83.04)</t>
  </si>
  <si>
    <t>3. รพ.สต.บ้านทับใหม่ (90.24)</t>
  </si>
  <si>
    <t>8. รพ.สต.ขุนกระทิง  (85.93)</t>
  </si>
  <si>
    <t>9. รพ.สต.นาทุ่ง (84.17)</t>
  </si>
  <si>
    <t>3. รพ.สต.ทุ่งคา (89.90)</t>
  </si>
  <si>
    <t>4. รพ.สต.ตากแดด (89.51)</t>
  </si>
  <si>
    <t>2. รพ.สต.หาดพันไกร (90.27)</t>
  </si>
  <si>
    <t>7. รพ.สต.นาชะอัง (86.12)</t>
  </si>
  <si>
    <t>5. รพ.สต.ถ้ำสิงห์ (87.20)</t>
  </si>
  <si>
    <t>6. รพ.สต.บ้านนา (87.20)</t>
  </si>
  <si>
    <t>รพ.สต.</t>
  </si>
  <si>
    <t>ร้อยละ</t>
  </si>
  <si>
    <t>วังใหม่</t>
  </si>
  <si>
    <t>บ้านธรรมเจริญ</t>
  </si>
  <si>
    <t>บ้านบางแหวน</t>
  </si>
  <si>
    <t>ครน</t>
  </si>
  <si>
    <t>บางน้ำจืด</t>
  </si>
  <si>
    <t>บ้านอ่าวมะม่วง</t>
  </si>
  <si>
    <t>ปังหวาน</t>
  </si>
  <si>
    <t>สวนแตง</t>
  </si>
  <si>
    <t>ผลการประเมินรับรองผลการผ่านเกณฑ์ รพ.สต.ติดดาว ระดับ 5 ดาว (ประเมินไขว้) จังหวัดชุมพร ปี 2562</t>
  </si>
  <si>
    <t>เรียงคะแนนสูงสุด</t>
  </si>
  <si>
    <t>1. รพ.สต.บ้านอ่าวมะม่วง (88.58)</t>
  </si>
  <si>
    <t>1. รพ.สต.ท่ามะพลา (82.88)</t>
  </si>
  <si>
    <t>2. รพ.สต.บ้านราษฎร์บำรุง (83.46)</t>
  </si>
  <si>
    <t>3. รพ.สต.บางมะพร้าว (83.41)</t>
  </si>
  <si>
    <t>5. รพ.สต.บ้านห้วยเหมือง (81.56)</t>
  </si>
  <si>
    <t>1. รพ.สต.บ้านในกริม (83.59)</t>
  </si>
  <si>
    <t>2. รพ.สต.พ้อแดง (81.76)</t>
  </si>
  <si>
    <t>3. รพ.สต.แหลมทราย (80.02)</t>
  </si>
  <si>
    <t xml:space="preserve"> </t>
  </si>
  <si>
    <t>หมายเหตุ แถบสีเหลือง หมายถึง รอหนังสือแจ้งยืนยันผลการประเมินฯ จากอำเภอ</t>
  </si>
  <si>
    <t>รอผลประเมินฯ รพ.สต.หาดทรายรี/ ปะทิว/ละแม/ท่าแซะ</t>
  </si>
  <si>
    <t>(ข้อมูล ณ วันที่ 7 มิถุนายน 2562)</t>
  </si>
  <si>
    <t>1. รพ.สต.หาดทรายรี (84.39)</t>
  </si>
  <si>
    <t>1. รพ.สต.บ้านบางแหวน (92.78)</t>
  </si>
  <si>
    <t>1. รพ.สต.บ้านธรรมเจริญ (92.78)</t>
  </si>
  <si>
    <t>เรียงลำดับคะแนน</t>
  </si>
  <si>
    <t>ข้อมูล ณ วันที่ 7 มิ.ย. 62</t>
  </si>
  <si>
    <t>1. รพ.สต.วิสัยเหนือ (82.93)</t>
  </si>
  <si>
    <t>2. รพ.สต.บางหมาก  (84.02)</t>
  </si>
  <si>
    <t>3. รพ.สต.ท่าไม้ลาย (83.41)</t>
  </si>
  <si>
    <t>4. รพ.สต.บ้านเขายาว (82.20)</t>
  </si>
  <si>
    <t>2. ปี 2561 ผ่านเกณฑ์ รพ.สต.ติดดาว ร้อยละ 25 (สะสม)</t>
  </si>
  <si>
    <t>3. ปี 2562 ผ่านเกณฑ์ รพ.สต.ติดดาว ร้อยละ 60 (สะสม)</t>
  </si>
  <si>
    <t>ร้อยละ (รวม 5 หมวด)</t>
  </si>
</sst>
</file>

<file path=xl/styles.xml><?xml version="1.0" encoding="utf-8"?>
<styleSheet xmlns="http://schemas.openxmlformats.org/spreadsheetml/2006/main">
  <fonts count="19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6"/>
      <color theme="1"/>
      <name val="Wingdings"/>
      <charset val="2"/>
    </font>
    <font>
      <sz val="7"/>
      <color theme="1"/>
      <name val="Times New Roman"/>
      <family val="1"/>
    </font>
    <font>
      <sz val="16"/>
      <color theme="1"/>
      <name val="TH SarabunIT๙"/>
      <family val="2"/>
    </font>
    <font>
      <u/>
      <sz val="16"/>
      <color theme="1"/>
      <name val="TH SarabunIT๙"/>
      <family val="2"/>
    </font>
    <font>
      <b/>
      <sz val="16"/>
      <color theme="1"/>
      <name val="Wingdings"/>
      <charset val="2"/>
    </font>
    <font>
      <b/>
      <sz val="7"/>
      <color theme="1"/>
      <name val="Times New Roman"/>
      <family val="1"/>
    </font>
    <font>
      <b/>
      <sz val="16"/>
      <color theme="1"/>
      <name val="TH SarabunIT๙"/>
      <family val="2"/>
    </font>
    <font>
      <b/>
      <sz val="11"/>
      <color rgb="FFC00000"/>
      <name val="Tahoma"/>
      <family val="2"/>
      <charset val="22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b/>
      <sz val="9"/>
      <color rgb="FFC00000"/>
      <name val="Tahoma"/>
      <family val="2"/>
    </font>
    <font>
      <b/>
      <sz val="9"/>
      <color rgb="FFFF0000"/>
      <name val="Tahoma"/>
      <family val="2"/>
    </font>
    <font>
      <b/>
      <sz val="9"/>
      <color theme="1"/>
      <name val="Tahoma"/>
      <family val="2"/>
      <charset val="222"/>
      <scheme val="minor"/>
    </font>
    <font>
      <sz val="16"/>
      <name val="TH SarabunIT๙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0"/>
      <color rgb="FFFF0000"/>
      <name val="Tahoma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Alignment="1">
      <alignment horizontal="justify"/>
    </xf>
    <xf numFmtId="0" fontId="4" fillId="0" borderId="0" xfId="0" applyFont="1"/>
    <xf numFmtId="0" fontId="4" fillId="0" borderId="0" xfId="0" applyFont="1" applyAlignment="1">
      <alignment horizontal="justify"/>
    </xf>
    <xf numFmtId="0" fontId="4" fillId="0" borderId="0" xfId="0" applyFont="1" applyAlignment="1"/>
    <xf numFmtId="0" fontId="1" fillId="0" borderId="0" xfId="0" applyFont="1"/>
    <xf numFmtId="0" fontId="0" fillId="0" borderId="0" xfId="0" applyBorder="1"/>
    <xf numFmtId="0" fontId="4" fillId="0" borderId="1" xfId="0" applyFont="1" applyBorder="1" applyAlignment="1"/>
    <xf numFmtId="0" fontId="0" fillId="0" borderId="1" xfId="0" applyBorder="1"/>
    <xf numFmtId="0" fontId="9" fillId="0" borderId="0" xfId="0" applyFont="1"/>
    <xf numFmtId="0" fontId="10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1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0" fontId="12" fillId="0" borderId="0" xfId="0" applyFont="1"/>
    <xf numFmtId="0" fontId="10" fillId="6" borderId="1" xfId="0" applyFont="1" applyFill="1" applyBorder="1" applyAlignment="1">
      <alignment horizontal="center" vertical="top" wrapText="1"/>
    </xf>
    <xf numFmtId="2" fontId="11" fillId="5" borderId="1" xfId="0" applyNumberFormat="1" applyFont="1" applyFill="1" applyBorder="1" applyAlignment="1">
      <alignment horizontal="center" vertical="top" wrapText="1"/>
    </xf>
    <xf numFmtId="2" fontId="10" fillId="0" borderId="1" xfId="0" applyNumberFormat="1" applyFont="1" applyFill="1" applyBorder="1" applyAlignment="1">
      <alignment horizontal="center" vertical="top" wrapText="1"/>
    </xf>
    <xf numFmtId="0" fontId="10" fillId="0" borderId="0" xfId="0" applyFont="1" applyBorder="1"/>
    <xf numFmtId="0" fontId="14" fillId="0" borderId="0" xfId="0" applyFont="1"/>
    <xf numFmtId="0" fontId="13" fillId="0" borderId="0" xfId="0" applyFont="1"/>
    <xf numFmtId="0" fontId="10" fillId="5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6" borderId="1" xfId="0" applyFont="1" applyFill="1" applyBorder="1" applyAlignment="1">
      <alignment horizontal="center"/>
    </xf>
    <xf numFmtId="0" fontId="6" fillId="0" borderId="0" xfId="0" applyFont="1" applyBorder="1" applyAlignment="1"/>
    <xf numFmtId="2" fontId="10" fillId="3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/>
    <xf numFmtId="0" fontId="0" fillId="8" borderId="1" xfId="0" applyFill="1" applyBorder="1"/>
    <xf numFmtId="0" fontId="15" fillId="3" borderId="1" xfId="0" applyFont="1" applyFill="1" applyBorder="1" applyAlignment="1"/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7" fillId="0" borderId="0" xfId="0" applyFont="1" applyAlignment="1"/>
    <xf numFmtId="0" fontId="16" fillId="7" borderId="1" xfId="0" applyFont="1" applyFill="1" applyBorder="1" applyAlignment="1">
      <alignment horizontal="center"/>
    </xf>
    <xf numFmtId="0" fontId="16" fillId="0" borderId="1" xfId="0" applyFont="1" applyFill="1" applyBorder="1"/>
    <xf numFmtId="0" fontId="16" fillId="0" borderId="1" xfId="0" applyFont="1" applyFill="1" applyBorder="1" applyAlignment="1">
      <alignment horizontal="center"/>
    </xf>
    <xf numFmtId="0" fontId="16" fillId="3" borderId="1" xfId="0" applyFont="1" applyFill="1" applyBorder="1"/>
    <xf numFmtId="2" fontId="16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vertical="top" wrapText="1"/>
    </xf>
    <xf numFmtId="0" fontId="10" fillId="3" borderId="0" xfId="0" applyFont="1" applyFill="1"/>
    <xf numFmtId="0" fontId="18" fillId="0" borderId="0" xfId="0" applyFont="1"/>
    <xf numFmtId="0" fontId="11" fillId="0" borderId="1" xfId="0" applyFont="1" applyFill="1" applyBorder="1" applyAlignment="1">
      <alignment horizontal="center" vertical="top" wrapText="1"/>
    </xf>
    <xf numFmtId="0" fontId="13" fillId="0" borderId="0" xfId="0" applyFont="1" applyAlignment="1"/>
    <xf numFmtId="0" fontId="11" fillId="9" borderId="1" xfId="0" applyFont="1" applyFill="1" applyBorder="1" applyAlignment="1">
      <alignment horizontal="center" vertical="top" wrapText="1"/>
    </xf>
    <xf numFmtId="0" fontId="16" fillId="5" borderId="1" xfId="0" applyFont="1" applyFill="1" applyBorder="1"/>
    <xf numFmtId="0" fontId="16" fillId="5" borderId="1" xfId="0" applyFont="1" applyFill="1" applyBorder="1" applyAlignment="1">
      <alignment horizontal="center"/>
    </xf>
    <xf numFmtId="0" fontId="16" fillId="10" borderId="1" xfId="0" applyFont="1" applyFill="1" applyBorder="1"/>
    <xf numFmtId="0" fontId="16" fillId="10" borderId="1" xfId="0" applyFont="1" applyFill="1" applyBorder="1" applyAlignment="1">
      <alignment horizontal="center"/>
    </xf>
    <xf numFmtId="2" fontId="16" fillId="5" borderId="1" xfId="0" applyNumberFormat="1" applyFont="1" applyFill="1" applyBorder="1" applyAlignment="1">
      <alignment horizontal="center"/>
    </xf>
    <xf numFmtId="0" fontId="16" fillId="11" borderId="1" xfId="0" applyFont="1" applyFill="1" applyBorder="1"/>
    <xf numFmtId="2" fontId="16" fillId="11" borderId="1" xfId="0" applyNumberFormat="1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12" borderId="1" xfId="0" applyFont="1" applyFill="1" applyBorder="1"/>
    <xf numFmtId="0" fontId="4" fillId="8" borderId="1" xfId="0" applyFont="1" applyFill="1" applyBorder="1" applyAlignment="1">
      <alignment horizontal="left"/>
    </xf>
    <xf numFmtId="0" fontId="17" fillId="0" borderId="5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0" fillId="0" borderId="0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horizontal="center" vertical="top" wrapText="1"/>
    </xf>
    <xf numFmtId="0" fontId="10" fillId="6" borderId="3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right" vertical="top" wrapText="1"/>
    </xf>
    <xf numFmtId="0" fontId="10" fillId="0" borderId="0" xfId="0" applyFont="1" applyBorder="1" applyAlignment="1">
      <alignment horizontal="right" vertical="top" wrapText="1"/>
    </xf>
    <xf numFmtId="0" fontId="10" fillId="0" borderId="0" xfId="0" applyFont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  <colors>
    <mruColors>
      <color rgb="FFE9CAC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I6" sqref="I6"/>
    </sheetView>
  </sheetViews>
  <sheetFormatPr defaultRowHeight="21"/>
  <cols>
    <col min="1" max="1" width="6.875" style="38" customWidth="1"/>
    <col min="2" max="2" width="19.25" style="39" customWidth="1"/>
    <col min="3" max="3" width="23.125" style="39" customWidth="1"/>
    <col min="4" max="4" width="28.25" style="39" customWidth="1"/>
    <col min="5" max="5" width="9" style="39"/>
  </cols>
  <sheetData>
    <row r="1" spans="1:8">
      <c r="A1" s="71"/>
      <c r="B1" s="71"/>
      <c r="C1" s="71"/>
      <c r="D1" s="71"/>
      <c r="E1" s="42"/>
      <c r="F1" s="42"/>
      <c r="G1" s="42"/>
      <c r="H1" s="42"/>
    </row>
    <row r="2" spans="1:8">
      <c r="A2" s="43" t="s">
        <v>0</v>
      </c>
      <c r="B2" s="43" t="s">
        <v>1</v>
      </c>
      <c r="C2" s="43" t="s">
        <v>126</v>
      </c>
      <c r="D2" s="43" t="s">
        <v>161</v>
      </c>
    </row>
    <row r="3" spans="1:8">
      <c r="A3" s="45">
        <v>1</v>
      </c>
      <c r="B3" s="44" t="s">
        <v>9</v>
      </c>
      <c r="C3" s="44" t="s">
        <v>131</v>
      </c>
      <c r="D3" s="86">
        <v>93.9</v>
      </c>
    </row>
    <row r="4" spans="1:8">
      <c r="A4" s="45">
        <v>2</v>
      </c>
      <c r="B4" s="44" t="s">
        <v>7</v>
      </c>
      <c r="C4" s="44" t="s">
        <v>129</v>
      </c>
      <c r="D4" s="45">
        <v>92.78</v>
      </c>
    </row>
    <row r="5" spans="1:8">
      <c r="A5" s="45">
        <v>3</v>
      </c>
      <c r="B5" s="44" t="s">
        <v>14</v>
      </c>
      <c r="C5" s="44" t="s">
        <v>135</v>
      </c>
      <c r="D5" s="86">
        <v>92.2</v>
      </c>
    </row>
    <row r="6" spans="1:8">
      <c r="A6" s="45">
        <v>4</v>
      </c>
      <c r="B6" s="44" t="s">
        <v>11</v>
      </c>
      <c r="C6" s="44" t="s">
        <v>133</v>
      </c>
      <c r="D6" s="45">
        <v>90.98</v>
      </c>
    </row>
    <row r="7" spans="1:8">
      <c r="A7" s="40">
        <v>5</v>
      </c>
      <c r="B7" s="41" t="s">
        <v>6</v>
      </c>
      <c r="C7" s="41" t="s">
        <v>128</v>
      </c>
      <c r="D7" s="40">
        <v>90.02</v>
      </c>
    </row>
    <row r="8" spans="1:8">
      <c r="A8" s="40">
        <v>6</v>
      </c>
      <c r="B8" s="41" t="s">
        <v>8</v>
      </c>
      <c r="C8" s="41" t="s">
        <v>130</v>
      </c>
      <c r="D8" s="40">
        <v>89.51</v>
      </c>
    </row>
    <row r="9" spans="1:8">
      <c r="A9" s="45">
        <v>7</v>
      </c>
      <c r="B9" s="44" t="s">
        <v>10</v>
      </c>
      <c r="C9" s="44" t="s">
        <v>132</v>
      </c>
      <c r="D9" s="45">
        <v>88.58</v>
      </c>
    </row>
    <row r="10" spans="1:8">
      <c r="A10" s="40">
        <v>8</v>
      </c>
      <c r="B10" s="41" t="s">
        <v>13</v>
      </c>
      <c r="C10" s="41" t="s">
        <v>134</v>
      </c>
      <c r="D10" s="40">
        <v>87.07</v>
      </c>
    </row>
    <row r="12" spans="1:8">
      <c r="C12" s="72" t="s">
        <v>154</v>
      </c>
      <c r="D12" s="72"/>
    </row>
  </sheetData>
  <mergeCells count="2">
    <mergeCell ref="A1:D1"/>
    <mergeCell ref="C12:D1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C13" sqref="C13"/>
    </sheetView>
  </sheetViews>
  <sheetFormatPr defaultRowHeight="21"/>
  <cols>
    <col min="1" max="1" width="14.25" style="38" bestFit="1" customWidth="1"/>
    <col min="2" max="2" width="19.25" style="39" customWidth="1"/>
    <col min="3" max="3" width="23.125" style="39" customWidth="1"/>
    <col min="4" max="4" width="28.25" style="39" customWidth="1"/>
    <col min="5" max="5" width="9" style="39"/>
  </cols>
  <sheetData>
    <row r="1" spans="1:8">
      <c r="A1" s="71" t="s">
        <v>136</v>
      </c>
      <c r="B1" s="71"/>
      <c r="C1" s="71"/>
      <c r="D1" s="71"/>
      <c r="E1" s="42"/>
      <c r="F1" s="42"/>
      <c r="G1" s="42"/>
      <c r="H1" s="42"/>
    </row>
    <row r="2" spans="1:8">
      <c r="A2" s="43" t="s">
        <v>153</v>
      </c>
      <c r="B2" s="43" t="s">
        <v>1</v>
      </c>
      <c r="C2" s="43" t="s">
        <v>126</v>
      </c>
      <c r="D2" s="43" t="s">
        <v>127</v>
      </c>
    </row>
    <row r="3" spans="1:8">
      <c r="A3" s="48">
        <v>1</v>
      </c>
      <c r="B3" s="46" t="s">
        <v>9</v>
      </c>
      <c r="C3" s="46" t="s">
        <v>131</v>
      </c>
      <c r="D3" s="47">
        <v>93.9</v>
      </c>
    </row>
    <row r="4" spans="1:8">
      <c r="A4" s="68">
        <v>2</v>
      </c>
      <c r="B4" s="69" t="s">
        <v>7</v>
      </c>
      <c r="C4" s="69" t="s">
        <v>129</v>
      </c>
      <c r="D4" s="68">
        <v>92.78</v>
      </c>
    </row>
    <row r="5" spans="1:8">
      <c r="A5" s="61">
        <v>3</v>
      </c>
      <c r="B5" s="60" t="s">
        <v>14</v>
      </c>
      <c r="C5" s="60" t="s">
        <v>135</v>
      </c>
      <c r="D5" s="64">
        <v>92.2</v>
      </c>
    </row>
    <row r="6" spans="1:8">
      <c r="A6" s="45">
        <v>4</v>
      </c>
      <c r="B6" s="44" t="s">
        <v>11</v>
      </c>
      <c r="C6" s="44" t="s">
        <v>133</v>
      </c>
      <c r="D6" s="45">
        <v>90.98</v>
      </c>
    </row>
    <row r="7" spans="1:8">
      <c r="A7" s="40">
        <v>5</v>
      </c>
      <c r="B7" s="41" t="s">
        <v>6</v>
      </c>
      <c r="C7" s="41" t="s">
        <v>128</v>
      </c>
      <c r="D7" s="40">
        <v>90.02</v>
      </c>
    </row>
    <row r="8" spans="1:8">
      <c r="A8" s="40">
        <v>6</v>
      </c>
      <c r="B8" s="41" t="s">
        <v>8</v>
      </c>
      <c r="C8" s="41" t="s">
        <v>130</v>
      </c>
      <c r="D8" s="40">
        <v>89.51</v>
      </c>
    </row>
    <row r="9" spans="1:8">
      <c r="A9" s="45">
        <v>7</v>
      </c>
      <c r="B9" s="44" t="s">
        <v>10</v>
      </c>
      <c r="C9" s="44" t="s">
        <v>132</v>
      </c>
      <c r="D9" s="45">
        <v>88.58</v>
      </c>
    </row>
    <row r="10" spans="1:8">
      <c r="A10" s="40">
        <v>8</v>
      </c>
      <c r="B10" s="41" t="s">
        <v>13</v>
      </c>
      <c r="C10" s="41" t="s">
        <v>134</v>
      </c>
      <c r="D10" s="40">
        <v>87.07</v>
      </c>
    </row>
    <row r="12" spans="1:8">
      <c r="C12" s="72" t="s">
        <v>154</v>
      </c>
      <c r="D12" s="72"/>
    </row>
  </sheetData>
  <mergeCells count="2">
    <mergeCell ref="A1:D1"/>
    <mergeCell ref="C12:D1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K17" sqref="K17"/>
    </sheetView>
  </sheetViews>
  <sheetFormatPr defaultRowHeight="14.25"/>
  <cols>
    <col min="1" max="1" width="4.625" style="5" bestFit="1" customWidth="1"/>
    <col min="2" max="2" width="12.5" style="5" customWidth="1"/>
    <col min="3" max="3" width="18.25" style="5" customWidth="1"/>
    <col min="4" max="4" width="8.375" style="5" customWidth="1"/>
    <col min="5" max="5" width="10.25" style="5" customWidth="1"/>
    <col min="6" max="6" width="11.125" style="5" customWidth="1"/>
    <col min="7" max="7" width="8.875" style="5" bestFit="1" customWidth="1"/>
    <col min="8" max="8" width="11.375" style="5" bestFit="1" customWidth="1"/>
    <col min="9" max="9" width="8.875" style="5" bestFit="1" customWidth="1"/>
    <col min="10" max="10" width="9.875" style="5" bestFit="1" customWidth="1"/>
    <col min="11" max="16384" width="9" style="5"/>
  </cols>
  <sheetData>
    <row r="1" spans="1:11" ht="21" customHeight="1">
      <c r="A1" s="78" t="s">
        <v>78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1" customHeight="1">
      <c r="A2" s="78"/>
      <c r="B2" s="78"/>
      <c r="C2" s="78"/>
      <c r="D2" s="78"/>
      <c r="E2" s="78"/>
      <c r="F2" s="78"/>
      <c r="G2" s="78"/>
      <c r="H2" s="78"/>
      <c r="I2" s="78"/>
      <c r="J2" s="78"/>
    </row>
    <row r="3" spans="1:11" ht="18.75" customHeight="1">
      <c r="A3" s="79" t="s">
        <v>0</v>
      </c>
      <c r="B3" s="79" t="s">
        <v>1</v>
      </c>
      <c r="C3" s="79" t="s">
        <v>55</v>
      </c>
      <c r="D3" s="79" t="s">
        <v>59</v>
      </c>
      <c r="E3" s="79"/>
      <c r="F3" s="79" t="s">
        <v>60</v>
      </c>
      <c r="G3" s="79" t="s">
        <v>15</v>
      </c>
      <c r="H3" s="79"/>
      <c r="I3" s="79"/>
      <c r="J3" s="79" t="s">
        <v>19</v>
      </c>
    </row>
    <row r="4" spans="1:11">
      <c r="A4" s="79"/>
      <c r="B4" s="79"/>
      <c r="C4" s="79"/>
      <c r="D4" s="32" t="s">
        <v>16</v>
      </c>
      <c r="E4" s="32" t="s">
        <v>17</v>
      </c>
      <c r="F4" s="79"/>
      <c r="G4" s="32" t="s">
        <v>2</v>
      </c>
      <c r="H4" s="32" t="s">
        <v>3</v>
      </c>
      <c r="I4" s="32" t="s">
        <v>4</v>
      </c>
      <c r="J4" s="79"/>
    </row>
    <row r="5" spans="1:11">
      <c r="A5" s="12">
        <v>1</v>
      </c>
      <c r="B5" s="54" t="s">
        <v>6</v>
      </c>
      <c r="C5" s="12">
        <v>18</v>
      </c>
      <c r="D5" s="12">
        <v>2</v>
      </c>
      <c r="E5" s="12">
        <v>2</v>
      </c>
      <c r="F5" s="12">
        <v>14</v>
      </c>
      <c r="G5" s="57">
        <v>9</v>
      </c>
      <c r="H5" s="52">
        <v>4</v>
      </c>
      <c r="I5" s="15">
        <v>1</v>
      </c>
      <c r="J5" s="16">
        <v>2</v>
      </c>
      <c r="K5" s="56"/>
    </row>
    <row r="6" spans="1:11">
      <c r="A6" s="12">
        <v>2</v>
      </c>
      <c r="B6" s="24" t="s">
        <v>7</v>
      </c>
      <c r="C6" s="52">
        <v>17</v>
      </c>
      <c r="D6" s="52">
        <v>1</v>
      </c>
      <c r="E6" s="52">
        <v>4</v>
      </c>
      <c r="F6" s="52">
        <v>12</v>
      </c>
      <c r="G6" s="51">
        <v>12</v>
      </c>
      <c r="H6" s="50" t="s">
        <v>52</v>
      </c>
      <c r="I6" s="50" t="s">
        <v>51</v>
      </c>
      <c r="J6" s="50">
        <v>1</v>
      </c>
    </row>
    <row r="7" spans="1:11">
      <c r="A7" s="12">
        <v>3</v>
      </c>
      <c r="B7" s="54" t="s">
        <v>8</v>
      </c>
      <c r="C7" s="12">
        <v>12</v>
      </c>
      <c r="D7" s="12">
        <v>1</v>
      </c>
      <c r="E7" s="12">
        <v>3</v>
      </c>
      <c r="F7" s="12">
        <v>8</v>
      </c>
      <c r="G7" s="14">
        <v>4</v>
      </c>
      <c r="H7" s="14">
        <v>1</v>
      </c>
      <c r="I7" s="14">
        <v>3</v>
      </c>
      <c r="J7" s="16">
        <v>1</v>
      </c>
    </row>
    <row r="8" spans="1:11">
      <c r="A8" s="12">
        <v>4</v>
      </c>
      <c r="B8" s="24" t="s">
        <v>9</v>
      </c>
      <c r="C8" s="12">
        <v>16</v>
      </c>
      <c r="D8" s="12">
        <v>1</v>
      </c>
      <c r="E8" s="12">
        <v>3</v>
      </c>
      <c r="F8" s="12">
        <v>12</v>
      </c>
      <c r="G8" s="50">
        <v>6</v>
      </c>
      <c r="H8" s="50" t="s">
        <v>51</v>
      </c>
      <c r="I8" s="50">
        <v>6</v>
      </c>
      <c r="J8" s="50">
        <v>1</v>
      </c>
    </row>
    <row r="9" spans="1:11">
      <c r="A9" s="12">
        <v>5</v>
      </c>
      <c r="B9" s="24" t="s">
        <v>10</v>
      </c>
      <c r="C9" s="12">
        <v>15</v>
      </c>
      <c r="D9" s="12">
        <v>1</v>
      </c>
      <c r="E9" s="12">
        <v>3</v>
      </c>
      <c r="F9" s="12">
        <v>11</v>
      </c>
      <c r="G9" s="51">
        <v>5</v>
      </c>
      <c r="H9" s="51">
        <v>3</v>
      </c>
      <c r="I9" s="51">
        <v>3</v>
      </c>
      <c r="J9" s="50">
        <v>1</v>
      </c>
    </row>
    <row r="10" spans="1:11">
      <c r="A10" s="12">
        <v>6</v>
      </c>
      <c r="B10" s="24" t="s">
        <v>11</v>
      </c>
      <c r="C10" s="12">
        <v>6</v>
      </c>
      <c r="D10" s="12">
        <v>1</v>
      </c>
      <c r="E10" s="12">
        <v>2</v>
      </c>
      <c r="F10" s="12">
        <v>3</v>
      </c>
      <c r="G10" s="51">
        <v>3</v>
      </c>
      <c r="H10" s="51" t="s">
        <v>12</v>
      </c>
      <c r="I10" s="51" t="s">
        <v>12</v>
      </c>
      <c r="J10" s="51">
        <v>1</v>
      </c>
    </row>
    <row r="11" spans="1:11">
      <c r="A11" s="12">
        <v>7</v>
      </c>
      <c r="B11" s="24" t="s">
        <v>13</v>
      </c>
      <c r="C11" s="12">
        <v>4</v>
      </c>
      <c r="D11" s="12" t="s">
        <v>51</v>
      </c>
      <c r="E11" s="12">
        <v>2</v>
      </c>
      <c r="F11" s="12">
        <v>2</v>
      </c>
      <c r="G11" s="51">
        <v>1</v>
      </c>
      <c r="H11" s="51">
        <v>1</v>
      </c>
      <c r="I11" s="51" t="s">
        <v>51</v>
      </c>
      <c r="J11" s="51" t="s">
        <v>51</v>
      </c>
    </row>
    <row r="12" spans="1:11">
      <c r="A12" s="12">
        <v>8</v>
      </c>
      <c r="B12" s="24" t="s">
        <v>14</v>
      </c>
      <c r="C12" s="52">
        <v>6</v>
      </c>
      <c r="D12" s="52" t="s">
        <v>51</v>
      </c>
      <c r="E12" s="52">
        <v>2</v>
      </c>
      <c r="F12" s="52">
        <v>4</v>
      </c>
      <c r="G12" s="51">
        <v>3</v>
      </c>
      <c r="H12" s="51">
        <v>1</v>
      </c>
      <c r="I12" s="51" t="s">
        <v>51</v>
      </c>
      <c r="J12" s="51" t="s">
        <v>51</v>
      </c>
    </row>
    <row r="13" spans="1:11">
      <c r="A13" s="74" t="s">
        <v>18</v>
      </c>
      <c r="B13" s="75"/>
      <c r="C13" s="18">
        <f>SUM(C5:C12)</f>
        <v>94</v>
      </c>
      <c r="D13" s="18">
        <f>SUM(D5:D12)</f>
        <v>7</v>
      </c>
      <c r="E13" s="18">
        <f>SUM(E5:E12)</f>
        <v>21</v>
      </c>
      <c r="F13" s="18">
        <f>SUM(F5:F12)</f>
        <v>66</v>
      </c>
      <c r="G13" s="59">
        <f>SUM(G5:G12)</f>
        <v>43</v>
      </c>
      <c r="H13" s="59">
        <f t="shared" ref="H13:I13" si="0">SUM(H5:H12)</f>
        <v>10</v>
      </c>
      <c r="I13" s="59">
        <f t="shared" si="0"/>
        <v>13</v>
      </c>
      <c r="J13" s="49">
        <f>SUM(J5:J12)</f>
        <v>7</v>
      </c>
    </row>
    <row r="14" spans="1:11">
      <c r="A14" s="76" t="s">
        <v>53</v>
      </c>
      <c r="B14" s="76"/>
      <c r="C14" s="76"/>
      <c r="D14" s="19">
        <f>100*7/94</f>
        <v>7.4468085106382977</v>
      </c>
      <c r="E14" s="19">
        <f>SUM(100*E13/94)</f>
        <v>22.340425531914892</v>
      </c>
      <c r="F14" s="20"/>
      <c r="G14" s="31">
        <f>100*G13/C13</f>
        <v>45.744680851063826</v>
      </c>
      <c r="H14" s="31"/>
      <c r="I14" s="31"/>
      <c r="J14" s="16"/>
    </row>
    <row r="15" spans="1:11">
      <c r="A15" s="76" t="s">
        <v>54</v>
      </c>
      <c r="B15" s="76"/>
      <c r="C15" s="76"/>
      <c r="D15" s="19">
        <f>D14</f>
        <v>7.4468085106382977</v>
      </c>
      <c r="E15" s="19">
        <f>100*28/94</f>
        <v>29.787234042553191</v>
      </c>
      <c r="F15" s="20"/>
      <c r="G15" s="31">
        <f>71*100/94</f>
        <v>75.531914893617028</v>
      </c>
      <c r="H15" s="52"/>
      <c r="I15" s="52"/>
      <c r="J15" s="16"/>
    </row>
    <row r="16" spans="1:11">
      <c r="A16" s="21"/>
      <c r="B16" s="21"/>
      <c r="C16" s="77"/>
      <c r="D16" s="77"/>
      <c r="E16" s="77"/>
      <c r="F16" s="21"/>
      <c r="G16" s="21"/>
      <c r="H16" s="21"/>
      <c r="I16" s="21"/>
      <c r="J16" s="21"/>
    </row>
    <row r="17" spans="1:10">
      <c r="A17" s="73" t="s">
        <v>5</v>
      </c>
      <c r="B17" s="73"/>
      <c r="C17" s="21"/>
      <c r="D17" s="21"/>
      <c r="E17" s="21"/>
      <c r="F17" s="21"/>
      <c r="G17" s="21"/>
      <c r="H17" s="21"/>
      <c r="I17" s="21"/>
      <c r="J17" s="21"/>
    </row>
    <row r="18" spans="1:10">
      <c r="A18" s="73" t="s">
        <v>56</v>
      </c>
      <c r="B18" s="73"/>
      <c r="C18" s="73"/>
      <c r="D18" s="73"/>
      <c r="E18" s="73"/>
      <c r="F18" s="73"/>
      <c r="G18" s="73"/>
      <c r="H18" s="73"/>
      <c r="I18" s="73"/>
      <c r="J18" s="73"/>
    </row>
    <row r="19" spans="1:10">
      <c r="A19" s="73" t="s">
        <v>159</v>
      </c>
      <c r="B19" s="73"/>
      <c r="C19" s="73"/>
      <c r="D19" s="73"/>
      <c r="E19" s="73"/>
      <c r="F19" s="73"/>
      <c r="G19" s="73"/>
      <c r="H19" s="73"/>
      <c r="I19" s="73"/>
      <c r="J19" s="73"/>
    </row>
    <row r="20" spans="1:10">
      <c r="A20" s="73" t="s">
        <v>160</v>
      </c>
      <c r="B20" s="73"/>
      <c r="C20" s="73"/>
      <c r="D20" s="73"/>
      <c r="E20" s="73"/>
      <c r="F20" s="73"/>
      <c r="G20" s="73"/>
      <c r="H20" s="73"/>
      <c r="I20" s="73"/>
      <c r="J20" s="73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B23" s="10"/>
      <c r="C23" s="10"/>
      <c r="D23" s="10"/>
      <c r="E23" s="58"/>
      <c r="F23" s="58"/>
      <c r="G23" s="58"/>
      <c r="H23" s="58" t="s">
        <v>149</v>
      </c>
      <c r="I23" s="58"/>
      <c r="J23" s="58"/>
    </row>
    <row r="24" spans="1:10">
      <c r="A24" s="10" t="s">
        <v>146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55" t="s">
        <v>147</v>
      </c>
      <c r="B25" s="55"/>
      <c r="C25" s="55"/>
      <c r="D25" s="55"/>
      <c r="E25" s="55"/>
      <c r="F25" s="10"/>
      <c r="G25" s="10"/>
      <c r="H25" s="10"/>
      <c r="I25" s="10"/>
      <c r="J25" s="10"/>
    </row>
    <row r="26" spans="1:10">
      <c r="A26" s="56" t="s">
        <v>148</v>
      </c>
    </row>
  </sheetData>
  <mergeCells count="16">
    <mergeCell ref="A1:J2"/>
    <mergeCell ref="A3:A4"/>
    <mergeCell ref="B3:B4"/>
    <mergeCell ref="C3:C4"/>
    <mergeCell ref="D3:E3"/>
    <mergeCell ref="F3:F4"/>
    <mergeCell ref="G3:I3"/>
    <mergeCell ref="J3:J4"/>
    <mergeCell ref="A19:J19"/>
    <mergeCell ref="A20:J20"/>
    <mergeCell ref="A13:B13"/>
    <mergeCell ref="A14:C14"/>
    <mergeCell ref="A15:C15"/>
    <mergeCell ref="C16:E16"/>
    <mergeCell ref="A17:B17"/>
    <mergeCell ref="A18:J18"/>
  </mergeCells>
  <pageMargins left="0.7" right="0.7" top="0.75" bottom="0.75" header="0.3" footer="0.3"/>
  <pageSetup paperSize="9" scale="115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K27" sqref="K27"/>
    </sheetView>
  </sheetViews>
  <sheetFormatPr defaultRowHeight="14.25"/>
  <cols>
    <col min="1" max="1" width="4.625" style="5" bestFit="1" customWidth="1"/>
    <col min="2" max="2" width="12.5" style="5" customWidth="1"/>
    <col min="3" max="3" width="17" style="5" customWidth="1"/>
    <col min="4" max="4" width="8.375" style="5" customWidth="1"/>
    <col min="5" max="5" width="10.25" style="5" customWidth="1"/>
    <col min="6" max="6" width="11.125" style="5" customWidth="1"/>
    <col min="7" max="7" width="8.875" style="5" bestFit="1" customWidth="1"/>
    <col min="8" max="8" width="11.375" style="5" bestFit="1" customWidth="1"/>
    <col min="9" max="9" width="8.875" style="5" bestFit="1" customWidth="1"/>
    <col min="10" max="10" width="9.875" style="5" bestFit="1" customWidth="1"/>
    <col min="11" max="16384" width="9" style="5"/>
  </cols>
  <sheetData>
    <row r="1" spans="1:12" ht="21" customHeight="1">
      <c r="A1" s="78" t="s">
        <v>78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ht="21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2" ht="18.75" customHeight="1">
      <c r="A3" s="79" t="s">
        <v>0</v>
      </c>
      <c r="B3" s="79" t="s">
        <v>1</v>
      </c>
      <c r="C3" s="79" t="s">
        <v>55</v>
      </c>
      <c r="D3" s="79" t="s">
        <v>59</v>
      </c>
      <c r="E3" s="79"/>
      <c r="F3" s="79" t="s">
        <v>60</v>
      </c>
      <c r="G3" s="79" t="s">
        <v>15</v>
      </c>
      <c r="H3" s="79"/>
      <c r="I3" s="79"/>
      <c r="J3" s="79" t="s">
        <v>19</v>
      </c>
      <c r="K3" s="10"/>
    </row>
    <row r="4" spans="1:12">
      <c r="A4" s="79"/>
      <c r="B4" s="79"/>
      <c r="C4" s="79"/>
      <c r="D4" s="11" t="s">
        <v>16</v>
      </c>
      <c r="E4" s="11" t="s">
        <v>17</v>
      </c>
      <c r="F4" s="79"/>
      <c r="G4" s="11" t="s">
        <v>2</v>
      </c>
      <c r="H4" s="11" t="s">
        <v>3</v>
      </c>
      <c r="I4" s="11" t="s">
        <v>4</v>
      </c>
      <c r="J4" s="79"/>
      <c r="K4" s="10"/>
    </row>
    <row r="5" spans="1:12">
      <c r="A5" s="12">
        <v>1</v>
      </c>
      <c r="B5" s="13" t="s">
        <v>6</v>
      </c>
      <c r="C5" s="12">
        <v>18</v>
      </c>
      <c r="D5" s="12">
        <v>2</v>
      </c>
      <c r="E5" s="12">
        <v>2</v>
      </c>
      <c r="F5" s="12">
        <v>14</v>
      </c>
      <c r="G5" s="14">
        <v>13</v>
      </c>
      <c r="H5" s="15">
        <v>1</v>
      </c>
      <c r="I5" s="15"/>
      <c r="J5" s="16">
        <v>2</v>
      </c>
      <c r="K5" s="17" t="s">
        <v>77</v>
      </c>
      <c r="L5" s="9"/>
    </row>
    <row r="6" spans="1:12">
      <c r="A6" s="12">
        <v>2</v>
      </c>
      <c r="B6" s="24" t="s">
        <v>7</v>
      </c>
      <c r="C6" s="12">
        <v>17</v>
      </c>
      <c r="D6" s="12">
        <v>1</v>
      </c>
      <c r="E6" s="12">
        <v>4</v>
      </c>
      <c r="F6" s="12">
        <v>12</v>
      </c>
      <c r="G6" s="51">
        <v>12</v>
      </c>
      <c r="H6" s="50" t="s">
        <v>52</v>
      </c>
      <c r="I6" s="50" t="s">
        <v>51</v>
      </c>
      <c r="J6" s="50">
        <v>1</v>
      </c>
      <c r="K6" s="17" t="s">
        <v>76</v>
      </c>
      <c r="L6" s="9"/>
    </row>
    <row r="7" spans="1:12">
      <c r="A7" s="12">
        <v>3</v>
      </c>
      <c r="B7" s="13" t="s">
        <v>8</v>
      </c>
      <c r="C7" s="12">
        <v>12</v>
      </c>
      <c r="D7" s="12">
        <v>1</v>
      </c>
      <c r="E7" s="12">
        <v>3</v>
      </c>
      <c r="F7" s="12">
        <v>8</v>
      </c>
      <c r="G7" s="14">
        <v>4</v>
      </c>
      <c r="H7" s="14">
        <v>1</v>
      </c>
      <c r="I7" s="14">
        <v>3</v>
      </c>
      <c r="J7" s="16">
        <v>1</v>
      </c>
      <c r="K7" s="17" t="s">
        <v>75</v>
      </c>
      <c r="L7" s="9"/>
    </row>
    <row r="8" spans="1:12">
      <c r="A8" s="12">
        <v>4</v>
      </c>
      <c r="B8" s="24" t="s">
        <v>9</v>
      </c>
      <c r="C8" s="12">
        <v>16</v>
      </c>
      <c r="D8" s="12">
        <v>1</v>
      </c>
      <c r="E8" s="12">
        <v>3</v>
      </c>
      <c r="F8" s="12">
        <v>12</v>
      </c>
      <c r="G8" s="50">
        <v>6</v>
      </c>
      <c r="H8" s="50">
        <v>1</v>
      </c>
      <c r="I8" s="50">
        <v>5</v>
      </c>
      <c r="J8" s="50">
        <v>1</v>
      </c>
      <c r="K8" s="17"/>
      <c r="L8" s="9"/>
    </row>
    <row r="9" spans="1:12">
      <c r="A9" s="12">
        <v>5</v>
      </c>
      <c r="B9" s="24" t="s">
        <v>10</v>
      </c>
      <c r="C9" s="12">
        <v>15</v>
      </c>
      <c r="D9" s="12">
        <v>1</v>
      </c>
      <c r="E9" s="12">
        <v>3</v>
      </c>
      <c r="F9" s="12">
        <v>11</v>
      </c>
      <c r="G9" s="51">
        <v>5</v>
      </c>
      <c r="H9" s="51">
        <v>3</v>
      </c>
      <c r="I9" s="51">
        <v>3</v>
      </c>
      <c r="J9" s="50">
        <v>1</v>
      </c>
      <c r="K9" s="17"/>
      <c r="L9" s="9"/>
    </row>
    <row r="10" spans="1:12">
      <c r="A10" s="12">
        <v>6</v>
      </c>
      <c r="B10" s="24" t="s">
        <v>11</v>
      </c>
      <c r="C10" s="12">
        <v>6</v>
      </c>
      <c r="D10" s="12">
        <v>1</v>
      </c>
      <c r="E10" s="12">
        <v>2</v>
      </c>
      <c r="F10" s="12">
        <v>3</v>
      </c>
      <c r="G10" s="51">
        <v>3</v>
      </c>
      <c r="H10" s="51" t="s">
        <v>12</v>
      </c>
      <c r="I10" s="51" t="s">
        <v>12</v>
      </c>
      <c r="J10" s="51">
        <v>1</v>
      </c>
      <c r="K10" s="17"/>
      <c r="L10" s="9"/>
    </row>
    <row r="11" spans="1:12">
      <c r="A11" s="12">
        <v>7</v>
      </c>
      <c r="B11" s="24" t="s">
        <v>13</v>
      </c>
      <c r="C11" s="12">
        <v>4</v>
      </c>
      <c r="D11" s="12" t="s">
        <v>51</v>
      </c>
      <c r="E11" s="12">
        <v>2</v>
      </c>
      <c r="F11" s="12">
        <v>2</v>
      </c>
      <c r="G11" s="51">
        <v>1</v>
      </c>
      <c r="H11" s="51">
        <v>1</v>
      </c>
      <c r="I11" s="51" t="s">
        <v>51</v>
      </c>
      <c r="J11" s="51" t="s">
        <v>51</v>
      </c>
      <c r="K11" s="17" t="s">
        <v>80</v>
      </c>
      <c r="L11" s="9"/>
    </row>
    <row r="12" spans="1:12">
      <c r="A12" s="12">
        <v>8</v>
      </c>
      <c r="B12" s="24" t="s">
        <v>14</v>
      </c>
      <c r="C12" s="12">
        <v>6</v>
      </c>
      <c r="D12" s="12" t="s">
        <v>51</v>
      </c>
      <c r="E12" s="12">
        <v>2</v>
      </c>
      <c r="F12" s="12">
        <v>4</v>
      </c>
      <c r="G12" s="51">
        <v>3</v>
      </c>
      <c r="H12" s="51">
        <v>1</v>
      </c>
      <c r="I12" s="51" t="s">
        <v>51</v>
      </c>
      <c r="J12" s="51" t="s">
        <v>51</v>
      </c>
      <c r="K12" s="23" t="s">
        <v>79</v>
      </c>
    </row>
    <row r="13" spans="1:12">
      <c r="A13" s="74" t="s">
        <v>18</v>
      </c>
      <c r="B13" s="75"/>
      <c r="C13" s="18">
        <f>SUM(C5:C12)</f>
        <v>94</v>
      </c>
      <c r="D13" s="18">
        <f>SUM(D5:D12)</f>
        <v>7</v>
      </c>
      <c r="E13" s="18">
        <f>SUM(E5:E12)</f>
        <v>21</v>
      </c>
      <c r="F13" s="18">
        <f>SUM(F5:F12)</f>
        <v>66</v>
      </c>
      <c r="G13" s="49">
        <f>SUM(G5:G12)</f>
        <v>47</v>
      </c>
      <c r="H13" s="49">
        <f t="shared" ref="H13:I13" si="0">SUM(H5:H12)</f>
        <v>8</v>
      </c>
      <c r="I13" s="49">
        <f t="shared" si="0"/>
        <v>11</v>
      </c>
      <c r="J13" s="49">
        <f>SUM(J5:J12)</f>
        <v>7</v>
      </c>
      <c r="K13" s="10"/>
    </row>
    <row r="14" spans="1:12">
      <c r="A14" s="76" t="s">
        <v>53</v>
      </c>
      <c r="B14" s="76"/>
      <c r="C14" s="76"/>
      <c r="D14" s="19">
        <f>100*7/94</f>
        <v>7.4468085106382977</v>
      </c>
      <c r="E14" s="19">
        <f>SUM(100*E13/94)</f>
        <v>22.340425531914892</v>
      </c>
      <c r="F14" s="20"/>
      <c r="G14" s="31">
        <f>100*G13/C13</f>
        <v>50</v>
      </c>
      <c r="H14" s="31"/>
      <c r="I14" s="31"/>
      <c r="J14" s="16"/>
      <c r="K14" s="10"/>
    </row>
    <row r="15" spans="1:12">
      <c r="A15" s="76" t="s">
        <v>54</v>
      </c>
      <c r="B15" s="76"/>
      <c r="C15" s="76"/>
      <c r="D15" s="19">
        <f>D14</f>
        <v>7.4468085106382977</v>
      </c>
      <c r="E15" s="19">
        <f>100*28/94</f>
        <v>29.787234042553191</v>
      </c>
      <c r="F15" s="20"/>
      <c r="G15" s="31">
        <f>100*(G13+E13)/94</f>
        <v>72.340425531914889</v>
      </c>
      <c r="H15" s="52"/>
      <c r="I15" s="52"/>
      <c r="J15" s="16"/>
      <c r="K15" s="10"/>
    </row>
    <row r="16" spans="1:12">
      <c r="A16" s="21"/>
      <c r="B16" s="21"/>
      <c r="C16" s="77"/>
      <c r="D16" s="77"/>
      <c r="E16" s="77"/>
      <c r="F16" s="21"/>
      <c r="G16" s="21"/>
      <c r="H16" s="21"/>
      <c r="I16" s="21"/>
      <c r="J16" s="21"/>
      <c r="K16" s="10"/>
    </row>
    <row r="17" spans="1:15">
      <c r="A17" s="73" t="s">
        <v>5</v>
      </c>
      <c r="B17" s="73"/>
      <c r="C17" s="21"/>
      <c r="D17" s="21"/>
      <c r="E17" s="21"/>
      <c r="F17" s="21"/>
      <c r="G17" s="21"/>
      <c r="H17" s="21"/>
      <c r="I17" s="21"/>
      <c r="J17" s="21"/>
      <c r="K17" s="10"/>
    </row>
    <row r="18" spans="1:15">
      <c r="A18" s="73" t="s">
        <v>56</v>
      </c>
      <c r="B18" s="73"/>
      <c r="C18" s="73"/>
      <c r="D18" s="73"/>
      <c r="E18" s="73"/>
      <c r="F18" s="73"/>
      <c r="G18" s="73"/>
      <c r="H18" s="73"/>
      <c r="I18" s="73"/>
      <c r="J18" s="73"/>
      <c r="K18" s="10"/>
    </row>
    <row r="19" spans="1:15">
      <c r="A19" s="73" t="s">
        <v>57</v>
      </c>
      <c r="B19" s="73"/>
      <c r="C19" s="73"/>
      <c r="D19" s="73"/>
      <c r="E19" s="73"/>
      <c r="F19" s="73"/>
      <c r="G19" s="73"/>
      <c r="H19" s="73"/>
      <c r="I19" s="73"/>
      <c r="J19" s="73"/>
      <c r="K19" s="10"/>
      <c r="O19" s="22"/>
    </row>
    <row r="20" spans="1:15">
      <c r="A20" s="73" t="s">
        <v>58</v>
      </c>
      <c r="B20" s="73"/>
      <c r="C20" s="73"/>
      <c r="D20" s="73"/>
      <c r="E20" s="73"/>
      <c r="F20" s="73"/>
      <c r="G20" s="73"/>
      <c r="H20" s="73"/>
      <c r="I20" s="73"/>
      <c r="J20" s="73"/>
      <c r="K20" s="10"/>
    </row>
    <row r="21" spans="1: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5">
      <c r="A23" s="10"/>
      <c r="B23" s="10"/>
      <c r="C23" s="10"/>
      <c r="D23" s="10"/>
      <c r="E23" s="80" t="s">
        <v>61</v>
      </c>
      <c r="F23" s="80"/>
      <c r="G23" s="80"/>
      <c r="H23" s="80"/>
      <c r="I23" s="80"/>
      <c r="J23" s="80"/>
      <c r="K23" s="10"/>
    </row>
    <row r="24" spans="1: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</sheetData>
  <mergeCells count="17">
    <mergeCell ref="E23:J23"/>
    <mergeCell ref="C3:C4"/>
    <mergeCell ref="A1:K2"/>
    <mergeCell ref="A18:J18"/>
    <mergeCell ref="A19:J19"/>
    <mergeCell ref="A20:J20"/>
    <mergeCell ref="A14:C14"/>
    <mergeCell ref="A15:C15"/>
    <mergeCell ref="C16:E16"/>
    <mergeCell ref="A17:B17"/>
    <mergeCell ref="G3:I3"/>
    <mergeCell ref="A13:B13"/>
    <mergeCell ref="J3:J4"/>
    <mergeCell ref="F3:F4"/>
    <mergeCell ref="D3:E3"/>
    <mergeCell ref="A3:A4"/>
    <mergeCell ref="B3:B4"/>
  </mergeCells>
  <pageMargins left="0.7" right="0.7" top="0.75" bottom="0.75" header="0.3" footer="0.3"/>
  <pageSetup paperSize="9" scale="80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2" sqref="A22"/>
    </sheetView>
  </sheetViews>
  <sheetFormatPr defaultRowHeight="14.25"/>
  <cols>
    <col min="1" max="1" width="77.75" customWidth="1"/>
  </cols>
  <sheetData>
    <row r="1" spans="1:1" ht="20.25">
      <c r="A1" s="1" t="s">
        <v>20</v>
      </c>
    </row>
    <row r="2" spans="1:1" ht="20.25">
      <c r="A2" s="3" t="s">
        <v>21</v>
      </c>
    </row>
    <row r="3" spans="1:1" ht="20.25">
      <c r="A3" s="4" t="s">
        <v>22</v>
      </c>
    </row>
    <row r="4" spans="1:1" ht="20.25">
      <c r="A4" s="4" t="s">
        <v>23</v>
      </c>
    </row>
    <row r="5" spans="1:1" ht="20.25">
      <c r="A5" s="4" t="s">
        <v>24</v>
      </c>
    </row>
    <row r="6" spans="1:1" ht="20.25">
      <c r="A6" s="4" t="s">
        <v>25</v>
      </c>
    </row>
    <row r="7" spans="1:1" ht="20.25">
      <c r="A7" s="4" t="s">
        <v>26</v>
      </c>
    </row>
    <row r="8" spans="1:1" ht="20.25">
      <c r="A8" s="4" t="s">
        <v>27</v>
      </c>
    </row>
    <row r="9" spans="1:1" ht="20.25">
      <c r="A9" s="4" t="s">
        <v>28</v>
      </c>
    </row>
    <row r="10" spans="1:1" ht="20.25">
      <c r="A10" s="3" t="s">
        <v>29</v>
      </c>
    </row>
    <row r="11" spans="1:1" ht="20.25">
      <c r="A11" s="2" t="s">
        <v>30</v>
      </c>
    </row>
    <row r="12" spans="1:1" ht="20.25">
      <c r="A12" s="2" t="s">
        <v>31</v>
      </c>
    </row>
    <row r="13" spans="1:1" ht="20.25">
      <c r="A13" s="2" t="s">
        <v>32</v>
      </c>
    </row>
    <row r="14" spans="1:1" ht="20.25">
      <c r="A14" s="2" t="s">
        <v>33</v>
      </c>
    </row>
    <row r="15" spans="1:1" ht="20.25">
      <c r="A15" s="2" t="s">
        <v>34</v>
      </c>
    </row>
    <row r="16" spans="1:1" ht="20.25">
      <c r="A16" s="2" t="s">
        <v>35</v>
      </c>
    </row>
    <row r="17" spans="1:1" ht="20.25">
      <c r="A17" s="2" t="s">
        <v>36</v>
      </c>
    </row>
    <row r="18" spans="1:1" ht="20.25">
      <c r="A18" s="2" t="s">
        <v>37</v>
      </c>
    </row>
    <row r="19" spans="1:1" ht="20.25">
      <c r="A19" s="2" t="s">
        <v>38</v>
      </c>
    </row>
    <row r="20" spans="1:1" ht="20.25">
      <c r="A20" s="2" t="s">
        <v>39</v>
      </c>
    </row>
    <row r="21" spans="1:1" ht="20.25">
      <c r="A21" s="2" t="s">
        <v>40</v>
      </c>
    </row>
    <row r="22" spans="1:1" ht="20.25">
      <c r="A22" s="2" t="s">
        <v>41</v>
      </c>
    </row>
    <row r="23" spans="1:1" ht="20.25">
      <c r="A23" s="2" t="s">
        <v>42</v>
      </c>
    </row>
    <row r="24" spans="1:1" ht="20.25">
      <c r="A24" s="2" t="s">
        <v>43</v>
      </c>
    </row>
    <row r="25" spans="1:1" ht="20.25">
      <c r="A25" s="2" t="s">
        <v>44</v>
      </c>
    </row>
    <row r="26" spans="1:1" ht="20.25">
      <c r="A26" s="2" t="s">
        <v>45</v>
      </c>
    </row>
    <row r="27" spans="1:1" ht="20.25">
      <c r="A27" s="2" t="s">
        <v>46</v>
      </c>
    </row>
    <row r="28" spans="1:1" ht="20.25">
      <c r="A28" s="2" t="s">
        <v>47</v>
      </c>
    </row>
    <row r="29" spans="1:1" ht="20.25">
      <c r="A29" s="2" t="s">
        <v>48</v>
      </c>
    </row>
    <row r="30" spans="1:1" ht="20.25">
      <c r="A30" s="2" t="s">
        <v>49</v>
      </c>
    </row>
    <row r="31" spans="1:1" ht="20.25">
      <c r="A31" s="2" t="s">
        <v>50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5"/>
  <sheetViews>
    <sheetView tabSelected="1" topLeftCell="B1" zoomScale="80" zoomScaleNormal="80" workbookViewId="0">
      <selection activeCell="F29" sqref="F29"/>
    </sheetView>
  </sheetViews>
  <sheetFormatPr defaultRowHeight="14.25"/>
  <cols>
    <col min="1" max="1" width="26.375" bestFit="1" customWidth="1"/>
    <col min="2" max="2" width="23.75" bestFit="1" customWidth="1"/>
    <col min="3" max="3" width="26.875" bestFit="1" customWidth="1"/>
    <col min="4" max="4" width="28.375" bestFit="1" customWidth="1"/>
    <col min="5" max="5" width="25.625" bestFit="1" customWidth="1"/>
    <col min="6" max="6" width="21.375" bestFit="1" customWidth="1"/>
    <col min="7" max="7" width="23.875" bestFit="1" customWidth="1"/>
    <col min="8" max="8" width="26.375" bestFit="1" customWidth="1"/>
    <col min="9" max="9" width="27" bestFit="1" customWidth="1"/>
    <col min="10" max="10" width="14.875" bestFit="1" customWidth="1"/>
    <col min="11" max="11" width="14" bestFit="1" customWidth="1"/>
    <col min="12" max="12" width="14" customWidth="1"/>
    <col min="13" max="13" width="16.25" bestFit="1" customWidth="1"/>
    <col min="14" max="14" width="18.25" bestFit="1" customWidth="1"/>
  </cols>
  <sheetData>
    <row r="1" spans="1:14" ht="20.25">
      <c r="A1" s="81" t="s">
        <v>74</v>
      </c>
      <c r="B1" s="81"/>
      <c r="C1" s="81"/>
      <c r="D1" s="81"/>
      <c r="E1" s="81"/>
      <c r="F1" s="81"/>
      <c r="G1" s="81"/>
      <c r="H1" s="81"/>
      <c r="I1" s="81"/>
      <c r="J1" s="30"/>
      <c r="K1" s="30"/>
      <c r="L1" s="30"/>
      <c r="M1" s="30"/>
      <c r="N1" s="30"/>
    </row>
    <row r="2" spans="1:14" ht="20.25">
      <c r="A2" s="82" t="s">
        <v>62</v>
      </c>
      <c r="B2" s="82"/>
      <c r="C2" s="82"/>
      <c r="D2" s="27" t="s">
        <v>63</v>
      </c>
      <c r="E2" s="82" t="s">
        <v>64</v>
      </c>
      <c r="F2" s="82"/>
      <c r="G2" s="82"/>
      <c r="H2" s="82" t="s">
        <v>65</v>
      </c>
      <c r="I2" s="82"/>
      <c r="J2" s="6"/>
      <c r="K2" s="6"/>
      <c r="L2" s="6"/>
      <c r="M2" s="6"/>
      <c r="N2" s="6"/>
    </row>
    <row r="3" spans="1:14" ht="20.25">
      <c r="A3" s="29" t="s">
        <v>2</v>
      </c>
      <c r="B3" s="29" t="s">
        <v>3</v>
      </c>
      <c r="C3" s="29" t="s">
        <v>4</v>
      </c>
      <c r="D3" s="29" t="s">
        <v>2</v>
      </c>
      <c r="E3" s="29" t="s">
        <v>2</v>
      </c>
      <c r="F3" s="29" t="s">
        <v>3</v>
      </c>
      <c r="G3" s="29" t="s">
        <v>4</v>
      </c>
      <c r="H3" s="29" t="s">
        <v>2</v>
      </c>
      <c r="I3" s="29" t="s">
        <v>4</v>
      </c>
    </row>
    <row r="4" spans="1:14" ht="20.25">
      <c r="A4" s="36" t="s">
        <v>95</v>
      </c>
      <c r="B4" s="33" t="s">
        <v>155</v>
      </c>
      <c r="C4" s="70" t="s">
        <v>150</v>
      </c>
      <c r="D4" s="36" t="s">
        <v>152</v>
      </c>
      <c r="E4" s="36" t="s">
        <v>151</v>
      </c>
      <c r="F4" s="7" t="s">
        <v>70</v>
      </c>
      <c r="G4" s="7" t="s">
        <v>70</v>
      </c>
      <c r="H4" s="36" t="s">
        <v>114</v>
      </c>
      <c r="I4" s="33" t="s">
        <v>91</v>
      </c>
    </row>
    <row r="5" spans="1:14" ht="20.25">
      <c r="A5" s="33" t="s">
        <v>122</v>
      </c>
      <c r="B5" s="33" t="s">
        <v>156</v>
      </c>
      <c r="C5" s="8"/>
      <c r="D5" s="33" t="s">
        <v>99</v>
      </c>
      <c r="E5" s="7" t="s">
        <v>71</v>
      </c>
      <c r="F5" s="7"/>
      <c r="G5" s="7" t="s">
        <v>71</v>
      </c>
      <c r="H5" s="33" t="s">
        <v>84</v>
      </c>
      <c r="I5" s="33" t="s">
        <v>92</v>
      </c>
    </row>
    <row r="6" spans="1:14" ht="20.25">
      <c r="A6" s="33" t="s">
        <v>120</v>
      </c>
      <c r="B6" s="33" t="s">
        <v>157</v>
      </c>
      <c r="C6" s="8"/>
      <c r="D6" s="33" t="s">
        <v>100</v>
      </c>
      <c r="E6" s="7" t="s">
        <v>72</v>
      </c>
      <c r="F6" s="7"/>
      <c r="G6" s="7" t="s">
        <v>72</v>
      </c>
      <c r="H6" s="33" t="s">
        <v>85</v>
      </c>
      <c r="I6" s="33" t="s">
        <v>93</v>
      </c>
    </row>
    <row r="7" spans="1:14" ht="20.25">
      <c r="A7" s="33" t="s">
        <v>121</v>
      </c>
      <c r="B7" s="33" t="s">
        <v>158</v>
      </c>
      <c r="C7" s="8"/>
      <c r="D7" s="33" t="s">
        <v>101</v>
      </c>
      <c r="E7" s="7" t="s">
        <v>73</v>
      </c>
      <c r="F7" s="7"/>
      <c r="G7" s="7"/>
      <c r="H7" s="33" t="s">
        <v>86</v>
      </c>
      <c r="I7" s="33" t="s">
        <v>94</v>
      </c>
    </row>
    <row r="8" spans="1:14" ht="20.25">
      <c r="A8" s="33" t="s">
        <v>124</v>
      </c>
      <c r="B8" s="28"/>
      <c r="C8" s="8"/>
      <c r="D8" s="33" t="s">
        <v>102</v>
      </c>
      <c r="E8" s="8"/>
      <c r="F8" s="8"/>
      <c r="G8" s="8"/>
      <c r="H8" s="33" t="s">
        <v>87</v>
      </c>
      <c r="I8" s="33" t="s">
        <v>90</v>
      </c>
    </row>
    <row r="9" spans="1:14" ht="20.25">
      <c r="A9" s="33" t="s">
        <v>125</v>
      </c>
      <c r="B9" s="28"/>
      <c r="C9" s="7"/>
      <c r="D9" s="33" t="s">
        <v>103</v>
      </c>
      <c r="E9" s="28"/>
      <c r="F9" s="28"/>
      <c r="G9" s="28"/>
      <c r="H9" s="33" t="s">
        <v>88</v>
      </c>
      <c r="I9" s="33" t="s">
        <v>89</v>
      </c>
    </row>
    <row r="10" spans="1:14" ht="20.25">
      <c r="A10" s="33" t="s">
        <v>123</v>
      </c>
      <c r="B10" s="28"/>
      <c r="C10" s="7"/>
      <c r="D10" s="33" t="s">
        <v>104</v>
      </c>
      <c r="E10" s="28"/>
      <c r="F10" s="28"/>
      <c r="G10" s="28"/>
      <c r="H10" s="33"/>
      <c r="I10" s="33"/>
    </row>
    <row r="11" spans="1:14" ht="20.25">
      <c r="A11" s="33" t="s">
        <v>118</v>
      </c>
      <c r="B11" s="28"/>
      <c r="C11" s="7"/>
      <c r="D11" s="33" t="s">
        <v>105</v>
      </c>
      <c r="E11" s="28"/>
      <c r="F11" s="28"/>
      <c r="G11" s="28"/>
      <c r="H11" s="34"/>
      <c r="I11" s="33"/>
    </row>
    <row r="12" spans="1:14" ht="20.25">
      <c r="A12" s="33" t="s">
        <v>119</v>
      </c>
      <c r="B12" s="28"/>
      <c r="C12" s="7"/>
      <c r="D12" s="33" t="s">
        <v>106</v>
      </c>
      <c r="E12" s="8"/>
      <c r="F12" s="28"/>
      <c r="G12" s="28"/>
      <c r="H12" s="34"/>
      <c r="I12" s="33"/>
    </row>
    <row r="13" spans="1:14" ht="20.25">
      <c r="A13" s="8"/>
      <c r="B13" s="8"/>
      <c r="C13" s="7"/>
      <c r="D13" s="33" t="s">
        <v>107</v>
      </c>
      <c r="E13" s="8"/>
      <c r="F13" s="7"/>
      <c r="G13" s="7"/>
      <c r="H13" s="33"/>
      <c r="I13" s="33"/>
    </row>
    <row r="14" spans="1:14" ht="20.25">
      <c r="A14" s="8"/>
      <c r="B14" s="8"/>
      <c r="C14" s="7"/>
      <c r="D14" s="33" t="s">
        <v>108</v>
      </c>
      <c r="E14" s="8"/>
      <c r="F14" s="7"/>
      <c r="G14" s="7"/>
      <c r="H14" s="34"/>
      <c r="I14" s="33"/>
    </row>
    <row r="15" spans="1:14" ht="20.25">
      <c r="A15" s="8"/>
      <c r="B15" s="8"/>
      <c r="C15" s="7"/>
      <c r="D15" s="33" t="s">
        <v>109</v>
      </c>
      <c r="E15" s="8"/>
      <c r="F15" s="7"/>
      <c r="G15" s="7"/>
      <c r="H15" s="34"/>
      <c r="I15" s="33"/>
    </row>
    <row r="16" spans="1:14" ht="20.25">
      <c r="A16" s="8"/>
      <c r="B16" s="8"/>
      <c r="C16" s="7"/>
      <c r="D16" s="8"/>
      <c r="E16" s="7"/>
      <c r="F16" s="7"/>
      <c r="G16" s="7"/>
      <c r="H16" s="34"/>
      <c r="I16" s="33"/>
    </row>
    <row r="17" spans="1:8" ht="20.25">
      <c r="A17" s="83" t="s">
        <v>66</v>
      </c>
      <c r="B17" s="84"/>
      <c r="C17" s="84"/>
      <c r="D17" s="53" t="s">
        <v>67</v>
      </c>
      <c r="E17" s="83" t="s">
        <v>68</v>
      </c>
      <c r="F17" s="85"/>
      <c r="G17" s="83" t="s">
        <v>69</v>
      </c>
      <c r="H17" s="85"/>
    </row>
    <row r="18" spans="1:8" ht="20.25">
      <c r="A18" s="29" t="s">
        <v>2</v>
      </c>
      <c r="B18" s="29" t="s">
        <v>3</v>
      </c>
      <c r="C18" s="29" t="s">
        <v>4</v>
      </c>
      <c r="D18" s="29" t="s">
        <v>2</v>
      </c>
      <c r="E18" s="29" t="s">
        <v>2</v>
      </c>
      <c r="F18" s="29" t="s">
        <v>82</v>
      </c>
      <c r="G18" s="29" t="s">
        <v>2</v>
      </c>
      <c r="H18" s="29" t="s">
        <v>3</v>
      </c>
    </row>
    <row r="19" spans="1:8" ht="20.25">
      <c r="A19" s="35" t="s">
        <v>113</v>
      </c>
      <c r="B19" s="33" t="s">
        <v>143</v>
      </c>
      <c r="C19" s="33" t="s">
        <v>139</v>
      </c>
      <c r="D19" s="36" t="s">
        <v>138</v>
      </c>
      <c r="E19" s="37" t="s">
        <v>115</v>
      </c>
      <c r="F19" s="25" t="s">
        <v>83</v>
      </c>
      <c r="G19" s="37" t="s">
        <v>96</v>
      </c>
      <c r="H19" s="25" t="s">
        <v>81</v>
      </c>
    </row>
    <row r="20" spans="1:8" ht="20.25">
      <c r="A20" s="33" t="s">
        <v>110</v>
      </c>
      <c r="B20" s="33" t="s">
        <v>144</v>
      </c>
      <c r="C20" s="33" t="s">
        <v>140</v>
      </c>
      <c r="D20" s="33" t="s">
        <v>98</v>
      </c>
      <c r="E20" s="8"/>
      <c r="F20" s="8"/>
      <c r="G20" s="25" t="s">
        <v>116</v>
      </c>
      <c r="H20" s="25"/>
    </row>
    <row r="21" spans="1:8" ht="20.25">
      <c r="A21" s="33" t="s">
        <v>111</v>
      </c>
      <c r="B21" s="33" t="s">
        <v>145</v>
      </c>
      <c r="C21" s="33" t="s">
        <v>141</v>
      </c>
      <c r="D21" s="33" t="s">
        <v>97</v>
      </c>
      <c r="E21" s="8"/>
      <c r="F21" s="26"/>
      <c r="G21" s="25" t="s">
        <v>117</v>
      </c>
      <c r="H21" s="25"/>
    </row>
    <row r="22" spans="1:8" ht="20.25">
      <c r="A22" s="33" t="s">
        <v>112</v>
      </c>
      <c r="B22" s="33"/>
      <c r="C22" s="8"/>
      <c r="D22" s="8"/>
      <c r="E22" s="8"/>
      <c r="F22" s="25"/>
      <c r="G22" s="26"/>
      <c r="H22" s="26"/>
    </row>
    <row r="23" spans="1:8" ht="20.25">
      <c r="A23" s="33" t="s">
        <v>142</v>
      </c>
      <c r="B23" s="33"/>
      <c r="C23" s="8"/>
      <c r="D23" s="8"/>
      <c r="E23" s="8"/>
      <c r="F23" s="8"/>
      <c r="G23" s="8"/>
      <c r="H23" s="8"/>
    </row>
    <row r="24" spans="1:8" ht="20.25">
      <c r="A24" s="28"/>
      <c r="B24" s="28"/>
      <c r="C24" s="8"/>
      <c r="D24" s="8"/>
      <c r="E24" s="8"/>
      <c r="F24" s="8"/>
      <c r="G24" s="8"/>
      <c r="H24" s="8"/>
    </row>
    <row r="25" spans="1:8" ht="20.25">
      <c r="A25" s="28"/>
      <c r="B25" s="28"/>
      <c r="C25" s="8"/>
      <c r="D25" s="8"/>
      <c r="E25" s="8"/>
      <c r="F25" s="8"/>
      <c r="G25" s="8"/>
      <c r="H25" s="8"/>
    </row>
  </sheetData>
  <mergeCells count="7">
    <mergeCell ref="A1:I1"/>
    <mergeCell ref="A2:C2"/>
    <mergeCell ref="E2:G2"/>
    <mergeCell ref="H2:I2"/>
    <mergeCell ref="A17:C17"/>
    <mergeCell ref="E17:F17"/>
    <mergeCell ref="G17:H17"/>
  </mergeCells>
  <pageMargins left="0.19" right="0.23" top="0.39" bottom="0.75" header="0.3" footer="0.3"/>
  <pageSetup paperSize="9" scale="5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E18" sqref="E18"/>
    </sheetView>
  </sheetViews>
  <sheetFormatPr defaultRowHeight="21"/>
  <cols>
    <col min="1" max="1" width="6.25" style="38" customWidth="1"/>
    <col min="2" max="2" width="23.375" style="39" customWidth="1"/>
    <col min="3" max="3" width="30" style="39" customWidth="1"/>
    <col min="4" max="4" width="21.25" style="39" customWidth="1"/>
    <col min="5" max="5" width="20" style="39" bestFit="1" customWidth="1"/>
    <col min="6" max="6" width="9" style="39"/>
  </cols>
  <sheetData>
    <row r="1" spans="1:9">
      <c r="A1" s="71" t="s">
        <v>136</v>
      </c>
      <c r="B1" s="71"/>
      <c r="C1" s="71"/>
      <c r="D1" s="71"/>
      <c r="E1" s="71"/>
      <c r="F1" s="42"/>
      <c r="G1" s="42"/>
      <c r="H1" s="42"/>
      <c r="I1" s="42"/>
    </row>
    <row r="2" spans="1:9">
      <c r="A2" s="43" t="s">
        <v>0</v>
      </c>
      <c r="B2" s="43" t="s">
        <v>1</v>
      </c>
      <c r="C2" s="43" t="s">
        <v>126</v>
      </c>
      <c r="D2" s="43" t="s">
        <v>127</v>
      </c>
      <c r="E2" s="43" t="s">
        <v>137</v>
      </c>
    </row>
    <row r="3" spans="1:9">
      <c r="A3" s="40">
        <v>1</v>
      </c>
      <c r="B3" s="41" t="s">
        <v>6</v>
      </c>
      <c r="C3" s="41" t="s">
        <v>128</v>
      </c>
      <c r="D3" s="40">
        <v>90.02</v>
      </c>
      <c r="E3" s="40">
        <v>5</v>
      </c>
    </row>
    <row r="4" spans="1:9">
      <c r="A4" s="40">
        <v>2</v>
      </c>
      <c r="B4" s="62" t="s">
        <v>7</v>
      </c>
      <c r="C4" s="62" t="s">
        <v>129</v>
      </c>
      <c r="D4" s="63">
        <v>92.78</v>
      </c>
      <c r="E4" s="63">
        <v>2</v>
      </c>
    </row>
    <row r="5" spans="1:9">
      <c r="A5" s="40">
        <v>3</v>
      </c>
      <c r="B5" s="41" t="s">
        <v>8</v>
      </c>
      <c r="C5" s="41" t="s">
        <v>130</v>
      </c>
      <c r="D5" s="40">
        <v>89.51</v>
      </c>
      <c r="E5" s="40">
        <v>6</v>
      </c>
    </row>
    <row r="6" spans="1:9">
      <c r="A6" s="40">
        <v>4</v>
      </c>
      <c r="B6" s="46" t="s">
        <v>9</v>
      </c>
      <c r="C6" s="46" t="s">
        <v>131</v>
      </c>
      <c r="D6" s="47">
        <v>93.9</v>
      </c>
      <c r="E6" s="48">
        <v>1</v>
      </c>
    </row>
    <row r="7" spans="1:9">
      <c r="A7" s="40">
        <v>5</v>
      </c>
      <c r="B7" s="44" t="s">
        <v>10</v>
      </c>
      <c r="C7" s="44" t="s">
        <v>132</v>
      </c>
      <c r="D7" s="45">
        <v>88.58</v>
      </c>
      <c r="E7" s="45">
        <v>7</v>
      </c>
    </row>
    <row r="8" spans="1:9">
      <c r="A8" s="40">
        <v>6</v>
      </c>
      <c r="B8" s="44" t="s">
        <v>11</v>
      </c>
      <c r="C8" s="44" t="s">
        <v>133</v>
      </c>
      <c r="D8" s="45">
        <v>90.98</v>
      </c>
      <c r="E8" s="45">
        <v>4</v>
      </c>
    </row>
    <row r="9" spans="1:9">
      <c r="A9" s="40">
        <v>7</v>
      </c>
      <c r="B9" s="41" t="s">
        <v>13</v>
      </c>
      <c r="C9" s="41" t="s">
        <v>134</v>
      </c>
      <c r="D9" s="40">
        <v>87.07</v>
      </c>
      <c r="E9" s="40">
        <v>8</v>
      </c>
    </row>
    <row r="10" spans="1:9">
      <c r="A10" s="40">
        <v>8</v>
      </c>
      <c r="B10" s="65" t="s">
        <v>14</v>
      </c>
      <c r="C10" s="65" t="s">
        <v>135</v>
      </c>
      <c r="D10" s="66">
        <v>92.2</v>
      </c>
      <c r="E10" s="67">
        <v>3</v>
      </c>
    </row>
  </sheetData>
  <mergeCells count="1">
    <mergeCell ref="A1:E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7</vt:i4>
      </vt:variant>
    </vt:vector>
  </HeadingPairs>
  <TitlesOfParts>
    <vt:vector size="7" baseType="lpstr">
      <vt:lpstr>เรียงผลประเมินไขว้ 62  (2)</vt:lpstr>
      <vt:lpstr>เรียงผลประเมินไขว้ 62 </vt:lpstr>
      <vt:lpstr>สรุปภาพรวม (2)</vt:lpstr>
      <vt:lpstr>สรุปภาพรวม</vt:lpstr>
      <vt:lpstr>รายชื่อ รพ.สต.ปี 60-61</vt:lpstr>
      <vt:lpstr>รายชื่อ ปี 62</vt:lpstr>
      <vt:lpstr>ผลประเมินไขว้ 62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2006-09-13T11:32:04Z</dcterms:created>
  <dcterms:modified xsi:type="dcterms:W3CDTF">2019-06-10T10:54:40Z</dcterms:modified>
</cp:coreProperties>
</file>