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b Schepens\sciebo_new\vicomdata\"/>
    </mc:Choice>
  </mc:AlternateContent>
  <bookViews>
    <workbookView xWindow="39000" yWindow="960" windowWidth="30240" windowHeight="17805" activeTab="1"/>
  </bookViews>
  <sheets>
    <sheet name="for stats on distribution" sheetId="2" r:id="rId1"/>
    <sheet name="for stats on phonetic properti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7" i="1"/>
  <c r="F26" i="1"/>
  <c r="F25" i="1"/>
  <c r="F24" i="1"/>
  <c r="F14" i="2"/>
  <c r="F13" i="2"/>
  <c r="F12" i="2"/>
  <c r="F11" i="2"/>
  <c r="I16" i="2" l="1"/>
  <c r="I8" i="2"/>
  <c r="I29" i="1"/>
  <c r="I27" i="1"/>
  <c r="F23" i="1"/>
  <c r="F22" i="1"/>
  <c r="I23" i="1" s="1"/>
  <c r="I21" i="1"/>
  <c r="F20" i="1"/>
  <c r="F17" i="1"/>
  <c r="F8" i="1"/>
  <c r="F7" i="1"/>
  <c r="F6" i="1"/>
  <c r="F5" i="1"/>
  <c r="F4" i="1"/>
  <c r="F3" i="1"/>
  <c r="F2" i="1"/>
  <c r="F16" i="2"/>
  <c r="I14" i="2"/>
  <c r="F10" i="2"/>
  <c r="F9" i="2"/>
  <c r="I10" i="2" s="1"/>
  <c r="F3" i="2"/>
  <c r="F2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<sst xmlns="http://schemas.openxmlformats.org/spreadsheetml/2006/main" count="171" uniqueCount="46">
  <si>
    <t>DGS</t>
  </si>
  <si>
    <t>dgskorpus_ber_07_deaf_event.eaf</t>
  </si>
  <si>
    <t>dgskorpus_fra_01_deaf_events</t>
  </si>
  <si>
    <t>dgskorpus_goe_08_discussion</t>
  </si>
  <si>
    <t>dgskorpus_koe_04_free_conversation</t>
  </si>
  <si>
    <t>dgskorpus_nue_06_calendar_task</t>
  </si>
  <si>
    <t>transcript name</t>
  </si>
  <si>
    <t>language</t>
  </si>
  <si>
    <t>LP</t>
  </si>
  <si>
    <t xml:space="preserve">fully </t>
  </si>
  <si>
    <t>how much time annotated</t>
  </si>
  <si>
    <t>dgskorpus_ber_01_deaf_experience_A.eaf</t>
  </si>
  <si>
    <t>dgskorpus_ber_01_deaf_experience_B</t>
  </si>
  <si>
    <t>dgskorpus_ber_12_regional_specialities</t>
  </si>
  <si>
    <t>dgskorpus_fra_05_free_conversation</t>
  </si>
  <si>
    <t>dgskorpus_hh_02_discussion</t>
  </si>
  <si>
    <t>dgskorpus_hh_04_warning_signs</t>
  </si>
  <si>
    <t>dgskorpus_koe_10_free_conversation</t>
  </si>
  <si>
    <t>dgskorpus_koe_20_deaf_events</t>
  </si>
  <si>
    <t>dgskorpus_lei_11_regional_specialities</t>
  </si>
  <si>
    <t>dgskorpus_mst_08_deaf_events</t>
  </si>
  <si>
    <t>dgskorpus_mue_02_deaf_events</t>
  </si>
  <si>
    <t>dgskorpus_stu_12_deaf_events</t>
  </si>
  <si>
    <t>dgskorpus_stu_18_deaf_experience</t>
  </si>
  <si>
    <t>spot for affirmation</t>
  </si>
  <si>
    <t>how many nods identified</t>
  </si>
  <si>
    <t>comments?</t>
  </si>
  <si>
    <t>"old" annotations for PLOS paper</t>
  </si>
  <si>
    <t>koe_01_free_conversation</t>
  </si>
  <si>
    <t xml:space="preserve">first 15 min </t>
  </si>
  <si>
    <t>koe_03_free_conversation</t>
  </si>
  <si>
    <t>annot. Length (mins)</t>
  </si>
  <si>
    <t>GDK_AG_UH_010923</t>
  </si>
  <si>
    <t>GER</t>
  </si>
  <si>
    <t>GDK_TS_CN_010923</t>
  </si>
  <si>
    <t>more comments</t>
  </si>
  <si>
    <t>these all together are called DGS_2.0</t>
  </si>
  <si>
    <t>RSLC-s1-s2-180423</t>
  </si>
  <si>
    <t>RSL</t>
  </si>
  <si>
    <t>RSLC-s1-s5-230823</t>
  </si>
  <si>
    <t>RSLC-s3-s4-180423</t>
  </si>
  <si>
    <t>RSLN-d2-s8-s9</t>
  </si>
  <si>
    <t>RUS</t>
  </si>
  <si>
    <t>RCC_s1_s11_010923</t>
  </si>
  <si>
    <t>RCC_s12_s10_010923</t>
  </si>
  <si>
    <t>no of annotations per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</si>
</sst>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1" fontId="0" fillId="0" borderId="0" xfId="0" applyNumberFormat="1"/>
    <xf numFmtId="0" fontId="0" fillId="0" borderId="2" xfId="0" applyBorder="1"/>
    <xf numFmtId="164" fontId="0" fillId="0" borderId="2" xfId="0" applyNumberFormat="1" applyBorder="1"/>
    <xf numFmtId="21" fontId="0" fillId="0" borderId="1" xfId="0" applyNumberFormat="1" applyBorder="1"/>
    <xf numFmtId="21" fontId="0" fillId="0" borderId="2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9" sqref="E9"/>
    </sheetView>
  </sheetViews>
  <sheetFormatPr baseColWidth="10" defaultRowHeight="15"/>
  <cols>
    <col min="3" max="3" width="35.109375" bestFit="1" customWidth="1"/>
    <col min="4" max="4" width="22.33203125" bestFit="1" customWidth="1"/>
    <col min="5" max="5" width="22.33203125" customWidth="1"/>
    <col min="6" max="6" width="21.6640625" bestFit="1" customWidth="1"/>
    <col min="7" max="7" width="27.44140625" bestFit="1" customWidth="1"/>
    <col min="8" max="8" width="31.33203125" bestFit="1" customWidth="1"/>
  </cols>
  <sheetData>
    <row r="1" spans="1:9">
      <c r="A1" t="s">
        <v>8</v>
      </c>
      <c r="B1" t="s">
        <v>7</v>
      </c>
      <c r="C1" t="s">
        <v>6</v>
      </c>
      <c r="D1" t="s">
        <v>10</v>
      </c>
      <c r="E1" t="s">
        <v>31</v>
      </c>
      <c r="F1" t="s">
        <v>25</v>
      </c>
      <c r="G1" t="s">
        <v>26</v>
      </c>
      <c r="H1" t="s">
        <v>35</v>
      </c>
      <c r="I1" t="s">
        <v>45</v>
      </c>
    </row>
    <row r="2" spans="1:9">
      <c r="A2">
        <v>1</v>
      </c>
      <c r="B2" t="s">
        <v>0</v>
      </c>
      <c r="C2" t="s">
        <v>28</v>
      </c>
      <c r="D2" t="s">
        <v>29</v>
      </c>
      <c r="E2" s="10">
        <v>1.0416666666666666E-2</v>
      </c>
      <c r="F2">
        <f>137+171</f>
        <v>308</v>
      </c>
      <c r="H2" s="8"/>
    </row>
    <row r="3" spans="1:9">
      <c r="A3">
        <v>2</v>
      </c>
      <c r="B3" t="s">
        <v>0</v>
      </c>
      <c r="C3" t="s">
        <v>30</v>
      </c>
      <c r="D3" t="s">
        <v>29</v>
      </c>
      <c r="E3" s="10">
        <v>1.0416666666666666E-2</v>
      </c>
      <c r="F3">
        <f>97+99</f>
        <v>196</v>
      </c>
      <c r="H3" s="8"/>
    </row>
    <row r="4" spans="1:9">
      <c r="A4">
        <v>3</v>
      </c>
      <c r="B4" t="s">
        <v>0</v>
      </c>
      <c r="C4" t="s">
        <v>1</v>
      </c>
      <c r="D4" t="s">
        <v>9</v>
      </c>
      <c r="E4" s="10">
        <v>6.5740740740740733E-3</v>
      </c>
      <c r="F4">
        <f>69+55</f>
        <v>124</v>
      </c>
      <c r="G4" t="s">
        <v>27</v>
      </c>
      <c r="H4" s="8"/>
    </row>
    <row r="5" spans="1:9">
      <c r="A5">
        <v>4</v>
      </c>
      <c r="B5" t="s">
        <v>0</v>
      </c>
      <c r="C5" t="s">
        <v>2</v>
      </c>
      <c r="D5" t="s">
        <v>9</v>
      </c>
      <c r="E5" s="10">
        <v>3.4606481481481485E-3</v>
      </c>
      <c r="F5">
        <f>36+22</f>
        <v>58</v>
      </c>
      <c r="G5" t="s">
        <v>27</v>
      </c>
      <c r="H5" s="8"/>
    </row>
    <row r="6" spans="1:9">
      <c r="A6">
        <v>5</v>
      </c>
      <c r="B6" t="s">
        <v>0</v>
      </c>
      <c r="C6" t="s">
        <v>3</v>
      </c>
      <c r="D6" t="s">
        <v>9</v>
      </c>
      <c r="E6" s="10">
        <v>1.1423611111111112E-2</v>
      </c>
      <c r="F6">
        <f>110+84</f>
        <v>194</v>
      </c>
      <c r="G6" t="s">
        <v>27</v>
      </c>
      <c r="H6" s="8"/>
    </row>
    <row r="7" spans="1:9">
      <c r="A7">
        <v>6</v>
      </c>
      <c r="B7" t="s">
        <v>0</v>
      </c>
      <c r="C7" t="s">
        <v>4</v>
      </c>
      <c r="D7" t="s">
        <v>9</v>
      </c>
      <c r="E7" s="10">
        <v>1.2511574074074073E-2</v>
      </c>
      <c r="F7">
        <f>74+77</f>
        <v>151</v>
      </c>
      <c r="G7" t="s">
        <v>27</v>
      </c>
      <c r="H7" s="8"/>
    </row>
    <row r="8" spans="1:9">
      <c r="A8">
        <v>7</v>
      </c>
      <c r="B8" t="s">
        <v>0</v>
      </c>
      <c r="C8" t="s">
        <v>5</v>
      </c>
      <c r="D8" t="s">
        <v>9</v>
      </c>
      <c r="E8" s="10">
        <v>3.472222222222222E-3</v>
      </c>
      <c r="F8">
        <f>31+27</f>
        <v>58</v>
      </c>
      <c r="G8" t="s">
        <v>27</v>
      </c>
      <c r="H8" s="8"/>
      <c r="I8">
        <f>SUM(F2:F8)</f>
        <v>1089</v>
      </c>
    </row>
    <row r="9" spans="1:9">
      <c r="A9" s="3">
        <v>21</v>
      </c>
      <c r="B9" s="3" t="s">
        <v>33</v>
      </c>
      <c r="C9" s="3" t="s">
        <v>32</v>
      </c>
      <c r="D9" s="3" t="s">
        <v>9</v>
      </c>
      <c r="E9" s="4">
        <v>3.9479166666666669E-2</v>
      </c>
      <c r="F9" s="3">
        <f>605+396</f>
        <v>1001</v>
      </c>
      <c r="G9" s="3"/>
      <c r="H9" s="3"/>
      <c r="I9" s="3"/>
    </row>
    <row r="10" spans="1:9">
      <c r="A10" s="1">
        <v>22</v>
      </c>
      <c r="B10" s="1" t="s">
        <v>33</v>
      </c>
      <c r="C10" s="1" t="s">
        <v>34</v>
      </c>
      <c r="D10" s="1" t="s">
        <v>9</v>
      </c>
      <c r="E10" s="11">
        <v>3.7187499999999998E-2</v>
      </c>
      <c r="F10" s="1">
        <f>265+312</f>
        <v>577</v>
      </c>
      <c r="G10" s="7"/>
      <c r="H10" s="1"/>
      <c r="I10" s="1">
        <f>F9+F10</f>
        <v>1578</v>
      </c>
    </row>
    <row r="11" spans="1:9">
      <c r="A11" s="3">
        <v>23</v>
      </c>
      <c r="B11" s="3" t="s">
        <v>38</v>
      </c>
      <c r="C11" s="3" t="s">
        <v>37</v>
      </c>
      <c r="D11" s="3" t="s">
        <v>9</v>
      </c>
      <c r="E11" s="4">
        <v>2.7777777777777776E-2</v>
      </c>
      <c r="F11" s="3">
        <f>460+600</f>
        <v>1060</v>
      </c>
      <c r="G11" s="3"/>
      <c r="H11" s="3"/>
    </row>
    <row r="12" spans="1:9">
      <c r="A12">
        <v>24</v>
      </c>
      <c r="B12" t="s">
        <v>38</v>
      </c>
      <c r="C12" t="s">
        <v>39</v>
      </c>
      <c r="D12" t="s">
        <v>9</v>
      </c>
      <c r="E12" s="10">
        <v>3.3483796296296296E-2</v>
      </c>
      <c r="F12">
        <f>591+675</f>
        <v>1266</v>
      </c>
      <c r="G12" s="7"/>
    </row>
    <row r="13" spans="1:9">
      <c r="A13">
        <v>25</v>
      </c>
      <c r="B13" t="s">
        <v>38</v>
      </c>
      <c r="C13" t="s">
        <v>40</v>
      </c>
      <c r="D13" t="s">
        <v>29</v>
      </c>
      <c r="E13" s="10">
        <v>1.0439814814814815E-2</v>
      </c>
      <c r="F13">
        <f>191+168</f>
        <v>359</v>
      </c>
    </row>
    <row r="14" spans="1:9">
      <c r="A14" s="1">
        <v>26</v>
      </c>
      <c r="B14" s="1" t="s">
        <v>38</v>
      </c>
      <c r="C14" s="1" t="s">
        <v>41</v>
      </c>
      <c r="D14" s="1" t="s">
        <v>9</v>
      </c>
      <c r="E14" s="11">
        <v>1.3425925925925926E-2</v>
      </c>
      <c r="F14" s="1">
        <f>149+103</f>
        <v>252</v>
      </c>
      <c r="G14" s="1"/>
      <c r="H14" s="1"/>
      <c r="I14" s="1">
        <f>SUM(F11:F14)</f>
        <v>2937</v>
      </c>
    </row>
    <row r="15" spans="1:9">
      <c r="A15">
        <v>27</v>
      </c>
      <c r="B15" t="s">
        <v>42</v>
      </c>
      <c r="C15" t="s">
        <v>43</v>
      </c>
      <c r="D15" t="s">
        <v>9</v>
      </c>
      <c r="E15" s="10">
        <v>4.0196759259259258E-2</v>
      </c>
      <c r="F15">
        <v>309</v>
      </c>
    </row>
    <row r="16" spans="1:9">
      <c r="A16">
        <v>28</v>
      </c>
      <c r="B16" t="s">
        <v>42</v>
      </c>
      <c r="C16" t="s">
        <v>44</v>
      </c>
      <c r="D16" t="s">
        <v>9</v>
      </c>
      <c r="E16" s="10">
        <v>3.7592592592592594E-2</v>
      </c>
      <c r="F16">
        <f>151+226</f>
        <v>377</v>
      </c>
      <c r="I16">
        <f>F15+F16</f>
        <v>686</v>
      </c>
    </row>
  </sheetData>
  <mergeCells count="1">
    <mergeCell ref="H2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0" zoomScaleNormal="80" workbookViewId="0">
      <selection activeCell="E22" sqref="E22"/>
    </sheetView>
  </sheetViews>
  <sheetFormatPr baseColWidth="10" defaultRowHeight="15"/>
  <cols>
    <col min="1" max="1" width="37.6640625" bestFit="1" customWidth="1"/>
    <col min="3" max="3" width="25" customWidth="1"/>
  </cols>
  <sheetData>
    <row r="1" spans="1:9">
      <c r="A1" t="s">
        <v>8</v>
      </c>
      <c r="B1" t="s">
        <v>7</v>
      </c>
      <c r="C1" t="s">
        <v>6</v>
      </c>
      <c r="D1" t="s">
        <v>10</v>
      </c>
      <c r="E1" t="s">
        <v>31</v>
      </c>
      <c r="F1" t="s">
        <v>25</v>
      </c>
      <c r="G1" t="s">
        <v>26</v>
      </c>
      <c r="H1" t="s">
        <v>35</v>
      </c>
      <c r="I1" t="s">
        <v>45</v>
      </c>
    </row>
    <row r="2" spans="1:9">
      <c r="A2">
        <v>1</v>
      </c>
      <c r="B2" t="s">
        <v>0</v>
      </c>
      <c r="C2" t="s">
        <v>28</v>
      </c>
      <c r="D2" t="s">
        <v>29</v>
      </c>
      <c r="E2" s="10">
        <v>1.0416666666666666E-2</v>
      </c>
      <c r="F2">
        <f>137+171</f>
        <v>308</v>
      </c>
      <c r="H2" s="8" t="s">
        <v>36</v>
      </c>
    </row>
    <row r="3" spans="1:9">
      <c r="A3">
        <v>2</v>
      </c>
      <c r="B3" t="s">
        <v>0</v>
      </c>
      <c r="C3" t="s">
        <v>30</v>
      </c>
      <c r="D3" t="s">
        <v>29</v>
      </c>
      <c r="E3" s="10">
        <v>1.0416666666666666E-2</v>
      </c>
      <c r="F3">
        <f>97+99</f>
        <v>196</v>
      </c>
      <c r="H3" s="8"/>
    </row>
    <row r="4" spans="1:9">
      <c r="A4">
        <v>3</v>
      </c>
      <c r="B4" t="s">
        <v>0</v>
      </c>
      <c r="C4" t="s">
        <v>1</v>
      </c>
      <c r="D4" t="s">
        <v>9</v>
      </c>
      <c r="E4" s="10">
        <v>6.5740740740740733E-3</v>
      </c>
      <c r="F4">
        <f>69+55</f>
        <v>124</v>
      </c>
      <c r="G4" t="s">
        <v>27</v>
      </c>
      <c r="H4" s="8"/>
    </row>
    <row r="5" spans="1:9">
      <c r="A5">
        <v>4</v>
      </c>
      <c r="B5" t="s">
        <v>0</v>
      </c>
      <c r="C5" t="s">
        <v>2</v>
      </c>
      <c r="D5" t="s">
        <v>9</v>
      </c>
      <c r="E5" s="10">
        <v>3.4606481481481485E-3</v>
      </c>
      <c r="F5">
        <f>36+22</f>
        <v>58</v>
      </c>
      <c r="G5" t="s">
        <v>27</v>
      </c>
      <c r="H5" s="8"/>
    </row>
    <row r="6" spans="1:9">
      <c r="A6">
        <v>5</v>
      </c>
      <c r="B6" t="s">
        <v>0</v>
      </c>
      <c r="C6" t="s">
        <v>3</v>
      </c>
      <c r="D6" t="s">
        <v>9</v>
      </c>
      <c r="E6" s="10">
        <v>1.1423611111111112E-2</v>
      </c>
      <c r="F6">
        <f>110+84</f>
        <v>194</v>
      </c>
      <c r="G6" t="s">
        <v>27</v>
      </c>
      <c r="H6" s="8"/>
    </row>
    <row r="7" spans="1:9">
      <c r="A7">
        <v>6</v>
      </c>
      <c r="B7" t="s">
        <v>0</v>
      </c>
      <c r="C7" t="s">
        <v>4</v>
      </c>
      <c r="D7" t="s">
        <v>9</v>
      </c>
      <c r="E7" s="10">
        <v>1.2511574074074073E-2</v>
      </c>
      <c r="F7">
        <f>74+77</f>
        <v>151</v>
      </c>
      <c r="G7" t="s">
        <v>27</v>
      </c>
      <c r="H7" s="8"/>
    </row>
    <row r="8" spans="1:9">
      <c r="A8">
        <v>7</v>
      </c>
      <c r="B8" t="s">
        <v>0</v>
      </c>
      <c r="C8" t="s">
        <v>5</v>
      </c>
      <c r="D8" t="s">
        <v>9</v>
      </c>
      <c r="E8" s="10">
        <v>3.472222222222222E-3</v>
      </c>
      <c r="F8">
        <f>31+27</f>
        <v>58</v>
      </c>
      <c r="G8" t="s">
        <v>27</v>
      </c>
      <c r="H8" s="8"/>
    </row>
    <row r="9" spans="1:9">
      <c r="A9">
        <v>8</v>
      </c>
      <c r="B9" t="s">
        <v>0</v>
      </c>
      <c r="C9" t="s">
        <v>11</v>
      </c>
      <c r="D9" t="s">
        <v>24</v>
      </c>
      <c r="E9" s="10">
        <v>3.472222222222222E-3</v>
      </c>
      <c r="F9">
        <v>1</v>
      </c>
      <c r="G9" t="s">
        <v>27</v>
      </c>
      <c r="H9" s="8"/>
    </row>
    <row r="10" spans="1:9">
      <c r="A10">
        <v>9</v>
      </c>
      <c r="B10" t="s">
        <v>0</v>
      </c>
      <c r="C10" t="s">
        <v>12</v>
      </c>
      <c r="D10" t="s">
        <v>24</v>
      </c>
      <c r="E10" s="10">
        <v>3.472222222222222E-3</v>
      </c>
      <c r="F10">
        <v>1</v>
      </c>
      <c r="G10" t="s">
        <v>27</v>
      </c>
      <c r="H10" s="8"/>
    </row>
    <row r="11" spans="1:9">
      <c r="A11">
        <v>10</v>
      </c>
      <c r="B11" t="s">
        <v>0</v>
      </c>
      <c r="C11" t="s">
        <v>13</v>
      </c>
      <c r="D11" t="s">
        <v>24</v>
      </c>
      <c r="E11" s="10">
        <v>8.819444444444444E-3</v>
      </c>
      <c r="F11">
        <v>3</v>
      </c>
      <c r="G11" t="s">
        <v>27</v>
      </c>
      <c r="H11" s="8"/>
    </row>
    <row r="12" spans="1:9">
      <c r="A12">
        <v>11</v>
      </c>
      <c r="B12" t="s">
        <v>0</v>
      </c>
      <c r="C12" t="s">
        <v>14</v>
      </c>
      <c r="D12" t="s">
        <v>24</v>
      </c>
      <c r="E12" s="10">
        <v>1.0532407407407407E-2</v>
      </c>
      <c r="F12">
        <v>16</v>
      </c>
      <c r="G12" t="s">
        <v>27</v>
      </c>
      <c r="H12" s="8"/>
    </row>
    <row r="13" spans="1:9">
      <c r="A13">
        <v>12</v>
      </c>
      <c r="B13" t="s">
        <v>0</v>
      </c>
      <c r="C13" t="s">
        <v>15</v>
      </c>
      <c r="D13" t="s">
        <v>24</v>
      </c>
      <c r="E13" s="10">
        <v>7.858796296296296E-3</v>
      </c>
      <c r="F13">
        <v>2</v>
      </c>
      <c r="G13" t="s">
        <v>27</v>
      </c>
      <c r="H13" s="8"/>
    </row>
    <row r="14" spans="1:9">
      <c r="A14">
        <v>13</v>
      </c>
      <c r="B14" t="s">
        <v>0</v>
      </c>
      <c r="C14" t="s">
        <v>16</v>
      </c>
      <c r="D14" t="s">
        <v>24</v>
      </c>
      <c r="E14" s="10">
        <v>3.472222222222222E-3</v>
      </c>
      <c r="F14">
        <v>1</v>
      </c>
      <c r="G14" t="s">
        <v>27</v>
      </c>
      <c r="H14" s="8"/>
    </row>
    <row r="15" spans="1:9">
      <c r="A15">
        <v>14</v>
      </c>
      <c r="B15" t="s">
        <v>0</v>
      </c>
      <c r="C15" t="s">
        <v>17</v>
      </c>
      <c r="D15" t="s">
        <v>24</v>
      </c>
      <c r="E15" s="10">
        <v>4.9884259259259265E-3</v>
      </c>
      <c r="F15">
        <v>3</v>
      </c>
      <c r="G15" t="s">
        <v>27</v>
      </c>
      <c r="H15" s="8"/>
    </row>
    <row r="16" spans="1:9">
      <c r="A16">
        <v>15</v>
      </c>
      <c r="B16" t="s">
        <v>0</v>
      </c>
      <c r="C16" t="s">
        <v>18</v>
      </c>
      <c r="D16" t="s">
        <v>24</v>
      </c>
      <c r="E16" s="10">
        <v>3.472222222222222E-3</v>
      </c>
      <c r="F16">
        <v>7</v>
      </c>
      <c r="G16" t="s">
        <v>27</v>
      </c>
      <c r="H16" s="8"/>
    </row>
    <row r="17" spans="1:9">
      <c r="A17">
        <v>16</v>
      </c>
      <c r="B17" t="s">
        <v>0</v>
      </c>
      <c r="C17" t="s">
        <v>19</v>
      </c>
      <c r="D17" t="s">
        <v>24</v>
      </c>
      <c r="E17" s="10">
        <v>1.4826388888888889E-2</v>
      </c>
      <c r="F17">
        <f>10+1</f>
        <v>11</v>
      </c>
      <c r="G17" t="s">
        <v>27</v>
      </c>
      <c r="H17" s="8"/>
    </row>
    <row r="18" spans="1:9">
      <c r="A18">
        <v>17</v>
      </c>
      <c r="B18" t="s">
        <v>0</v>
      </c>
      <c r="C18" t="s">
        <v>20</v>
      </c>
      <c r="D18" t="s">
        <v>24</v>
      </c>
      <c r="E18" s="10">
        <v>4.4212962962962956E-3</v>
      </c>
      <c r="F18">
        <v>8</v>
      </c>
      <c r="G18" t="s">
        <v>27</v>
      </c>
      <c r="H18" s="8"/>
    </row>
    <row r="19" spans="1:9">
      <c r="A19">
        <v>18</v>
      </c>
      <c r="B19" t="s">
        <v>0</v>
      </c>
      <c r="C19" t="s">
        <v>21</v>
      </c>
      <c r="D19" t="s">
        <v>24</v>
      </c>
      <c r="E19" s="10">
        <v>5.2893518518518515E-3</v>
      </c>
      <c r="F19">
        <v>3</v>
      </c>
      <c r="G19" t="s">
        <v>27</v>
      </c>
      <c r="H19" s="8"/>
    </row>
    <row r="20" spans="1:9">
      <c r="A20">
        <v>19</v>
      </c>
      <c r="B20" t="s">
        <v>0</v>
      </c>
      <c r="C20" t="s">
        <v>22</v>
      </c>
      <c r="D20" t="s">
        <v>24</v>
      </c>
      <c r="E20" s="10">
        <v>4.2939814814814811E-3</v>
      </c>
      <c r="F20">
        <f>3+1</f>
        <v>4</v>
      </c>
      <c r="G20" t="s">
        <v>27</v>
      </c>
      <c r="H20" s="8"/>
    </row>
    <row r="21" spans="1:9">
      <c r="A21" s="1">
        <v>20</v>
      </c>
      <c r="B21" s="1" t="s">
        <v>0</v>
      </c>
      <c r="C21" s="1" t="s">
        <v>23</v>
      </c>
      <c r="D21" s="1" t="s">
        <v>24</v>
      </c>
      <c r="E21" s="11">
        <v>5.6597222222222222E-3</v>
      </c>
      <c r="F21" s="1">
        <v>4</v>
      </c>
      <c r="G21" s="1" t="s">
        <v>27</v>
      </c>
      <c r="H21" s="9"/>
      <c r="I21" s="1">
        <f>SUM(F2:F21)</f>
        <v>1153</v>
      </c>
    </row>
    <row r="22" spans="1:9">
      <c r="A22" s="3">
        <v>21</v>
      </c>
      <c r="B22" s="3" t="s">
        <v>33</v>
      </c>
      <c r="C22" s="3" t="s">
        <v>32</v>
      </c>
      <c r="D22" s="3" t="s">
        <v>9</v>
      </c>
      <c r="E22" s="4">
        <v>3.9479166666666669E-2</v>
      </c>
      <c r="F22" s="3">
        <f>605+396</f>
        <v>1001</v>
      </c>
      <c r="G22" s="3"/>
      <c r="H22" s="3"/>
      <c r="I22" s="3"/>
    </row>
    <row r="23" spans="1:9">
      <c r="A23" s="1">
        <v>22</v>
      </c>
      <c r="B23" s="1" t="s">
        <v>33</v>
      </c>
      <c r="C23" s="1" t="s">
        <v>34</v>
      </c>
      <c r="D23" s="1" t="s">
        <v>9</v>
      </c>
      <c r="E23" s="5">
        <v>3.7187499999999998E-2</v>
      </c>
      <c r="F23" s="1">
        <f>265+312</f>
        <v>577</v>
      </c>
      <c r="G23" s="1"/>
      <c r="H23" s="1"/>
      <c r="I23" s="1">
        <f>F22+F23</f>
        <v>1578</v>
      </c>
    </row>
    <row r="24" spans="1:9">
      <c r="A24" s="3">
        <v>23</v>
      </c>
      <c r="B24" s="3" t="s">
        <v>38</v>
      </c>
      <c r="C24" s="3" t="s">
        <v>37</v>
      </c>
      <c r="D24" s="3" t="s">
        <v>9</v>
      </c>
      <c r="E24" s="6">
        <v>2.7777777777777776E-2</v>
      </c>
      <c r="F24" s="3">
        <f>460+600</f>
        <v>1060</v>
      </c>
      <c r="G24" s="3"/>
      <c r="H24" s="3"/>
    </row>
    <row r="25" spans="1:9">
      <c r="A25">
        <v>24</v>
      </c>
      <c r="B25" t="s">
        <v>38</v>
      </c>
      <c r="C25" t="s">
        <v>39</v>
      </c>
      <c r="D25" t="s">
        <v>9</v>
      </c>
      <c r="E25" s="2">
        <v>3.3483796296296296E-2</v>
      </c>
      <c r="F25">
        <f>591+675</f>
        <v>1266</v>
      </c>
    </row>
    <row r="26" spans="1:9">
      <c r="A26">
        <v>25</v>
      </c>
      <c r="B26" t="s">
        <v>38</v>
      </c>
      <c r="C26" t="s">
        <v>40</v>
      </c>
      <c r="D26" t="s">
        <v>29</v>
      </c>
      <c r="E26" s="2">
        <v>1.0439814814814815E-2</v>
      </c>
      <c r="F26">
        <f>191+168</f>
        <v>359</v>
      </c>
    </row>
    <row r="27" spans="1:9">
      <c r="A27" s="1">
        <v>26</v>
      </c>
      <c r="B27" s="1" t="s">
        <v>38</v>
      </c>
      <c r="C27" s="1" t="s">
        <v>41</v>
      </c>
      <c r="D27" s="1" t="s">
        <v>9</v>
      </c>
      <c r="E27" s="5">
        <v>1.3425925925925926E-2</v>
      </c>
      <c r="F27" s="1">
        <f>149+103</f>
        <v>252</v>
      </c>
      <c r="G27" s="1"/>
      <c r="H27" s="1"/>
      <c r="I27" s="1">
        <f>SUM(F24:F27)</f>
        <v>2937</v>
      </c>
    </row>
    <row r="28" spans="1:9">
      <c r="A28">
        <v>27</v>
      </c>
      <c r="B28" t="s">
        <v>42</v>
      </c>
      <c r="C28" t="s">
        <v>43</v>
      </c>
      <c r="D28" t="s">
        <v>9</v>
      </c>
      <c r="E28" s="2">
        <v>4.0196759259259258E-2</v>
      </c>
      <c r="F28">
        <v>309</v>
      </c>
    </row>
    <row r="29" spans="1:9">
      <c r="A29">
        <v>28</v>
      </c>
      <c r="B29" t="s">
        <v>42</v>
      </c>
      <c r="C29" t="s">
        <v>44</v>
      </c>
      <c r="D29" t="s">
        <v>9</v>
      </c>
      <c r="E29" s="2">
        <v>3.7592592592592594E-2</v>
      </c>
      <c r="F29">
        <f>151+226</f>
        <v>377</v>
      </c>
      <c r="I29">
        <f>F28+F29</f>
        <v>686</v>
      </c>
    </row>
  </sheetData>
  <mergeCells count="1">
    <mergeCell ref="H2:H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 stats on distribution</vt:lpstr>
      <vt:lpstr>for stats on phonetic propertie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Kuder</dc:creator>
  <cp:lastModifiedBy>Job Schepens</cp:lastModifiedBy>
  <dcterms:created xsi:type="dcterms:W3CDTF">2024-11-20T11:55:33Z</dcterms:created>
  <dcterms:modified xsi:type="dcterms:W3CDTF">2025-07-31T09:01:43Z</dcterms:modified>
</cp:coreProperties>
</file>