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Jochem&amp;Marlene\Data Science\1. XMLDB\Project\To be shared\Results\"/>
    </mc:Choice>
  </mc:AlternateContent>
  <bookViews>
    <workbookView xWindow="0" yWindow="0" windowWidth="23040" windowHeight="9084"/>
  </bookViews>
  <sheets>
    <sheet name="Graphs" sheetId="12" r:id="rId1"/>
    <sheet name="KPIsTogether" sheetId="13" state="hidden" r:id="rId2"/>
    <sheet name="KPIMonthNumbers" sheetId="14" state="hidden" r:id="rId3"/>
    <sheet name="KPI12" sheetId="1" r:id="rId4"/>
    <sheet name="KPI12MonthResults" sheetId="5" r:id="rId5"/>
    <sheet name="KPI3Results" sheetId="10" r:id="rId6"/>
    <sheet name="KPI3MonthResults" sheetId="11" r:id="rId7"/>
    <sheet name="KPI4Results" sheetId="8" r:id="rId8"/>
    <sheet name="KPI4MonthResults" sheetId="9" r:id="rId9"/>
    <sheet name="KPI5Results" sheetId="7" r:id="rId10"/>
    <sheet name="KPI6Results" sheetId="6" r:id="rId11"/>
    <sheet name="KPIRoomResults" sheetId="3" r:id="rId12"/>
    <sheet name="KPIRoomMonthResults" sheetId="4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4" l="1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6" i="4" l="1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I2" i="13"/>
  <c r="I3" i="13"/>
  <c r="I4" i="13"/>
  <c r="I1" i="13"/>
  <c r="H2" i="13"/>
  <c r="H3" i="13"/>
  <c r="H4" i="13"/>
  <c r="G2" i="13"/>
  <c r="G3" i="13"/>
  <c r="G4" i="13"/>
  <c r="F4" i="13"/>
  <c r="F2" i="13"/>
  <c r="F3" i="13"/>
  <c r="E2" i="13"/>
  <c r="E3" i="13"/>
  <c r="E4" i="13"/>
  <c r="H1" i="13"/>
  <c r="G1" i="13"/>
  <c r="F1" i="13"/>
  <c r="E1" i="13"/>
  <c r="D2" i="13"/>
  <c r="D3" i="13"/>
  <c r="D4" i="13"/>
  <c r="D1" i="13"/>
  <c r="C2" i="13"/>
  <c r="C3" i="13"/>
  <c r="C4" i="13"/>
  <c r="C1" i="13"/>
  <c r="B2" i="13"/>
  <c r="B3" i="13"/>
  <c r="B4" i="13"/>
  <c r="B1" i="13"/>
  <c r="A4" i="13"/>
  <c r="A3" i="13"/>
  <c r="A2" i="13"/>
  <c r="A1" i="13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2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2" i="5"/>
  <c r="I4" i="1"/>
  <c r="H4" i="1"/>
  <c r="E4" i="1"/>
  <c r="G4" i="1" s="1"/>
  <c r="B4" i="1"/>
  <c r="D4" i="1" s="1"/>
  <c r="I3" i="1"/>
  <c r="J3" i="1" s="1"/>
  <c r="E3" i="1"/>
  <c r="G3" i="1" s="1"/>
  <c r="D3" i="1"/>
  <c r="B3" i="1"/>
  <c r="I2" i="1"/>
  <c r="J2" i="1"/>
  <c r="G2" i="1"/>
  <c r="E2" i="1"/>
  <c r="D2" i="1"/>
  <c r="B2" i="1"/>
  <c r="J4" i="1" l="1"/>
</calcChain>
</file>

<file path=xl/sharedStrings.xml><?xml version="1.0" encoding="utf-8"?>
<sst xmlns="http://schemas.openxmlformats.org/spreadsheetml/2006/main" count="78" uniqueCount="35">
  <si>
    <t>Year</t>
  </si>
  <si>
    <t>KPI1 true</t>
  </si>
  <si>
    <t>KPI1 false</t>
  </si>
  <si>
    <t>KPI2 true</t>
  </si>
  <si>
    <t>KPI2 false</t>
  </si>
  <si>
    <t>KPI12 true</t>
  </si>
  <si>
    <t>KPI12 false</t>
  </si>
  <si>
    <t>KPI 1 + 2</t>
  </si>
  <si>
    <t>occupation</t>
  </si>
  <si>
    <t>year</t>
  </si>
  <si>
    <t>month</t>
  </si>
  <si>
    <t>kpi12fail</t>
  </si>
  <si>
    <t>kpi12pass</t>
  </si>
  <si>
    <t>kpi2fail</t>
  </si>
  <si>
    <t>kpi2pass</t>
  </si>
  <si>
    <t>kpi1fail</t>
  </si>
  <si>
    <t>kpi1pass</t>
  </si>
  <si>
    <t>ratio</t>
  </si>
  <si>
    <t>fail</t>
  </si>
  <si>
    <t>pass</t>
  </si>
  <si>
    <t>date</t>
  </si>
  <si>
    <t>KPI 1</t>
  </si>
  <si>
    <t>KPI 2</t>
  </si>
  <si>
    <t>2013/2014</t>
  </si>
  <si>
    <t>2014/2015</t>
  </si>
  <si>
    <t>2015/2016</t>
  </si>
  <si>
    <t>Students KPI 1</t>
  </si>
  <si>
    <t>Students KPI 2</t>
  </si>
  <si>
    <t>Students KPI 1 + 2</t>
  </si>
  <si>
    <t>Students KPI 3</t>
  </si>
  <si>
    <t>Students KPI 4</t>
  </si>
  <si>
    <t>Students KPI 5</t>
  </si>
  <si>
    <t>Students KPI 6</t>
  </si>
  <si>
    <t>Room Occupation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</si>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</sst>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v>Students KPI 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KPI3MonthResults!$C$2:$C$36</c:f>
              <c:strCache>
                <c:ptCount val="35"/>
                <c:pt idx="0">
                  <c:v>9-2013</c:v>
                </c:pt>
                <c:pt idx="1">
                  <c:v>10-2013</c:v>
                </c:pt>
                <c:pt idx="2">
                  <c:v>11-2013</c:v>
                </c:pt>
                <c:pt idx="3">
                  <c:v>12-2013</c:v>
                </c:pt>
                <c:pt idx="4">
                  <c:v>1-2014</c:v>
                </c:pt>
                <c:pt idx="5">
                  <c:v>2-2014</c:v>
                </c:pt>
                <c:pt idx="6">
                  <c:v>3-2014</c:v>
                </c:pt>
                <c:pt idx="7">
                  <c:v>4-2014</c:v>
                </c:pt>
                <c:pt idx="8">
                  <c:v>5-2014</c:v>
                </c:pt>
                <c:pt idx="9">
                  <c:v>6-2014</c:v>
                </c:pt>
                <c:pt idx="10">
                  <c:v>7-2014</c:v>
                </c:pt>
                <c:pt idx="11">
                  <c:v>8-2014</c:v>
                </c:pt>
                <c:pt idx="12">
                  <c:v>9-2014</c:v>
                </c:pt>
                <c:pt idx="13">
                  <c:v>10-2014</c:v>
                </c:pt>
                <c:pt idx="14">
                  <c:v>11-2014</c:v>
                </c:pt>
                <c:pt idx="15">
                  <c:v>12-2014</c:v>
                </c:pt>
                <c:pt idx="16">
                  <c:v>1-2015</c:v>
                </c:pt>
                <c:pt idx="17">
                  <c:v>2-2015</c:v>
                </c:pt>
                <c:pt idx="18">
                  <c:v>3-2015</c:v>
                </c:pt>
                <c:pt idx="19">
                  <c:v>4-2015</c:v>
                </c:pt>
                <c:pt idx="20">
                  <c:v>5-2015</c:v>
                </c:pt>
                <c:pt idx="21">
                  <c:v>6-2015</c:v>
                </c:pt>
                <c:pt idx="22">
                  <c:v>7-2015</c:v>
                </c:pt>
                <c:pt idx="23">
                  <c:v>8-2015</c:v>
                </c:pt>
                <c:pt idx="24">
                  <c:v>9-2015</c:v>
                </c:pt>
                <c:pt idx="25">
                  <c:v>10-2015</c:v>
                </c:pt>
                <c:pt idx="26">
                  <c:v>11-2015</c:v>
                </c:pt>
                <c:pt idx="27">
                  <c:v>12-2015</c:v>
                </c:pt>
                <c:pt idx="28">
                  <c:v>1-2016</c:v>
                </c:pt>
                <c:pt idx="29">
                  <c:v>2-2016</c:v>
                </c:pt>
                <c:pt idx="30">
                  <c:v>3-2016</c:v>
                </c:pt>
                <c:pt idx="31">
                  <c:v>4-2016</c:v>
                </c:pt>
                <c:pt idx="32">
                  <c:v>5-2016</c:v>
                </c:pt>
                <c:pt idx="33">
                  <c:v>6-2016</c:v>
                </c:pt>
                <c:pt idx="34">
                  <c:v>7-2016</c:v>
                </c:pt>
              </c:strCache>
            </c:strRef>
          </c:cat>
          <c:val>
            <c:numRef>
              <c:f>KPI3MonthResults!$F$2:$F$36</c:f>
              <c:numCache>
                <c:formatCode>General</c:formatCode>
                <c:ptCount val="35"/>
                <c:pt idx="0">
                  <c:v>0.63747454175152696</c:v>
                </c:pt>
                <c:pt idx="1">
                  <c:v>0.74228675136116096</c:v>
                </c:pt>
                <c:pt idx="2">
                  <c:v>0.75745526838966204</c:v>
                </c:pt>
                <c:pt idx="3">
                  <c:v>0.75064267352184999</c:v>
                </c:pt>
                <c:pt idx="4">
                  <c:v>0.89058524173027898</c:v>
                </c:pt>
                <c:pt idx="5">
                  <c:v>0.76322418136020098</c:v>
                </c:pt>
                <c:pt idx="6">
                  <c:v>0.83177570093457898</c:v>
                </c:pt>
                <c:pt idx="7">
                  <c:v>0.90163934426229497</c:v>
                </c:pt>
                <c:pt idx="8">
                  <c:v>0.84308510638297796</c:v>
                </c:pt>
                <c:pt idx="9">
                  <c:v>0.91097922848664603</c:v>
                </c:pt>
                <c:pt idx="10">
                  <c:v>0.98165137614678799</c:v>
                </c:pt>
                <c:pt idx="11">
                  <c:v>1</c:v>
                </c:pt>
                <c:pt idx="12">
                  <c:v>0.80940988835725602</c:v>
                </c:pt>
                <c:pt idx="13">
                  <c:v>0.88539144471347797</c:v>
                </c:pt>
                <c:pt idx="14">
                  <c:v>0.88212180746561797</c:v>
                </c:pt>
                <c:pt idx="15">
                  <c:v>0.87516254876462896</c:v>
                </c:pt>
                <c:pt idx="16">
                  <c:v>0.93020594965674996</c:v>
                </c:pt>
                <c:pt idx="17">
                  <c:v>0.83816793893129704</c:v>
                </c:pt>
                <c:pt idx="18">
                  <c:v>0.85621621621621602</c:v>
                </c:pt>
                <c:pt idx="19">
                  <c:v>0.92258064516129001</c:v>
                </c:pt>
                <c:pt idx="20">
                  <c:v>0.90576923076922999</c:v>
                </c:pt>
                <c:pt idx="21">
                  <c:v>0.93214285714285705</c:v>
                </c:pt>
                <c:pt idx="22">
                  <c:v>0.96453900709219798</c:v>
                </c:pt>
                <c:pt idx="23">
                  <c:v>0.76119402985074602</c:v>
                </c:pt>
                <c:pt idx="24">
                  <c:v>0.828171828171828</c:v>
                </c:pt>
                <c:pt idx="25">
                  <c:v>0.94002447980416104</c:v>
                </c:pt>
                <c:pt idx="26">
                  <c:v>0.91192266380236298</c:v>
                </c:pt>
                <c:pt idx="27">
                  <c:v>0.92947558770343497</c:v>
                </c:pt>
                <c:pt idx="28">
                  <c:v>0.96358907672301597</c:v>
                </c:pt>
                <c:pt idx="29">
                  <c:v>0.90124858115777495</c:v>
                </c:pt>
                <c:pt idx="30">
                  <c:v>0.93322981366459601</c:v>
                </c:pt>
                <c:pt idx="31">
                  <c:v>0.97078651685393202</c:v>
                </c:pt>
                <c:pt idx="32">
                  <c:v>0.94565217391304301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86-46E8-9768-185BF48BB65C}"/>
            </c:ext>
          </c:extLst>
        </c:ser>
        <c:ser>
          <c:idx val="4"/>
          <c:order val="1"/>
          <c:tx>
            <c:v>Students KPI 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KPI3MonthResults!$C$2:$C$36</c:f>
              <c:strCache>
                <c:ptCount val="35"/>
                <c:pt idx="0">
                  <c:v>9-2013</c:v>
                </c:pt>
                <c:pt idx="1">
                  <c:v>10-2013</c:v>
                </c:pt>
                <c:pt idx="2">
                  <c:v>11-2013</c:v>
                </c:pt>
                <c:pt idx="3">
                  <c:v>12-2013</c:v>
                </c:pt>
                <c:pt idx="4">
                  <c:v>1-2014</c:v>
                </c:pt>
                <c:pt idx="5">
                  <c:v>2-2014</c:v>
                </c:pt>
                <c:pt idx="6">
                  <c:v>3-2014</c:v>
                </c:pt>
                <c:pt idx="7">
                  <c:v>4-2014</c:v>
                </c:pt>
                <c:pt idx="8">
                  <c:v>5-2014</c:v>
                </c:pt>
                <c:pt idx="9">
                  <c:v>6-2014</c:v>
                </c:pt>
                <c:pt idx="10">
                  <c:v>7-2014</c:v>
                </c:pt>
                <c:pt idx="11">
                  <c:v>8-2014</c:v>
                </c:pt>
                <c:pt idx="12">
                  <c:v>9-2014</c:v>
                </c:pt>
                <c:pt idx="13">
                  <c:v>10-2014</c:v>
                </c:pt>
                <c:pt idx="14">
                  <c:v>11-2014</c:v>
                </c:pt>
                <c:pt idx="15">
                  <c:v>12-2014</c:v>
                </c:pt>
                <c:pt idx="16">
                  <c:v>1-2015</c:v>
                </c:pt>
                <c:pt idx="17">
                  <c:v>2-2015</c:v>
                </c:pt>
                <c:pt idx="18">
                  <c:v>3-2015</c:v>
                </c:pt>
                <c:pt idx="19">
                  <c:v>4-2015</c:v>
                </c:pt>
                <c:pt idx="20">
                  <c:v>5-2015</c:v>
                </c:pt>
                <c:pt idx="21">
                  <c:v>6-2015</c:v>
                </c:pt>
                <c:pt idx="22">
                  <c:v>7-2015</c:v>
                </c:pt>
                <c:pt idx="23">
                  <c:v>8-2015</c:v>
                </c:pt>
                <c:pt idx="24">
                  <c:v>9-2015</c:v>
                </c:pt>
                <c:pt idx="25">
                  <c:v>10-2015</c:v>
                </c:pt>
                <c:pt idx="26">
                  <c:v>11-2015</c:v>
                </c:pt>
                <c:pt idx="27">
                  <c:v>12-2015</c:v>
                </c:pt>
                <c:pt idx="28">
                  <c:v>1-2016</c:v>
                </c:pt>
                <c:pt idx="29">
                  <c:v>2-2016</c:v>
                </c:pt>
                <c:pt idx="30">
                  <c:v>3-2016</c:v>
                </c:pt>
                <c:pt idx="31">
                  <c:v>4-2016</c:v>
                </c:pt>
                <c:pt idx="32">
                  <c:v>5-2016</c:v>
                </c:pt>
                <c:pt idx="33">
                  <c:v>6-2016</c:v>
                </c:pt>
                <c:pt idx="34">
                  <c:v>7-2016</c:v>
                </c:pt>
              </c:strCache>
            </c:strRef>
          </c:cat>
          <c:val>
            <c:numRef>
              <c:f>KPI4MonthResults!$F$2:$F$36</c:f>
              <c:numCache>
                <c:formatCode>General</c:formatCode>
                <c:ptCount val="35"/>
                <c:pt idx="0">
                  <c:v>0.39918533604887901</c:v>
                </c:pt>
                <c:pt idx="1">
                  <c:v>0.46098003629764001</c:v>
                </c:pt>
                <c:pt idx="2">
                  <c:v>0.59840954274353797</c:v>
                </c:pt>
                <c:pt idx="3">
                  <c:v>0.58611825192802003</c:v>
                </c:pt>
                <c:pt idx="4">
                  <c:v>0.61323155216284897</c:v>
                </c:pt>
                <c:pt idx="5">
                  <c:v>0.652392947103274</c:v>
                </c:pt>
                <c:pt idx="6">
                  <c:v>0.61682242990654201</c:v>
                </c:pt>
                <c:pt idx="7">
                  <c:v>0.62841530054644801</c:v>
                </c:pt>
                <c:pt idx="8">
                  <c:v>0.66223404255319096</c:v>
                </c:pt>
                <c:pt idx="9">
                  <c:v>0.61424332344213595</c:v>
                </c:pt>
                <c:pt idx="10">
                  <c:v>0.81651376146788901</c:v>
                </c:pt>
                <c:pt idx="11">
                  <c:v>1</c:v>
                </c:pt>
                <c:pt idx="12">
                  <c:v>0.62041467304625098</c:v>
                </c:pt>
                <c:pt idx="13">
                  <c:v>0.64971751412429302</c:v>
                </c:pt>
                <c:pt idx="14">
                  <c:v>0.67681728880157099</c:v>
                </c:pt>
                <c:pt idx="15">
                  <c:v>0.70351105331599395</c:v>
                </c:pt>
                <c:pt idx="16">
                  <c:v>0.613272311212814</c:v>
                </c:pt>
                <c:pt idx="17">
                  <c:v>0.71145038167938901</c:v>
                </c:pt>
                <c:pt idx="18">
                  <c:v>0.73729729729729698</c:v>
                </c:pt>
                <c:pt idx="19">
                  <c:v>0.71129032258064495</c:v>
                </c:pt>
                <c:pt idx="20">
                  <c:v>0.81538461538461504</c:v>
                </c:pt>
                <c:pt idx="21">
                  <c:v>0.69642857142857095</c:v>
                </c:pt>
                <c:pt idx="22">
                  <c:v>0.83687943262411302</c:v>
                </c:pt>
                <c:pt idx="23">
                  <c:v>0.68656716417910402</c:v>
                </c:pt>
                <c:pt idx="24">
                  <c:v>0.71628371628371601</c:v>
                </c:pt>
                <c:pt idx="25">
                  <c:v>0.73929008567931398</c:v>
                </c:pt>
                <c:pt idx="26">
                  <c:v>0.76799140708915103</c:v>
                </c:pt>
                <c:pt idx="27">
                  <c:v>0.76672694394213303</c:v>
                </c:pt>
                <c:pt idx="28">
                  <c:v>0.751625487646293</c:v>
                </c:pt>
                <c:pt idx="29">
                  <c:v>0.82179341657207705</c:v>
                </c:pt>
                <c:pt idx="30">
                  <c:v>0.79503105590062095</c:v>
                </c:pt>
                <c:pt idx="31">
                  <c:v>0.75056179775280796</c:v>
                </c:pt>
                <c:pt idx="32">
                  <c:v>0.92391304347825998</c:v>
                </c:pt>
                <c:pt idx="33">
                  <c:v>0.763636363636363</c:v>
                </c:pt>
                <c:pt idx="34">
                  <c:v>0.82857142857142796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86-46E8-9768-185BF48BB65C}"/>
            </c:ext>
          </c:extLst>
        </c:ser>
        <c:ser>
          <c:idx val="5"/>
          <c:order val="2"/>
          <c:tx>
            <c:v>Room KPI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KPI3MonthResults!$C$2:$C$36</c:f>
              <c:strCache>
                <c:ptCount val="35"/>
                <c:pt idx="0">
                  <c:v>9-2013</c:v>
                </c:pt>
                <c:pt idx="1">
                  <c:v>10-2013</c:v>
                </c:pt>
                <c:pt idx="2">
                  <c:v>11-2013</c:v>
                </c:pt>
                <c:pt idx="3">
                  <c:v>12-2013</c:v>
                </c:pt>
                <c:pt idx="4">
                  <c:v>1-2014</c:v>
                </c:pt>
                <c:pt idx="5">
                  <c:v>2-2014</c:v>
                </c:pt>
                <c:pt idx="6">
                  <c:v>3-2014</c:v>
                </c:pt>
                <c:pt idx="7">
                  <c:v>4-2014</c:v>
                </c:pt>
                <c:pt idx="8">
                  <c:v>5-2014</c:v>
                </c:pt>
                <c:pt idx="9">
                  <c:v>6-2014</c:v>
                </c:pt>
                <c:pt idx="10">
                  <c:v>7-2014</c:v>
                </c:pt>
                <c:pt idx="11">
                  <c:v>8-2014</c:v>
                </c:pt>
                <c:pt idx="12">
                  <c:v>9-2014</c:v>
                </c:pt>
                <c:pt idx="13">
                  <c:v>10-2014</c:v>
                </c:pt>
                <c:pt idx="14">
                  <c:v>11-2014</c:v>
                </c:pt>
                <c:pt idx="15">
                  <c:v>12-2014</c:v>
                </c:pt>
                <c:pt idx="16">
                  <c:v>1-2015</c:v>
                </c:pt>
                <c:pt idx="17">
                  <c:v>2-2015</c:v>
                </c:pt>
                <c:pt idx="18">
                  <c:v>3-2015</c:v>
                </c:pt>
                <c:pt idx="19">
                  <c:v>4-2015</c:v>
                </c:pt>
                <c:pt idx="20">
                  <c:v>5-2015</c:v>
                </c:pt>
                <c:pt idx="21">
                  <c:v>6-2015</c:v>
                </c:pt>
                <c:pt idx="22">
                  <c:v>7-2015</c:v>
                </c:pt>
                <c:pt idx="23">
                  <c:v>8-2015</c:v>
                </c:pt>
                <c:pt idx="24">
                  <c:v>9-2015</c:v>
                </c:pt>
                <c:pt idx="25">
                  <c:v>10-2015</c:v>
                </c:pt>
                <c:pt idx="26">
                  <c:v>11-2015</c:v>
                </c:pt>
                <c:pt idx="27">
                  <c:v>12-2015</c:v>
                </c:pt>
                <c:pt idx="28">
                  <c:v>1-2016</c:v>
                </c:pt>
                <c:pt idx="29">
                  <c:v>2-2016</c:v>
                </c:pt>
                <c:pt idx="30">
                  <c:v>3-2016</c:v>
                </c:pt>
                <c:pt idx="31">
                  <c:v>4-2016</c:v>
                </c:pt>
                <c:pt idx="32">
                  <c:v>5-2016</c:v>
                </c:pt>
                <c:pt idx="33">
                  <c:v>6-2016</c:v>
                </c:pt>
                <c:pt idx="34">
                  <c:v>7-2016</c:v>
                </c:pt>
              </c:strCache>
            </c:strRef>
          </c:cat>
          <c:val>
            <c:numRef>
              <c:f>KPIRoomMonthResults!$D$2:$D$37</c:f>
              <c:numCache>
                <c:formatCode>General</c:formatCode>
                <c:ptCount val="36"/>
                <c:pt idx="0">
                  <c:v>0.55315005727376598</c:v>
                </c:pt>
                <c:pt idx="1">
                  <c:v>0.553985872855697</c:v>
                </c:pt>
                <c:pt idx="2">
                  <c:v>0.56859298322713103</c:v>
                </c:pt>
                <c:pt idx="3">
                  <c:v>0.52344931921331606</c:v>
                </c:pt>
                <c:pt idx="4">
                  <c:v>0.53603150661974497</c:v>
                </c:pt>
                <c:pt idx="5">
                  <c:v>0.497819876710269</c:v>
                </c:pt>
                <c:pt idx="6">
                  <c:v>0.51005847953215699</c:v>
                </c:pt>
                <c:pt idx="7">
                  <c:v>0.53860640301318496</c:v>
                </c:pt>
                <c:pt idx="8">
                  <c:v>0.49926987919819299</c:v>
                </c:pt>
                <c:pt idx="9">
                  <c:v>0.52649336707307803</c:v>
                </c:pt>
                <c:pt idx="10">
                  <c:v>0.60815437286025598</c:v>
                </c:pt>
                <c:pt idx="11">
                  <c:v>0.45614035087719301</c:v>
                </c:pt>
                <c:pt idx="12">
                  <c:v>0.59172864548117599</c:v>
                </c:pt>
                <c:pt idx="13">
                  <c:v>0.55108203321589899</c:v>
                </c:pt>
                <c:pt idx="14">
                  <c:v>0.54032258064516203</c:v>
                </c:pt>
                <c:pt idx="15">
                  <c:v>0.53070591959480695</c:v>
                </c:pt>
                <c:pt idx="16">
                  <c:v>0.55119549929676603</c:v>
                </c:pt>
                <c:pt idx="17">
                  <c:v>0.564447003134394</c:v>
                </c:pt>
                <c:pt idx="18">
                  <c:v>0.54090555326648804</c:v>
                </c:pt>
                <c:pt idx="19">
                  <c:v>0.578869047619049</c:v>
                </c:pt>
                <c:pt idx="20">
                  <c:v>0.44135105760388099</c:v>
                </c:pt>
                <c:pt idx="21">
                  <c:v>0.56232126665271698</c:v>
                </c:pt>
                <c:pt idx="22">
                  <c:v>0.65740740740740899</c:v>
                </c:pt>
                <c:pt idx="23">
                  <c:v>0.69535519125682899</c:v>
                </c:pt>
                <c:pt idx="24">
                  <c:v>0.52198922382408697</c:v>
                </c:pt>
                <c:pt idx="25">
                  <c:v>0.50269438029253299</c:v>
                </c:pt>
                <c:pt idx="26">
                  <c:v>0.51643535427319298</c:v>
                </c:pt>
                <c:pt idx="27">
                  <c:v>0.49321824907521999</c:v>
                </c:pt>
                <c:pt idx="28">
                  <c:v>0.57771446660335801</c:v>
                </c:pt>
                <c:pt idx="29">
                  <c:v>0.55270821199766795</c:v>
                </c:pt>
                <c:pt idx="30">
                  <c:v>0.53825216292408296</c:v>
                </c:pt>
                <c:pt idx="31">
                  <c:v>0.730158730158733</c:v>
                </c:pt>
                <c:pt idx="32">
                  <c:v>0.87356321839080397</c:v>
                </c:pt>
                <c:pt idx="33">
                  <c:v>0.972624798711755</c:v>
                </c:pt>
                <c:pt idx="34">
                  <c:v>0.77037037037037004</c:v>
                </c:pt>
                <c:pt idx="35">
                  <c:v>0.33333333333333298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86-46E8-9768-185BF48B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313592"/>
        <c:axId val="409314576"/>
      </c:lineChart>
      <c:catAx>
        <c:axId val="409313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14576"/>
        <c:crosses val="autoZero"/>
        <c:auto val="1"/>
        <c:lblAlgn val="ctr"/>
        <c:lblOffset val="100"/>
        <c:noMultiLvlLbl val="0"/>
      </c:catAx>
      <c:valAx>
        <c:axId val="409314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1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KPI 4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KPI4MonthResults!$F$1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KPI4MonthResults!$C$2:$C$36</c:f>
              <c:strCache>
                <c:ptCount val="35"/>
                <c:pt idx="0">
                  <c:v>9-2013</c:v>
                </c:pt>
                <c:pt idx="1">
                  <c:v>10-2013</c:v>
                </c:pt>
                <c:pt idx="2">
                  <c:v>11-2013</c:v>
                </c:pt>
                <c:pt idx="3">
                  <c:v>12-2013</c:v>
                </c:pt>
                <c:pt idx="4">
                  <c:v>1-2014</c:v>
                </c:pt>
                <c:pt idx="5">
                  <c:v>2-2014</c:v>
                </c:pt>
                <c:pt idx="6">
                  <c:v>3-2014</c:v>
                </c:pt>
                <c:pt idx="7">
                  <c:v>4-2014</c:v>
                </c:pt>
                <c:pt idx="8">
                  <c:v>5-2014</c:v>
                </c:pt>
                <c:pt idx="9">
                  <c:v>6-2014</c:v>
                </c:pt>
                <c:pt idx="10">
                  <c:v>7-2014</c:v>
                </c:pt>
                <c:pt idx="11">
                  <c:v>8-2014</c:v>
                </c:pt>
                <c:pt idx="12">
                  <c:v>9-2014</c:v>
                </c:pt>
                <c:pt idx="13">
                  <c:v>10-2014</c:v>
                </c:pt>
                <c:pt idx="14">
                  <c:v>11-2014</c:v>
                </c:pt>
                <c:pt idx="15">
                  <c:v>12-2014</c:v>
                </c:pt>
                <c:pt idx="16">
                  <c:v>1-2015</c:v>
                </c:pt>
                <c:pt idx="17">
                  <c:v>2-2015</c:v>
                </c:pt>
                <c:pt idx="18">
                  <c:v>3-2015</c:v>
                </c:pt>
                <c:pt idx="19">
                  <c:v>4-2015</c:v>
                </c:pt>
                <c:pt idx="20">
                  <c:v>5-2015</c:v>
                </c:pt>
                <c:pt idx="21">
                  <c:v>6-2015</c:v>
                </c:pt>
                <c:pt idx="22">
                  <c:v>7-2015</c:v>
                </c:pt>
                <c:pt idx="23">
                  <c:v>8-2015</c:v>
                </c:pt>
                <c:pt idx="24">
                  <c:v>9-2015</c:v>
                </c:pt>
                <c:pt idx="25">
                  <c:v>10-2015</c:v>
                </c:pt>
                <c:pt idx="26">
                  <c:v>11-2015</c:v>
                </c:pt>
                <c:pt idx="27">
                  <c:v>12-2015</c:v>
                </c:pt>
                <c:pt idx="28">
                  <c:v>1-2016</c:v>
                </c:pt>
                <c:pt idx="29">
                  <c:v>2-2016</c:v>
                </c:pt>
                <c:pt idx="30">
                  <c:v>3-2016</c:v>
                </c:pt>
                <c:pt idx="31">
                  <c:v>4-2016</c:v>
                </c:pt>
                <c:pt idx="32">
                  <c:v>5-2016</c:v>
                </c:pt>
                <c:pt idx="33">
                  <c:v>6-2016</c:v>
                </c:pt>
                <c:pt idx="34">
                  <c:v>7-2016</c:v>
                </c:pt>
              </c:strCache>
            </c:strRef>
          </c:cat>
          <c:val>
            <c:numRef>
              <c:f>KPI4MonthResults!$F$2:$F$36</c:f>
              <c:numCache>
                <c:formatCode>General</c:formatCode>
                <c:ptCount val="35"/>
                <c:pt idx="0">
                  <c:v>0.39918533604887901</c:v>
                </c:pt>
                <c:pt idx="1">
                  <c:v>0.46098003629764001</c:v>
                </c:pt>
                <c:pt idx="2">
                  <c:v>0.59840954274353797</c:v>
                </c:pt>
                <c:pt idx="3">
                  <c:v>0.58611825192802003</c:v>
                </c:pt>
                <c:pt idx="4">
                  <c:v>0.61323155216284897</c:v>
                </c:pt>
                <c:pt idx="5">
                  <c:v>0.652392947103274</c:v>
                </c:pt>
                <c:pt idx="6">
                  <c:v>0.61682242990654201</c:v>
                </c:pt>
                <c:pt idx="7">
                  <c:v>0.62841530054644801</c:v>
                </c:pt>
                <c:pt idx="8">
                  <c:v>0.66223404255319096</c:v>
                </c:pt>
                <c:pt idx="9">
                  <c:v>0.61424332344213595</c:v>
                </c:pt>
                <c:pt idx="10">
                  <c:v>0.81651376146788901</c:v>
                </c:pt>
                <c:pt idx="11">
                  <c:v>1</c:v>
                </c:pt>
                <c:pt idx="12">
                  <c:v>0.62041467304625098</c:v>
                </c:pt>
                <c:pt idx="13">
                  <c:v>0.64971751412429302</c:v>
                </c:pt>
                <c:pt idx="14">
                  <c:v>0.67681728880157099</c:v>
                </c:pt>
                <c:pt idx="15">
                  <c:v>0.70351105331599395</c:v>
                </c:pt>
                <c:pt idx="16">
                  <c:v>0.613272311212814</c:v>
                </c:pt>
                <c:pt idx="17">
                  <c:v>0.71145038167938901</c:v>
                </c:pt>
                <c:pt idx="18">
                  <c:v>0.73729729729729698</c:v>
                </c:pt>
                <c:pt idx="19">
                  <c:v>0.71129032258064495</c:v>
                </c:pt>
                <c:pt idx="20">
                  <c:v>0.81538461538461504</c:v>
                </c:pt>
                <c:pt idx="21">
                  <c:v>0.69642857142857095</c:v>
                </c:pt>
                <c:pt idx="22">
                  <c:v>0.83687943262411302</c:v>
                </c:pt>
                <c:pt idx="23">
                  <c:v>0.68656716417910402</c:v>
                </c:pt>
                <c:pt idx="24">
                  <c:v>0.71628371628371601</c:v>
                </c:pt>
                <c:pt idx="25">
                  <c:v>0.73929008567931398</c:v>
                </c:pt>
                <c:pt idx="26">
                  <c:v>0.76799140708915103</c:v>
                </c:pt>
                <c:pt idx="27">
                  <c:v>0.76672694394213303</c:v>
                </c:pt>
                <c:pt idx="28">
                  <c:v>0.751625487646293</c:v>
                </c:pt>
                <c:pt idx="29">
                  <c:v>0.82179341657207705</c:v>
                </c:pt>
                <c:pt idx="30">
                  <c:v>0.79503105590062095</c:v>
                </c:pt>
                <c:pt idx="31">
                  <c:v>0.75056179775280796</c:v>
                </c:pt>
                <c:pt idx="32">
                  <c:v>0.92391304347825998</c:v>
                </c:pt>
                <c:pt idx="33">
                  <c:v>0.763636363636363</c:v>
                </c:pt>
                <c:pt idx="34">
                  <c:v>0.82857142857142796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8-4804-A317-3CD0F8782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453352"/>
        <c:axId val="672456632"/>
      </c:lineChart>
      <c:catAx>
        <c:axId val="672453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56632"/>
        <c:crosses val="autoZero"/>
        <c:auto val="1"/>
        <c:lblAlgn val="ctr"/>
        <c:lblOffset val="100"/>
        <c:noMultiLvlLbl val="0"/>
      </c:catAx>
      <c:valAx>
        <c:axId val="672456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53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KPI 5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KPI5Results!$A$2:$A$4</c:f>
              <c:strCache>
                <c:ptCount val="3"/>
                <c:pt idx="0">
                  <c:v>2013/2014</c:v>
                </c:pt>
                <c:pt idx="1">
                  <c:v>2014/2015</c:v>
                </c:pt>
                <c:pt idx="2">
                  <c:v>2015/2016</c:v>
                </c:pt>
              </c:strCache>
            </c:strRef>
          </c:cat>
          <c:val>
            <c:numRef>
              <c:f>KPI5Results!$D$2:$D$4</c:f>
              <c:numCache>
                <c:formatCode>General</c:formatCode>
                <c:ptCount val="3"/>
                <c:pt idx="0">
                  <c:v>0.99977517985611497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3-41B4-A3DE-2FD3CB6A5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079208"/>
        <c:axId val="416120504"/>
      </c:barChart>
      <c:catAx>
        <c:axId val="344079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Study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20504"/>
        <c:crosses val="autoZero"/>
        <c:auto val="1"/>
        <c:lblAlgn val="ctr"/>
        <c:lblOffset val="100"/>
        <c:noMultiLvlLbl val="0"/>
      </c:catAx>
      <c:valAx>
        <c:axId val="4161205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7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KPI 6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KPI6Results!$A$2:$A$4</c:f>
              <c:strCache>
                <c:ptCount val="3"/>
                <c:pt idx="0">
                  <c:v>2013/2014</c:v>
                </c:pt>
                <c:pt idx="1">
                  <c:v>2014/2015</c:v>
                </c:pt>
                <c:pt idx="2">
                  <c:v>2015/2016</c:v>
                </c:pt>
              </c:strCache>
            </c:strRef>
          </c:cat>
          <c:val>
            <c:numRef>
              <c:f>KPI6Results!$D$2:$D$4</c:f>
              <c:numCache>
                <c:formatCode>General</c:formatCode>
                <c:ptCount val="3"/>
                <c:pt idx="0">
                  <c:v>1</c:v>
                </c:pt>
                <c:pt idx="1">
                  <c:v>0.99822380106571895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A-4CA0-BBCA-154EC1B9A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079208"/>
        <c:axId val="416120504"/>
      </c:barChart>
      <c:catAx>
        <c:axId val="344079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Study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20504"/>
        <c:crosses val="autoZero"/>
        <c:auto val="1"/>
        <c:lblAlgn val="ctr"/>
        <c:lblOffset val="100"/>
        <c:noMultiLvlLbl val="0"/>
      </c:catAx>
      <c:valAx>
        <c:axId val="4161205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7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Room occupation</a:t>
            </a:r>
            <a:r>
              <a:rPr lang="en-US" baseline="0"/>
              <a:t> </a:t>
            </a:r>
            <a:r>
              <a:rPr lang="en-US"/>
              <a:t>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KPIRoomResults!$A$2:$A$4</c:f>
              <c:strCache>
                <c:ptCount val="3"/>
                <c:pt idx="0">
                  <c:v>2013/2014</c:v>
                </c:pt>
                <c:pt idx="1">
                  <c:v>2014/2015</c:v>
                </c:pt>
                <c:pt idx="2">
                  <c:v>2015/2016</c:v>
                </c:pt>
              </c:strCache>
            </c:strRef>
          </c:cat>
          <c:val>
            <c:numRef>
              <c:f>KPIRoomResults!$B$2:$B$4</c:f>
              <c:numCache>
                <c:formatCode>General</c:formatCode>
                <c:ptCount val="3"/>
                <c:pt idx="0">
                  <c:v>0.53285133672367702</c:v>
                </c:pt>
                <c:pt idx="1">
                  <c:v>0.55329280270539505</c:v>
                </c:pt>
                <c:pt idx="2">
                  <c:v>0.54404561992721401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0-4394-B754-C8648142C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079208"/>
        <c:axId val="416120504"/>
      </c:barChart>
      <c:catAx>
        <c:axId val="344079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Study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20504"/>
        <c:crosses val="autoZero"/>
        <c:auto val="1"/>
        <c:lblAlgn val="ctr"/>
        <c:lblOffset val="100"/>
        <c:noMultiLvlLbl val="0"/>
      </c:catAx>
      <c:valAx>
        <c:axId val="4161205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7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Room occupation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KPIRoomMonthResults!$D$1</c:f>
              <c:strCache>
                <c:ptCount val="1"/>
                <c:pt idx="0">
                  <c:v>occupation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KPIRoomMonthResults!$C$2:$C$36</c:f>
              <c:strCache>
                <c:ptCount val="35"/>
                <c:pt idx="0">
                  <c:v>9-2013</c:v>
                </c:pt>
                <c:pt idx="1">
                  <c:v>10-2013</c:v>
                </c:pt>
                <c:pt idx="2">
                  <c:v>11-2013</c:v>
                </c:pt>
                <c:pt idx="3">
                  <c:v>12-2013</c:v>
                </c:pt>
                <c:pt idx="4">
                  <c:v>1-2014</c:v>
                </c:pt>
                <c:pt idx="5">
                  <c:v>2-2014</c:v>
                </c:pt>
                <c:pt idx="6">
                  <c:v>3-2014</c:v>
                </c:pt>
                <c:pt idx="7">
                  <c:v>4-2014</c:v>
                </c:pt>
                <c:pt idx="8">
                  <c:v>5-2014</c:v>
                </c:pt>
                <c:pt idx="9">
                  <c:v>6-2014</c:v>
                </c:pt>
                <c:pt idx="10">
                  <c:v>7-2014</c:v>
                </c:pt>
                <c:pt idx="11">
                  <c:v>8-2014</c:v>
                </c:pt>
                <c:pt idx="12">
                  <c:v>9-2014</c:v>
                </c:pt>
                <c:pt idx="13">
                  <c:v>10-2014</c:v>
                </c:pt>
                <c:pt idx="14">
                  <c:v>11-2014</c:v>
                </c:pt>
                <c:pt idx="15">
                  <c:v>12-2014</c:v>
                </c:pt>
                <c:pt idx="16">
                  <c:v>1-2015</c:v>
                </c:pt>
                <c:pt idx="17">
                  <c:v>2-2015</c:v>
                </c:pt>
                <c:pt idx="18">
                  <c:v>3-2015</c:v>
                </c:pt>
                <c:pt idx="19">
                  <c:v>4-2015</c:v>
                </c:pt>
                <c:pt idx="20">
                  <c:v>5-2015</c:v>
                </c:pt>
                <c:pt idx="21">
                  <c:v>6-2015</c:v>
                </c:pt>
                <c:pt idx="22">
                  <c:v>7-2015</c:v>
                </c:pt>
                <c:pt idx="23">
                  <c:v>8-2015</c:v>
                </c:pt>
                <c:pt idx="24">
                  <c:v>9-2015</c:v>
                </c:pt>
                <c:pt idx="25">
                  <c:v>10-2015</c:v>
                </c:pt>
                <c:pt idx="26">
                  <c:v>11-2015</c:v>
                </c:pt>
                <c:pt idx="27">
                  <c:v>12-2015</c:v>
                </c:pt>
                <c:pt idx="28">
                  <c:v>1-2016</c:v>
                </c:pt>
                <c:pt idx="29">
                  <c:v>2-2016</c:v>
                </c:pt>
                <c:pt idx="30">
                  <c:v>3-2016</c:v>
                </c:pt>
                <c:pt idx="31">
                  <c:v>4-2016</c:v>
                </c:pt>
                <c:pt idx="32">
                  <c:v>5-2016</c:v>
                </c:pt>
                <c:pt idx="33">
                  <c:v>6-2016</c:v>
                </c:pt>
                <c:pt idx="34">
                  <c:v>7-2016</c:v>
                </c:pt>
              </c:strCache>
            </c:strRef>
          </c:cat>
          <c:val>
            <c:numRef>
              <c:f>KPIRoomMonthResults!$D$2:$D$36</c:f>
              <c:numCache>
                <c:formatCode>General</c:formatCode>
                <c:ptCount val="35"/>
                <c:pt idx="0">
                  <c:v>0.55315005727376598</c:v>
                </c:pt>
                <c:pt idx="1">
                  <c:v>0.553985872855697</c:v>
                </c:pt>
                <c:pt idx="2">
                  <c:v>0.56859298322713103</c:v>
                </c:pt>
                <c:pt idx="3">
                  <c:v>0.52344931921331606</c:v>
                </c:pt>
                <c:pt idx="4">
                  <c:v>0.53603150661974497</c:v>
                </c:pt>
                <c:pt idx="5">
                  <c:v>0.497819876710269</c:v>
                </c:pt>
                <c:pt idx="6">
                  <c:v>0.51005847953215699</c:v>
                </c:pt>
                <c:pt idx="7">
                  <c:v>0.53860640301318496</c:v>
                </c:pt>
                <c:pt idx="8">
                  <c:v>0.49926987919819299</c:v>
                </c:pt>
                <c:pt idx="9">
                  <c:v>0.52649336707307803</c:v>
                </c:pt>
                <c:pt idx="10">
                  <c:v>0.60815437286025598</c:v>
                </c:pt>
                <c:pt idx="11">
                  <c:v>0.45614035087719301</c:v>
                </c:pt>
                <c:pt idx="12">
                  <c:v>0.59172864548117599</c:v>
                </c:pt>
                <c:pt idx="13">
                  <c:v>0.55108203321589899</c:v>
                </c:pt>
                <c:pt idx="14">
                  <c:v>0.54032258064516203</c:v>
                </c:pt>
                <c:pt idx="15">
                  <c:v>0.53070591959480695</c:v>
                </c:pt>
                <c:pt idx="16">
                  <c:v>0.55119549929676603</c:v>
                </c:pt>
                <c:pt idx="17">
                  <c:v>0.564447003134394</c:v>
                </c:pt>
                <c:pt idx="18">
                  <c:v>0.54090555326648804</c:v>
                </c:pt>
                <c:pt idx="19">
                  <c:v>0.578869047619049</c:v>
                </c:pt>
                <c:pt idx="20">
                  <c:v>0.44135105760388099</c:v>
                </c:pt>
                <c:pt idx="21">
                  <c:v>0.56232126665271698</c:v>
                </c:pt>
                <c:pt idx="22">
                  <c:v>0.65740740740740899</c:v>
                </c:pt>
                <c:pt idx="23">
                  <c:v>0.69535519125682899</c:v>
                </c:pt>
                <c:pt idx="24">
                  <c:v>0.52198922382408697</c:v>
                </c:pt>
                <c:pt idx="25">
                  <c:v>0.50269438029253299</c:v>
                </c:pt>
                <c:pt idx="26">
                  <c:v>0.51643535427319298</c:v>
                </c:pt>
                <c:pt idx="27">
                  <c:v>0.49321824907521999</c:v>
                </c:pt>
                <c:pt idx="28">
                  <c:v>0.57771446660335801</c:v>
                </c:pt>
                <c:pt idx="29">
                  <c:v>0.55270821199766795</c:v>
                </c:pt>
                <c:pt idx="30">
                  <c:v>0.53825216292408296</c:v>
                </c:pt>
                <c:pt idx="31">
                  <c:v>0.730158730158733</c:v>
                </c:pt>
                <c:pt idx="32">
                  <c:v>0.87356321839080397</c:v>
                </c:pt>
                <c:pt idx="33">
                  <c:v>0.972624798711755</c:v>
                </c:pt>
                <c:pt idx="34">
                  <c:v>0.77037037037037004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B-4FF7-B251-1D8E083A2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453352"/>
        <c:axId val="672456632"/>
      </c:lineChart>
      <c:catAx>
        <c:axId val="672453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56632"/>
        <c:crosses val="autoZero"/>
        <c:auto val="1"/>
        <c:lblAlgn val="ctr"/>
        <c:lblOffset val="100"/>
        <c:noMultiLvlLbl val="0"/>
      </c:catAx>
      <c:valAx>
        <c:axId val="672456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53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KPI12MonthResults!$F$1</c:f>
              <c:strCache>
                <c:ptCount val="1"/>
                <c:pt idx="0">
                  <c:v>KPI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KPI12MonthResults!$C$2:$C$36</c:f>
              <c:strCache>
                <c:ptCount val="35"/>
                <c:pt idx="0">
                  <c:v>9-2013</c:v>
                </c:pt>
                <c:pt idx="1">
                  <c:v>10-2013</c:v>
                </c:pt>
                <c:pt idx="2">
                  <c:v>11-2013</c:v>
                </c:pt>
                <c:pt idx="3">
                  <c:v>12-2013</c:v>
                </c:pt>
                <c:pt idx="4">
                  <c:v>1-2014</c:v>
                </c:pt>
                <c:pt idx="5">
                  <c:v>2-2014</c:v>
                </c:pt>
                <c:pt idx="6">
                  <c:v>3-2014</c:v>
                </c:pt>
                <c:pt idx="7">
                  <c:v>4-2014</c:v>
                </c:pt>
                <c:pt idx="8">
                  <c:v>5-2014</c:v>
                </c:pt>
                <c:pt idx="9">
                  <c:v>6-2014</c:v>
                </c:pt>
                <c:pt idx="10">
                  <c:v>7-2014</c:v>
                </c:pt>
                <c:pt idx="11">
                  <c:v>8-2014</c:v>
                </c:pt>
                <c:pt idx="12">
                  <c:v>9-2014</c:v>
                </c:pt>
                <c:pt idx="13">
                  <c:v>10-2014</c:v>
                </c:pt>
                <c:pt idx="14">
                  <c:v>11-2014</c:v>
                </c:pt>
                <c:pt idx="15">
                  <c:v>12-2014</c:v>
                </c:pt>
                <c:pt idx="16">
                  <c:v>1-2015</c:v>
                </c:pt>
                <c:pt idx="17">
                  <c:v>2-2015</c:v>
                </c:pt>
                <c:pt idx="18">
                  <c:v>3-2015</c:v>
                </c:pt>
                <c:pt idx="19">
                  <c:v>4-2015</c:v>
                </c:pt>
                <c:pt idx="20">
                  <c:v>5-2015</c:v>
                </c:pt>
                <c:pt idx="21">
                  <c:v>6-2015</c:v>
                </c:pt>
                <c:pt idx="22">
                  <c:v>7-2015</c:v>
                </c:pt>
                <c:pt idx="23">
                  <c:v>8-2015</c:v>
                </c:pt>
                <c:pt idx="24">
                  <c:v>9-2015</c:v>
                </c:pt>
                <c:pt idx="25">
                  <c:v>10-2015</c:v>
                </c:pt>
                <c:pt idx="26">
                  <c:v>11-2015</c:v>
                </c:pt>
                <c:pt idx="27">
                  <c:v>12-2015</c:v>
                </c:pt>
                <c:pt idx="28">
                  <c:v>1-2016</c:v>
                </c:pt>
                <c:pt idx="29">
                  <c:v>2-2016</c:v>
                </c:pt>
                <c:pt idx="30">
                  <c:v>3-2016</c:v>
                </c:pt>
                <c:pt idx="31">
                  <c:v>4-2016</c:v>
                </c:pt>
                <c:pt idx="32">
                  <c:v>5-2016</c:v>
                </c:pt>
                <c:pt idx="33">
                  <c:v>6-2016</c:v>
                </c:pt>
                <c:pt idx="34">
                  <c:v>7-2016</c:v>
                </c:pt>
              </c:strCache>
            </c:strRef>
          </c:cat>
          <c:val>
            <c:numRef>
              <c:f>KPI12MonthResults!$F$2:$F$36</c:f>
              <c:numCache>
                <c:formatCode>General</c:formatCode>
                <c:ptCount val="35"/>
                <c:pt idx="0">
                  <c:v>0.91446028513238198</c:v>
                </c:pt>
                <c:pt idx="1">
                  <c:v>0.854809437386569</c:v>
                </c:pt>
                <c:pt idx="2">
                  <c:v>0.791252485089463</c:v>
                </c:pt>
                <c:pt idx="3">
                  <c:v>0.82005141388174796</c:v>
                </c:pt>
                <c:pt idx="4">
                  <c:v>0.78625954198473202</c:v>
                </c:pt>
                <c:pt idx="5">
                  <c:v>0.73299748110831198</c:v>
                </c:pt>
                <c:pt idx="6">
                  <c:v>0.80373831775700899</c:v>
                </c:pt>
                <c:pt idx="7">
                  <c:v>0.81967213114754001</c:v>
                </c:pt>
                <c:pt idx="8">
                  <c:v>0.82978723404255295</c:v>
                </c:pt>
                <c:pt idx="9">
                  <c:v>0.82789317507418303</c:v>
                </c:pt>
                <c:pt idx="10">
                  <c:v>0.61467889908256801</c:v>
                </c:pt>
                <c:pt idx="11">
                  <c:v>0</c:v>
                </c:pt>
                <c:pt idx="12">
                  <c:v>0.81020733652312504</c:v>
                </c:pt>
                <c:pt idx="13">
                  <c:v>0.81113801452784495</c:v>
                </c:pt>
                <c:pt idx="14">
                  <c:v>0.74852652259331998</c:v>
                </c:pt>
                <c:pt idx="15">
                  <c:v>0.75422626788036395</c:v>
                </c:pt>
                <c:pt idx="16">
                  <c:v>0.74713958810068604</c:v>
                </c:pt>
                <c:pt idx="17">
                  <c:v>0.77404580152671698</c:v>
                </c:pt>
                <c:pt idx="18">
                  <c:v>0.71783783783783695</c:v>
                </c:pt>
                <c:pt idx="19">
                  <c:v>0.70806451612903198</c:v>
                </c:pt>
                <c:pt idx="20">
                  <c:v>0.63653846153846105</c:v>
                </c:pt>
                <c:pt idx="21">
                  <c:v>0.63035714285714195</c:v>
                </c:pt>
                <c:pt idx="22">
                  <c:v>0.41843971631205601</c:v>
                </c:pt>
                <c:pt idx="23">
                  <c:v>0.74626865671641696</c:v>
                </c:pt>
                <c:pt idx="24">
                  <c:v>0.764235764235764</c:v>
                </c:pt>
                <c:pt idx="25">
                  <c:v>0.72215422276621699</c:v>
                </c:pt>
                <c:pt idx="26">
                  <c:v>0.69817400644468297</c:v>
                </c:pt>
                <c:pt idx="27">
                  <c:v>0.683544303797468</c:v>
                </c:pt>
                <c:pt idx="28">
                  <c:v>0.624187256176853</c:v>
                </c:pt>
                <c:pt idx="29">
                  <c:v>0.71169125993189497</c:v>
                </c:pt>
                <c:pt idx="30">
                  <c:v>0.66614906832298104</c:v>
                </c:pt>
                <c:pt idx="31">
                  <c:v>0.59325842696629205</c:v>
                </c:pt>
                <c:pt idx="32">
                  <c:v>0.52173913043478204</c:v>
                </c:pt>
                <c:pt idx="33">
                  <c:v>0.46363636363636301</c:v>
                </c:pt>
                <c:pt idx="34">
                  <c:v>0.314285714285714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2-48A0-B02C-EA3A54C397E5}"/>
            </c:ext>
          </c:extLst>
        </c:ser>
        <c:ser>
          <c:idx val="1"/>
          <c:order val="1"/>
          <c:tx>
            <c:strRef>
              <c:f>KPI12MonthResults!$I$1</c:f>
              <c:strCache>
                <c:ptCount val="1"/>
                <c:pt idx="0">
                  <c:v>KPI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KPI12MonthResults!$C$2:$C$36</c:f>
              <c:strCache>
                <c:ptCount val="35"/>
                <c:pt idx="0">
                  <c:v>9-2013</c:v>
                </c:pt>
                <c:pt idx="1">
                  <c:v>10-2013</c:v>
                </c:pt>
                <c:pt idx="2">
                  <c:v>11-2013</c:v>
                </c:pt>
                <c:pt idx="3">
                  <c:v>12-2013</c:v>
                </c:pt>
                <c:pt idx="4">
                  <c:v>1-2014</c:v>
                </c:pt>
                <c:pt idx="5">
                  <c:v>2-2014</c:v>
                </c:pt>
                <c:pt idx="6">
                  <c:v>3-2014</c:v>
                </c:pt>
                <c:pt idx="7">
                  <c:v>4-2014</c:v>
                </c:pt>
                <c:pt idx="8">
                  <c:v>5-2014</c:v>
                </c:pt>
                <c:pt idx="9">
                  <c:v>6-2014</c:v>
                </c:pt>
                <c:pt idx="10">
                  <c:v>7-2014</c:v>
                </c:pt>
                <c:pt idx="11">
                  <c:v>8-2014</c:v>
                </c:pt>
                <c:pt idx="12">
                  <c:v>9-2014</c:v>
                </c:pt>
                <c:pt idx="13">
                  <c:v>10-2014</c:v>
                </c:pt>
                <c:pt idx="14">
                  <c:v>11-2014</c:v>
                </c:pt>
                <c:pt idx="15">
                  <c:v>12-2014</c:v>
                </c:pt>
                <c:pt idx="16">
                  <c:v>1-2015</c:v>
                </c:pt>
                <c:pt idx="17">
                  <c:v>2-2015</c:v>
                </c:pt>
                <c:pt idx="18">
                  <c:v>3-2015</c:v>
                </c:pt>
                <c:pt idx="19">
                  <c:v>4-2015</c:v>
                </c:pt>
                <c:pt idx="20">
                  <c:v>5-2015</c:v>
                </c:pt>
                <c:pt idx="21">
                  <c:v>6-2015</c:v>
                </c:pt>
                <c:pt idx="22">
                  <c:v>7-2015</c:v>
                </c:pt>
                <c:pt idx="23">
                  <c:v>8-2015</c:v>
                </c:pt>
                <c:pt idx="24">
                  <c:v>9-2015</c:v>
                </c:pt>
                <c:pt idx="25">
                  <c:v>10-2015</c:v>
                </c:pt>
                <c:pt idx="26">
                  <c:v>11-2015</c:v>
                </c:pt>
                <c:pt idx="27">
                  <c:v>12-2015</c:v>
                </c:pt>
                <c:pt idx="28">
                  <c:v>1-2016</c:v>
                </c:pt>
                <c:pt idx="29">
                  <c:v>2-2016</c:v>
                </c:pt>
                <c:pt idx="30">
                  <c:v>3-2016</c:v>
                </c:pt>
                <c:pt idx="31">
                  <c:v>4-2016</c:v>
                </c:pt>
                <c:pt idx="32">
                  <c:v>5-2016</c:v>
                </c:pt>
                <c:pt idx="33">
                  <c:v>6-2016</c:v>
                </c:pt>
                <c:pt idx="34">
                  <c:v>7-2016</c:v>
                </c:pt>
              </c:strCache>
            </c:strRef>
          </c:cat>
          <c:val>
            <c:numRef>
              <c:f>KPI12MonthResults!$I$2:$I$36</c:f>
              <c:numCache>
                <c:formatCode>General</c:formatCode>
                <c:ptCount val="35"/>
                <c:pt idx="0">
                  <c:v>0.331975560081466</c:v>
                </c:pt>
                <c:pt idx="1">
                  <c:v>0.38656987295825701</c:v>
                </c:pt>
                <c:pt idx="2">
                  <c:v>0.57256461232604305</c:v>
                </c:pt>
                <c:pt idx="3">
                  <c:v>0.53213367609254403</c:v>
                </c:pt>
                <c:pt idx="4">
                  <c:v>0.58269720101781097</c:v>
                </c:pt>
                <c:pt idx="5">
                  <c:v>0.69017632241813598</c:v>
                </c:pt>
                <c:pt idx="6">
                  <c:v>0.60934579439252301</c:v>
                </c:pt>
                <c:pt idx="7">
                  <c:v>0.60655737704918</c:v>
                </c:pt>
                <c:pt idx="8">
                  <c:v>0.63031914893617003</c:v>
                </c:pt>
                <c:pt idx="9">
                  <c:v>0.57566765578635004</c:v>
                </c:pt>
                <c:pt idx="10">
                  <c:v>0.798165137614678</c:v>
                </c:pt>
                <c:pt idx="11">
                  <c:v>1</c:v>
                </c:pt>
                <c:pt idx="12">
                  <c:v>0.570175438596491</c:v>
                </c:pt>
                <c:pt idx="13">
                  <c:v>0.58514931396287295</c:v>
                </c:pt>
                <c:pt idx="14">
                  <c:v>0.63555992141453799</c:v>
                </c:pt>
                <c:pt idx="15">
                  <c:v>0.66449934980494096</c:v>
                </c:pt>
                <c:pt idx="16">
                  <c:v>0.580091533180778</c:v>
                </c:pt>
                <c:pt idx="17">
                  <c:v>0.66870229007633497</c:v>
                </c:pt>
                <c:pt idx="18">
                  <c:v>0.68648648648648602</c:v>
                </c:pt>
                <c:pt idx="19">
                  <c:v>0.66612903225806397</c:v>
                </c:pt>
                <c:pt idx="20">
                  <c:v>0.81730769230769196</c:v>
                </c:pt>
                <c:pt idx="21">
                  <c:v>0.65892857142857097</c:v>
                </c:pt>
                <c:pt idx="22">
                  <c:v>0.82978723404255295</c:v>
                </c:pt>
                <c:pt idx="23">
                  <c:v>0.67164179104477595</c:v>
                </c:pt>
                <c:pt idx="24">
                  <c:v>0.67232767232767199</c:v>
                </c:pt>
                <c:pt idx="25">
                  <c:v>0.66217870257037903</c:v>
                </c:pt>
                <c:pt idx="26">
                  <c:v>0.737916219119226</c:v>
                </c:pt>
                <c:pt idx="27">
                  <c:v>0.74141048824593103</c:v>
                </c:pt>
                <c:pt idx="28">
                  <c:v>0.71261378413524001</c:v>
                </c:pt>
                <c:pt idx="29">
                  <c:v>0.77866061293984101</c:v>
                </c:pt>
                <c:pt idx="30">
                  <c:v>0.75776397515527905</c:v>
                </c:pt>
                <c:pt idx="31">
                  <c:v>0.70786516853932502</c:v>
                </c:pt>
                <c:pt idx="32">
                  <c:v>0.91304347826086896</c:v>
                </c:pt>
                <c:pt idx="33">
                  <c:v>0.75454545454545396</c:v>
                </c:pt>
                <c:pt idx="34">
                  <c:v>0.82857142857142796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2-48A0-B02C-EA3A54C397E5}"/>
            </c:ext>
          </c:extLst>
        </c:ser>
        <c:ser>
          <c:idx val="2"/>
          <c:order val="2"/>
          <c:tx>
            <c:strRef>
              <c:f>KPI12MonthResults!$L$1</c:f>
              <c:strCache>
                <c:ptCount val="1"/>
                <c:pt idx="0">
                  <c:v>KPI 1 + 2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KPI12MonthResults!$C$2:$C$36</c:f>
              <c:strCache>
                <c:ptCount val="35"/>
                <c:pt idx="0">
                  <c:v>9-2013</c:v>
                </c:pt>
                <c:pt idx="1">
                  <c:v>10-2013</c:v>
                </c:pt>
                <c:pt idx="2">
                  <c:v>11-2013</c:v>
                </c:pt>
                <c:pt idx="3">
                  <c:v>12-2013</c:v>
                </c:pt>
                <c:pt idx="4">
                  <c:v>1-2014</c:v>
                </c:pt>
                <c:pt idx="5">
                  <c:v>2-2014</c:v>
                </c:pt>
                <c:pt idx="6">
                  <c:v>3-2014</c:v>
                </c:pt>
                <c:pt idx="7">
                  <c:v>4-2014</c:v>
                </c:pt>
                <c:pt idx="8">
                  <c:v>5-2014</c:v>
                </c:pt>
                <c:pt idx="9">
                  <c:v>6-2014</c:v>
                </c:pt>
                <c:pt idx="10">
                  <c:v>7-2014</c:v>
                </c:pt>
                <c:pt idx="11">
                  <c:v>8-2014</c:v>
                </c:pt>
                <c:pt idx="12">
                  <c:v>9-2014</c:v>
                </c:pt>
                <c:pt idx="13">
                  <c:v>10-2014</c:v>
                </c:pt>
                <c:pt idx="14">
                  <c:v>11-2014</c:v>
                </c:pt>
                <c:pt idx="15">
                  <c:v>12-2014</c:v>
                </c:pt>
                <c:pt idx="16">
                  <c:v>1-2015</c:v>
                </c:pt>
                <c:pt idx="17">
                  <c:v>2-2015</c:v>
                </c:pt>
                <c:pt idx="18">
                  <c:v>3-2015</c:v>
                </c:pt>
                <c:pt idx="19">
                  <c:v>4-2015</c:v>
                </c:pt>
                <c:pt idx="20">
                  <c:v>5-2015</c:v>
                </c:pt>
                <c:pt idx="21">
                  <c:v>6-2015</c:v>
                </c:pt>
                <c:pt idx="22">
                  <c:v>7-2015</c:v>
                </c:pt>
                <c:pt idx="23">
                  <c:v>8-2015</c:v>
                </c:pt>
                <c:pt idx="24">
                  <c:v>9-2015</c:v>
                </c:pt>
                <c:pt idx="25">
                  <c:v>10-2015</c:v>
                </c:pt>
                <c:pt idx="26">
                  <c:v>11-2015</c:v>
                </c:pt>
                <c:pt idx="27">
                  <c:v>12-2015</c:v>
                </c:pt>
                <c:pt idx="28">
                  <c:v>1-2016</c:v>
                </c:pt>
                <c:pt idx="29">
                  <c:v>2-2016</c:v>
                </c:pt>
                <c:pt idx="30">
                  <c:v>3-2016</c:v>
                </c:pt>
                <c:pt idx="31">
                  <c:v>4-2016</c:v>
                </c:pt>
                <c:pt idx="32">
                  <c:v>5-2016</c:v>
                </c:pt>
                <c:pt idx="33">
                  <c:v>6-2016</c:v>
                </c:pt>
                <c:pt idx="34">
                  <c:v>7-2016</c:v>
                </c:pt>
              </c:strCache>
            </c:strRef>
          </c:cat>
          <c:val>
            <c:numRef>
              <c:f>KPI12MonthResults!$L$2:$L$36</c:f>
              <c:numCache>
                <c:formatCode>General</c:formatCode>
                <c:ptCount val="35"/>
                <c:pt idx="0">
                  <c:v>0.24643584521384901</c:v>
                </c:pt>
                <c:pt idx="1">
                  <c:v>0.24137931034482701</c:v>
                </c:pt>
                <c:pt idx="2">
                  <c:v>0.363817097415506</c:v>
                </c:pt>
                <c:pt idx="3">
                  <c:v>0.35218508997429299</c:v>
                </c:pt>
                <c:pt idx="4">
                  <c:v>0.368956743002544</c:v>
                </c:pt>
                <c:pt idx="5">
                  <c:v>0.42317380352644801</c:v>
                </c:pt>
                <c:pt idx="6">
                  <c:v>0.413084112149532</c:v>
                </c:pt>
                <c:pt idx="7">
                  <c:v>0.42622950819672101</c:v>
                </c:pt>
                <c:pt idx="8">
                  <c:v>0.46010638297872303</c:v>
                </c:pt>
                <c:pt idx="9">
                  <c:v>0.40356083086053401</c:v>
                </c:pt>
                <c:pt idx="10">
                  <c:v>0.41284403669724701</c:v>
                </c:pt>
                <c:pt idx="11">
                  <c:v>0</c:v>
                </c:pt>
                <c:pt idx="12">
                  <c:v>0.38038277511961699</c:v>
                </c:pt>
                <c:pt idx="13">
                  <c:v>0.39628732849071802</c:v>
                </c:pt>
                <c:pt idx="14">
                  <c:v>0.38408644400785802</c:v>
                </c:pt>
                <c:pt idx="15">
                  <c:v>0.41872561768530497</c:v>
                </c:pt>
                <c:pt idx="16">
                  <c:v>0.32723112128146398</c:v>
                </c:pt>
                <c:pt idx="17">
                  <c:v>0.44274809160305301</c:v>
                </c:pt>
                <c:pt idx="18">
                  <c:v>0.40432432432432402</c:v>
                </c:pt>
                <c:pt idx="19">
                  <c:v>0.37419354838709601</c:v>
                </c:pt>
                <c:pt idx="20">
                  <c:v>0.45384615384615301</c:v>
                </c:pt>
                <c:pt idx="21">
                  <c:v>0.28928571428571398</c:v>
                </c:pt>
                <c:pt idx="22">
                  <c:v>0.24822695035460901</c:v>
                </c:pt>
                <c:pt idx="23">
                  <c:v>0.41791044776119401</c:v>
                </c:pt>
                <c:pt idx="24">
                  <c:v>0.43656343656343599</c:v>
                </c:pt>
                <c:pt idx="25">
                  <c:v>0.38433292533659702</c:v>
                </c:pt>
                <c:pt idx="26">
                  <c:v>0.43609022556390897</c:v>
                </c:pt>
                <c:pt idx="27">
                  <c:v>0.42495479204339898</c:v>
                </c:pt>
                <c:pt idx="28">
                  <c:v>0.33680104031209301</c:v>
                </c:pt>
                <c:pt idx="29">
                  <c:v>0.49035187287173598</c:v>
                </c:pt>
                <c:pt idx="30">
                  <c:v>0.42391304347825998</c:v>
                </c:pt>
                <c:pt idx="31">
                  <c:v>0.30112359550561701</c:v>
                </c:pt>
                <c:pt idx="32">
                  <c:v>0.434782608695652</c:v>
                </c:pt>
                <c:pt idx="33">
                  <c:v>0.218181818181818</c:v>
                </c:pt>
                <c:pt idx="34">
                  <c:v>0.14285714285714199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52-48A0-B02C-EA3A54C39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313592"/>
        <c:axId val="409314576"/>
      </c:lineChart>
      <c:catAx>
        <c:axId val="409313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14576"/>
        <c:crosses val="autoZero"/>
        <c:auto val="1"/>
        <c:lblAlgn val="ctr"/>
        <c:lblOffset val="100"/>
        <c:noMultiLvlLbl val="0"/>
      </c:catAx>
      <c:valAx>
        <c:axId val="409314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1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KPIsTogether!$A$2</c:f>
              <c:strCache>
                <c:ptCount val="1"/>
                <c:pt idx="0">
                  <c:v>2013/2014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KPIsTogether!$B$1:$I$1</c:f>
              <c:strCache>
                <c:ptCount val="8"/>
                <c:pt idx="0">
                  <c:v>Students KPI 1</c:v>
                </c:pt>
                <c:pt idx="1">
                  <c:v>Students KPI 2</c:v>
                </c:pt>
                <c:pt idx="2">
                  <c:v>Students KPI 1 + 2</c:v>
                </c:pt>
                <c:pt idx="3">
                  <c:v>Students KPI 3</c:v>
                </c:pt>
                <c:pt idx="4">
                  <c:v>Students KPI 4</c:v>
                </c:pt>
                <c:pt idx="5">
                  <c:v>Students KPI 5</c:v>
                </c:pt>
                <c:pt idx="6">
                  <c:v>Students KPI 6</c:v>
                </c:pt>
                <c:pt idx="7">
                  <c:v>Room Occupation</c:v>
                </c:pt>
              </c:strCache>
            </c:strRef>
          </c:cat>
          <c:val>
            <c:numRef>
              <c:f>KPIsTogether!$B$2:$I$2</c:f>
              <c:numCache>
                <c:formatCode>General</c:formatCode>
                <c:ptCount val="8"/>
                <c:pt idx="0">
                  <c:v>0.81497302158273377</c:v>
                </c:pt>
                <c:pt idx="1">
                  <c:v>0.54878597122302153</c:v>
                </c:pt>
                <c:pt idx="2">
                  <c:v>0.36375899280575541</c:v>
                </c:pt>
                <c:pt idx="3">
                  <c:v>0.79923561151079103</c:v>
                </c:pt>
                <c:pt idx="4">
                  <c:v>0.58116007194244601</c:v>
                </c:pt>
                <c:pt idx="5">
                  <c:v>0.99977517985611497</c:v>
                </c:pt>
                <c:pt idx="6">
                  <c:v>1</c:v>
                </c:pt>
                <c:pt idx="7">
                  <c:v>0.53285133672367702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71-4164-9314-C546625069C1}"/>
            </c:ext>
          </c:extLst>
        </c:ser>
        <c:ser>
          <c:idx val="1"/>
          <c:order val="1"/>
          <c:tx>
            <c:strRef>
              <c:f>KPIsTogether!$A$3</c:f>
              <c:strCache>
                <c:ptCount val="1"/>
                <c:pt idx="0">
                  <c:v>2014/2015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KPIsTogether!$B$1:$I$1</c:f>
              <c:strCache>
                <c:ptCount val="8"/>
                <c:pt idx="0">
                  <c:v>Students KPI 1</c:v>
                </c:pt>
                <c:pt idx="1">
                  <c:v>Students KPI 2</c:v>
                </c:pt>
                <c:pt idx="2">
                  <c:v>Students KPI 1 + 2</c:v>
                </c:pt>
                <c:pt idx="3">
                  <c:v>Students KPI 3</c:v>
                </c:pt>
                <c:pt idx="4">
                  <c:v>Students KPI 4</c:v>
                </c:pt>
                <c:pt idx="5">
                  <c:v>Students KPI 5</c:v>
                </c:pt>
                <c:pt idx="6">
                  <c:v>Students KPI 6</c:v>
                </c:pt>
                <c:pt idx="7">
                  <c:v>Room Occupation</c:v>
                </c:pt>
              </c:strCache>
            </c:strRef>
          </c:cat>
          <c:val>
            <c:numRef>
              <c:f>KPIsTogether!$B$3:$I$3</c:f>
              <c:numCache>
                <c:formatCode>General</c:formatCode>
                <c:ptCount val="8"/>
                <c:pt idx="0">
                  <c:v>0.74274052478134112</c:v>
                </c:pt>
                <c:pt idx="1">
                  <c:v>0.64163265306122452</c:v>
                </c:pt>
                <c:pt idx="2">
                  <c:v>0.38437317784256558</c:v>
                </c:pt>
                <c:pt idx="3">
                  <c:v>0.87906705539358598</c:v>
                </c:pt>
                <c:pt idx="4">
                  <c:v>0.68454810495626806</c:v>
                </c:pt>
                <c:pt idx="5">
                  <c:v>1</c:v>
                </c:pt>
                <c:pt idx="6">
                  <c:v>0.99822380106571895</c:v>
                </c:pt>
                <c:pt idx="7">
                  <c:v>0.55329280270539505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71-4164-9314-C546625069C1}"/>
            </c:ext>
          </c:extLst>
        </c:ser>
        <c:ser>
          <c:idx val="2"/>
          <c:order val="2"/>
          <c:tx>
            <c:strRef>
              <c:f>KPIsTogether!$A$4</c:f>
              <c:strCache>
                <c:ptCount val="1"/>
                <c:pt idx="0">
                  <c:v>2015/2016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KPIsTogether!$B$1:$I$1</c:f>
              <c:strCache>
                <c:ptCount val="8"/>
                <c:pt idx="0">
                  <c:v>Students KPI 1</c:v>
                </c:pt>
                <c:pt idx="1">
                  <c:v>Students KPI 2</c:v>
                </c:pt>
                <c:pt idx="2">
                  <c:v>Students KPI 1 + 2</c:v>
                </c:pt>
                <c:pt idx="3">
                  <c:v>Students KPI 3</c:v>
                </c:pt>
                <c:pt idx="4">
                  <c:v>Students KPI 4</c:v>
                </c:pt>
                <c:pt idx="5">
                  <c:v>Students KPI 5</c:v>
                </c:pt>
                <c:pt idx="6">
                  <c:v>Students KPI 6</c:v>
                </c:pt>
                <c:pt idx="7">
                  <c:v>Room Occupation</c:v>
                </c:pt>
              </c:strCache>
            </c:strRef>
          </c:cat>
          <c:val>
            <c:numRef>
              <c:f>KPIsTogether!$B$4:$I$4</c:f>
              <c:numCache>
                <c:formatCode>General</c:formatCode>
                <c:ptCount val="8"/>
                <c:pt idx="0">
                  <c:v>0.68447596532702915</c:v>
                </c:pt>
                <c:pt idx="1">
                  <c:v>0.72324665090622542</c:v>
                </c:pt>
                <c:pt idx="2">
                  <c:v>0.40772261623325451</c:v>
                </c:pt>
                <c:pt idx="3">
                  <c:v>0.91583924349881696</c:v>
                </c:pt>
                <c:pt idx="4">
                  <c:v>0.76469661150512203</c:v>
                </c:pt>
                <c:pt idx="5">
                  <c:v>1</c:v>
                </c:pt>
                <c:pt idx="6">
                  <c:v>1</c:v>
                </c:pt>
                <c:pt idx="7">
                  <c:v>0.54404561992721401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71-4164-9314-C54662506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076880"/>
        <c:axId val="677073272"/>
      </c:barChart>
      <c:catAx>
        <c:axId val="67707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73272"/>
        <c:crosses val="autoZero"/>
        <c:auto val="1"/>
        <c:lblAlgn val="ctr"/>
        <c:lblOffset val="100"/>
        <c:noMultiLvlLbl val="0"/>
      </c:catAx>
      <c:valAx>
        <c:axId val="677073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KPI achieved /day/module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 TOM lectures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KPIMonthNumbers!$D$1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KPIMonthNumbers!$C$2:$C$36</c:f>
              <c:strCache>
                <c:ptCount val="35"/>
                <c:pt idx="0">
                  <c:v>9-2013</c:v>
                </c:pt>
                <c:pt idx="1">
                  <c:v>10-2013</c:v>
                </c:pt>
                <c:pt idx="2">
                  <c:v>11-2013</c:v>
                </c:pt>
                <c:pt idx="3">
                  <c:v>12-2013</c:v>
                </c:pt>
                <c:pt idx="4">
                  <c:v>1-2014</c:v>
                </c:pt>
                <c:pt idx="5">
                  <c:v>2-2014</c:v>
                </c:pt>
                <c:pt idx="6">
                  <c:v>3-2014</c:v>
                </c:pt>
                <c:pt idx="7">
                  <c:v>4-2014</c:v>
                </c:pt>
                <c:pt idx="8">
                  <c:v>5-2014</c:v>
                </c:pt>
                <c:pt idx="9">
                  <c:v>6-2014</c:v>
                </c:pt>
                <c:pt idx="10">
                  <c:v>7-2014</c:v>
                </c:pt>
                <c:pt idx="11">
                  <c:v>8-2014</c:v>
                </c:pt>
                <c:pt idx="12">
                  <c:v>9-2014</c:v>
                </c:pt>
                <c:pt idx="13">
                  <c:v>10-2014</c:v>
                </c:pt>
                <c:pt idx="14">
                  <c:v>11-2014</c:v>
                </c:pt>
                <c:pt idx="15">
                  <c:v>12-2014</c:v>
                </c:pt>
                <c:pt idx="16">
                  <c:v>1-2015</c:v>
                </c:pt>
                <c:pt idx="17">
                  <c:v>2-2015</c:v>
                </c:pt>
                <c:pt idx="18">
                  <c:v>3-2015</c:v>
                </c:pt>
                <c:pt idx="19">
                  <c:v>4-2015</c:v>
                </c:pt>
                <c:pt idx="20">
                  <c:v>5-2015</c:v>
                </c:pt>
                <c:pt idx="21">
                  <c:v>6-2015</c:v>
                </c:pt>
                <c:pt idx="22">
                  <c:v>7-2015</c:v>
                </c:pt>
                <c:pt idx="23">
                  <c:v>8-2015</c:v>
                </c:pt>
                <c:pt idx="24">
                  <c:v>9-2015</c:v>
                </c:pt>
                <c:pt idx="25">
                  <c:v>10-2015</c:v>
                </c:pt>
                <c:pt idx="26">
                  <c:v>11-2015</c:v>
                </c:pt>
                <c:pt idx="27">
                  <c:v>12-2015</c:v>
                </c:pt>
                <c:pt idx="28">
                  <c:v>1-2016</c:v>
                </c:pt>
                <c:pt idx="29">
                  <c:v>2-2016</c:v>
                </c:pt>
                <c:pt idx="30">
                  <c:v>3-2016</c:v>
                </c:pt>
                <c:pt idx="31">
                  <c:v>4-2016</c:v>
                </c:pt>
                <c:pt idx="32">
                  <c:v>5-2016</c:v>
                </c:pt>
                <c:pt idx="33">
                  <c:v>6-2016</c:v>
                </c:pt>
                <c:pt idx="34">
                  <c:v>7-2016</c:v>
                </c:pt>
              </c:strCache>
            </c:strRef>
          </c:cat>
          <c:val>
            <c:numRef>
              <c:f>KPIMonthNumbers!$D$2:$D$36</c:f>
              <c:numCache>
                <c:formatCode>General</c:formatCode>
                <c:ptCount val="35"/>
                <c:pt idx="0">
                  <c:v>491</c:v>
                </c:pt>
                <c:pt idx="1">
                  <c:v>551</c:v>
                </c:pt>
                <c:pt idx="2">
                  <c:v>503</c:v>
                </c:pt>
                <c:pt idx="3">
                  <c:v>389</c:v>
                </c:pt>
                <c:pt idx="4">
                  <c:v>393</c:v>
                </c:pt>
                <c:pt idx="5">
                  <c:v>397</c:v>
                </c:pt>
                <c:pt idx="6">
                  <c:v>535</c:v>
                </c:pt>
                <c:pt idx="7">
                  <c:v>366</c:v>
                </c:pt>
                <c:pt idx="8">
                  <c:v>376</c:v>
                </c:pt>
                <c:pt idx="9">
                  <c:v>337</c:v>
                </c:pt>
                <c:pt idx="10">
                  <c:v>109</c:v>
                </c:pt>
                <c:pt idx="11">
                  <c:v>1</c:v>
                </c:pt>
                <c:pt idx="12">
                  <c:v>1254</c:v>
                </c:pt>
                <c:pt idx="13">
                  <c:v>1239</c:v>
                </c:pt>
                <c:pt idx="14">
                  <c:v>1018</c:v>
                </c:pt>
                <c:pt idx="15">
                  <c:v>769</c:v>
                </c:pt>
                <c:pt idx="16">
                  <c:v>874</c:v>
                </c:pt>
                <c:pt idx="17">
                  <c:v>655</c:v>
                </c:pt>
                <c:pt idx="18">
                  <c:v>925</c:v>
                </c:pt>
                <c:pt idx="19">
                  <c:v>620</c:v>
                </c:pt>
                <c:pt idx="20">
                  <c:v>520</c:v>
                </c:pt>
                <c:pt idx="21">
                  <c:v>560</c:v>
                </c:pt>
                <c:pt idx="22">
                  <c:v>141</c:v>
                </c:pt>
                <c:pt idx="23">
                  <c:v>67</c:v>
                </c:pt>
                <c:pt idx="24">
                  <c:v>1001</c:v>
                </c:pt>
                <c:pt idx="25">
                  <c:v>817</c:v>
                </c:pt>
                <c:pt idx="26">
                  <c:v>931</c:v>
                </c:pt>
                <c:pt idx="27">
                  <c:v>553</c:v>
                </c:pt>
                <c:pt idx="28">
                  <c:v>769</c:v>
                </c:pt>
                <c:pt idx="29">
                  <c:v>881</c:v>
                </c:pt>
                <c:pt idx="30">
                  <c:v>644</c:v>
                </c:pt>
                <c:pt idx="31">
                  <c:v>445</c:v>
                </c:pt>
                <c:pt idx="32">
                  <c:v>92</c:v>
                </c:pt>
                <c:pt idx="33">
                  <c:v>110</c:v>
                </c:pt>
                <c:pt idx="3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9-4570-A94D-B38EBD2FA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0816"/>
        <c:axId val="413338520"/>
      </c:lineChart>
      <c:catAx>
        <c:axId val="41334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38520"/>
        <c:crosses val="autoZero"/>
        <c:auto val="1"/>
        <c:lblAlgn val="ctr"/>
        <c:lblOffset val="100"/>
        <c:noMultiLvlLbl val="0"/>
      </c:catAx>
      <c:valAx>
        <c:axId val="41333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KPI 1 + 2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2013/2014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('KPI12'!$D$1,'KPI12'!$G$1,'KPI12'!$J$1)</c:f>
              <c:strCache>
                <c:ptCount val="3"/>
                <c:pt idx="0">
                  <c:v>Students KPI 1</c:v>
                </c:pt>
                <c:pt idx="1">
                  <c:v>Students KPI 2</c:v>
                </c:pt>
                <c:pt idx="2">
                  <c:v>Students KPI 1 + 2</c:v>
                </c:pt>
              </c:strCache>
            </c:strRef>
          </c:cat>
          <c:val>
            <c:numRef>
              <c:f>('KPI12'!$D$2,'KPI12'!$G$2,'KPI12'!$J$2)</c:f>
              <c:numCache>
                <c:formatCode>General</c:formatCode>
                <c:ptCount val="3"/>
                <c:pt idx="0">
                  <c:v>0.81497302158273377</c:v>
                </c:pt>
                <c:pt idx="1">
                  <c:v>0.54878597122302153</c:v>
                </c:pt>
                <c:pt idx="2">
                  <c:v>0.36375899280575541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179-4077-AD84-59B2F1E89FDD}"/>
            </c:ext>
          </c:extLst>
        </c:ser>
        <c:ser>
          <c:idx val="2"/>
          <c:order val="1"/>
          <c:tx>
            <c:v>2014/2015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('KPI12'!$D$1,'KPI12'!$G$1,'KPI12'!$J$1)</c:f>
              <c:strCache>
                <c:ptCount val="3"/>
                <c:pt idx="0">
                  <c:v>Students KPI 1</c:v>
                </c:pt>
                <c:pt idx="1">
                  <c:v>Students KPI 2</c:v>
                </c:pt>
                <c:pt idx="2">
                  <c:v>Students KPI 1 + 2</c:v>
                </c:pt>
              </c:strCache>
            </c:strRef>
          </c:cat>
          <c:val>
            <c:numRef>
              <c:f>('KPI12'!$D$3,'KPI12'!$G$3,'KPI12'!$J$3)</c:f>
              <c:numCache>
                <c:formatCode>General</c:formatCode>
                <c:ptCount val="3"/>
                <c:pt idx="0">
                  <c:v>0.74274052478134112</c:v>
                </c:pt>
                <c:pt idx="1">
                  <c:v>0.64163265306122452</c:v>
                </c:pt>
                <c:pt idx="2">
                  <c:v>0.38437317784256558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179-4077-AD84-59B2F1E89FDD}"/>
            </c:ext>
          </c:extLst>
        </c:ser>
        <c:ser>
          <c:idx val="1"/>
          <c:order val="2"/>
          <c:tx>
            <c:v>2015/2016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('KPI12'!$D$1,'KPI12'!$G$1,'KPI12'!$J$1)</c:f>
              <c:strCache>
                <c:ptCount val="3"/>
                <c:pt idx="0">
                  <c:v>Students KPI 1</c:v>
                </c:pt>
                <c:pt idx="1">
                  <c:v>Students KPI 2</c:v>
                </c:pt>
                <c:pt idx="2">
                  <c:v>Students KPI 1 + 2</c:v>
                </c:pt>
              </c:strCache>
            </c:strRef>
          </c:cat>
          <c:val>
            <c:numRef>
              <c:f>('KPI12'!$D$4,'KPI12'!$G$4,'KPI12'!$J$4)</c:f>
              <c:numCache>
                <c:formatCode>General</c:formatCode>
                <c:ptCount val="3"/>
                <c:pt idx="0">
                  <c:v>0.68447596532702915</c:v>
                </c:pt>
                <c:pt idx="1">
                  <c:v>0.72324665090622542</c:v>
                </c:pt>
                <c:pt idx="2">
                  <c:v>0.40772261623325451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179-4077-AD84-59B2F1E89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149768"/>
        <c:axId val="414150096"/>
      </c:barChart>
      <c:catAx>
        <c:axId val="41414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50096"/>
        <c:crosses val="autoZero"/>
        <c:auto val="1"/>
        <c:lblAlgn val="ctr"/>
        <c:lblOffset val="100"/>
        <c:noMultiLvlLbl val="0"/>
      </c:catAx>
      <c:valAx>
        <c:axId val="414150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module</a:t>
                </a:r>
                <a:r>
                  <a:rPr lang="en-US" baseline="0"/>
                  <a:t> days accomplished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4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KPI</a:t>
            </a:r>
            <a:r>
              <a:rPr lang="en-US" baseline="0"/>
              <a:t> 1 + 2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KPI12MonthResults!$F$1</c:f>
              <c:strCache>
                <c:ptCount val="1"/>
                <c:pt idx="0">
                  <c:v>KPI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KPI12MonthResults!$C$2:$C$36</c:f>
              <c:strCache>
                <c:ptCount val="35"/>
                <c:pt idx="0">
                  <c:v>9-2013</c:v>
                </c:pt>
                <c:pt idx="1">
                  <c:v>10-2013</c:v>
                </c:pt>
                <c:pt idx="2">
                  <c:v>11-2013</c:v>
                </c:pt>
                <c:pt idx="3">
                  <c:v>12-2013</c:v>
                </c:pt>
                <c:pt idx="4">
                  <c:v>1-2014</c:v>
                </c:pt>
                <c:pt idx="5">
                  <c:v>2-2014</c:v>
                </c:pt>
                <c:pt idx="6">
                  <c:v>3-2014</c:v>
                </c:pt>
                <c:pt idx="7">
                  <c:v>4-2014</c:v>
                </c:pt>
                <c:pt idx="8">
                  <c:v>5-2014</c:v>
                </c:pt>
                <c:pt idx="9">
                  <c:v>6-2014</c:v>
                </c:pt>
                <c:pt idx="10">
                  <c:v>7-2014</c:v>
                </c:pt>
                <c:pt idx="11">
                  <c:v>8-2014</c:v>
                </c:pt>
                <c:pt idx="12">
                  <c:v>9-2014</c:v>
                </c:pt>
                <c:pt idx="13">
                  <c:v>10-2014</c:v>
                </c:pt>
                <c:pt idx="14">
                  <c:v>11-2014</c:v>
                </c:pt>
                <c:pt idx="15">
                  <c:v>12-2014</c:v>
                </c:pt>
                <c:pt idx="16">
                  <c:v>1-2015</c:v>
                </c:pt>
                <c:pt idx="17">
                  <c:v>2-2015</c:v>
                </c:pt>
                <c:pt idx="18">
                  <c:v>3-2015</c:v>
                </c:pt>
                <c:pt idx="19">
                  <c:v>4-2015</c:v>
                </c:pt>
                <c:pt idx="20">
                  <c:v>5-2015</c:v>
                </c:pt>
                <c:pt idx="21">
                  <c:v>6-2015</c:v>
                </c:pt>
                <c:pt idx="22">
                  <c:v>7-2015</c:v>
                </c:pt>
                <c:pt idx="23">
                  <c:v>8-2015</c:v>
                </c:pt>
                <c:pt idx="24">
                  <c:v>9-2015</c:v>
                </c:pt>
                <c:pt idx="25">
                  <c:v>10-2015</c:v>
                </c:pt>
                <c:pt idx="26">
                  <c:v>11-2015</c:v>
                </c:pt>
                <c:pt idx="27">
                  <c:v>12-2015</c:v>
                </c:pt>
                <c:pt idx="28">
                  <c:v>1-2016</c:v>
                </c:pt>
                <c:pt idx="29">
                  <c:v>2-2016</c:v>
                </c:pt>
                <c:pt idx="30">
                  <c:v>3-2016</c:v>
                </c:pt>
                <c:pt idx="31">
                  <c:v>4-2016</c:v>
                </c:pt>
                <c:pt idx="32">
                  <c:v>5-2016</c:v>
                </c:pt>
                <c:pt idx="33">
                  <c:v>6-2016</c:v>
                </c:pt>
                <c:pt idx="34">
                  <c:v>7-2016</c:v>
                </c:pt>
              </c:strCache>
            </c:strRef>
          </c:cat>
          <c:val>
            <c:numRef>
              <c:f>KPI12MonthResults!$F$2:$F$36</c:f>
              <c:numCache>
                <c:formatCode>General</c:formatCode>
                <c:ptCount val="35"/>
                <c:pt idx="0">
                  <c:v>0.91446028513238198</c:v>
                </c:pt>
                <c:pt idx="1">
                  <c:v>0.854809437386569</c:v>
                </c:pt>
                <c:pt idx="2">
                  <c:v>0.791252485089463</c:v>
                </c:pt>
                <c:pt idx="3">
                  <c:v>0.82005141388174796</c:v>
                </c:pt>
                <c:pt idx="4">
                  <c:v>0.78625954198473202</c:v>
                </c:pt>
                <c:pt idx="5">
                  <c:v>0.73299748110831198</c:v>
                </c:pt>
                <c:pt idx="6">
                  <c:v>0.80373831775700899</c:v>
                </c:pt>
                <c:pt idx="7">
                  <c:v>0.81967213114754001</c:v>
                </c:pt>
                <c:pt idx="8">
                  <c:v>0.82978723404255295</c:v>
                </c:pt>
                <c:pt idx="9">
                  <c:v>0.82789317507418303</c:v>
                </c:pt>
                <c:pt idx="10">
                  <c:v>0.61467889908256801</c:v>
                </c:pt>
                <c:pt idx="11">
                  <c:v>0</c:v>
                </c:pt>
                <c:pt idx="12">
                  <c:v>0.81020733652312504</c:v>
                </c:pt>
                <c:pt idx="13">
                  <c:v>0.81113801452784495</c:v>
                </c:pt>
                <c:pt idx="14">
                  <c:v>0.74852652259331998</c:v>
                </c:pt>
                <c:pt idx="15">
                  <c:v>0.75422626788036395</c:v>
                </c:pt>
                <c:pt idx="16">
                  <c:v>0.74713958810068604</c:v>
                </c:pt>
                <c:pt idx="17">
                  <c:v>0.77404580152671698</c:v>
                </c:pt>
                <c:pt idx="18">
                  <c:v>0.71783783783783695</c:v>
                </c:pt>
                <c:pt idx="19">
                  <c:v>0.70806451612903198</c:v>
                </c:pt>
                <c:pt idx="20">
                  <c:v>0.63653846153846105</c:v>
                </c:pt>
                <c:pt idx="21">
                  <c:v>0.63035714285714195</c:v>
                </c:pt>
                <c:pt idx="22">
                  <c:v>0.41843971631205601</c:v>
                </c:pt>
                <c:pt idx="23">
                  <c:v>0.74626865671641696</c:v>
                </c:pt>
                <c:pt idx="24">
                  <c:v>0.764235764235764</c:v>
                </c:pt>
                <c:pt idx="25">
                  <c:v>0.72215422276621699</c:v>
                </c:pt>
                <c:pt idx="26">
                  <c:v>0.69817400644468297</c:v>
                </c:pt>
                <c:pt idx="27">
                  <c:v>0.683544303797468</c:v>
                </c:pt>
                <c:pt idx="28">
                  <c:v>0.624187256176853</c:v>
                </c:pt>
                <c:pt idx="29">
                  <c:v>0.71169125993189497</c:v>
                </c:pt>
                <c:pt idx="30">
                  <c:v>0.66614906832298104</c:v>
                </c:pt>
                <c:pt idx="31">
                  <c:v>0.59325842696629205</c:v>
                </c:pt>
                <c:pt idx="32">
                  <c:v>0.52173913043478204</c:v>
                </c:pt>
                <c:pt idx="33">
                  <c:v>0.46363636363636301</c:v>
                </c:pt>
                <c:pt idx="34">
                  <c:v>0.314285714285714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0-434C-9001-383D06CC46A9}"/>
            </c:ext>
          </c:extLst>
        </c:ser>
        <c:ser>
          <c:idx val="1"/>
          <c:order val="1"/>
          <c:tx>
            <c:strRef>
              <c:f>KPI12MonthResults!$I$1</c:f>
              <c:strCache>
                <c:ptCount val="1"/>
                <c:pt idx="0">
                  <c:v>KPI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KPI12MonthResults!$C$2:$C$36</c:f>
              <c:strCache>
                <c:ptCount val="35"/>
                <c:pt idx="0">
                  <c:v>9-2013</c:v>
                </c:pt>
                <c:pt idx="1">
                  <c:v>10-2013</c:v>
                </c:pt>
                <c:pt idx="2">
                  <c:v>11-2013</c:v>
                </c:pt>
                <c:pt idx="3">
                  <c:v>12-2013</c:v>
                </c:pt>
                <c:pt idx="4">
                  <c:v>1-2014</c:v>
                </c:pt>
                <c:pt idx="5">
                  <c:v>2-2014</c:v>
                </c:pt>
                <c:pt idx="6">
                  <c:v>3-2014</c:v>
                </c:pt>
                <c:pt idx="7">
                  <c:v>4-2014</c:v>
                </c:pt>
                <c:pt idx="8">
                  <c:v>5-2014</c:v>
                </c:pt>
                <c:pt idx="9">
                  <c:v>6-2014</c:v>
                </c:pt>
                <c:pt idx="10">
                  <c:v>7-2014</c:v>
                </c:pt>
                <c:pt idx="11">
                  <c:v>8-2014</c:v>
                </c:pt>
                <c:pt idx="12">
                  <c:v>9-2014</c:v>
                </c:pt>
                <c:pt idx="13">
                  <c:v>10-2014</c:v>
                </c:pt>
                <c:pt idx="14">
                  <c:v>11-2014</c:v>
                </c:pt>
                <c:pt idx="15">
                  <c:v>12-2014</c:v>
                </c:pt>
                <c:pt idx="16">
                  <c:v>1-2015</c:v>
                </c:pt>
                <c:pt idx="17">
                  <c:v>2-2015</c:v>
                </c:pt>
                <c:pt idx="18">
                  <c:v>3-2015</c:v>
                </c:pt>
                <c:pt idx="19">
                  <c:v>4-2015</c:v>
                </c:pt>
                <c:pt idx="20">
                  <c:v>5-2015</c:v>
                </c:pt>
                <c:pt idx="21">
                  <c:v>6-2015</c:v>
                </c:pt>
                <c:pt idx="22">
                  <c:v>7-2015</c:v>
                </c:pt>
                <c:pt idx="23">
                  <c:v>8-2015</c:v>
                </c:pt>
                <c:pt idx="24">
                  <c:v>9-2015</c:v>
                </c:pt>
                <c:pt idx="25">
                  <c:v>10-2015</c:v>
                </c:pt>
                <c:pt idx="26">
                  <c:v>11-2015</c:v>
                </c:pt>
                <c:pt idx="27">
                  <c:v>12-2015</c:v>
                </c:pt>
                <c:pt idx="28">
                  <c:v>1-2016</c:v>
                </c:pt>
                <c:pt idx="29">
                  <c:v>2-2016</c:v>
                </c:pt>
                <c:pt idx="30">
                  <c:v>3-2016</c:v>
                </c:pt>
                <c:pt idx="31">
                  <c:v>4-2016</c:v>
                </c:pt>
                <c:pt idx="32">
                  <c:v>5-2016</c:v>
                </c:pt>
                <c:pt idx="33">
                  <c:v>6-2016</c:v>
                </c:pt>
                <c:pt idx="34">
                  <c:v>7-2016</c:v>
                </c:pt>
              </c:strCache>
            </c:strRef>
          </c:cat>
          <c:val>
            <c:numRef>
              <c:f>KPI12MonthResults!$I$2:$I$36</c:f>
              <c:numCache>
                <c:formatCode>General</c:formatCode>
                <c:ptCount val="35"/>
                <c:pt idx="0">
                  <c:v>0.331975560081466</c:v>
                </c:pt>
                <c:pt idx="1">
                  <c:v>0.38656987295825701</c:v>
                </c:pt>
                <c:pt idx="2">
                  <c:v>0.57256461232604305</c:v>
                </c:pt>
                <c:pt idx="3">
                  <c:v>0.53213367609254403</c:v>
                </c:pt>
                <c:pt idx="4">
                  <c:v>0.58269720101781097</c:v>
                </c:pt>
                <c:pt idx="5">
                  <c:v>0.69017632241813598</c:v>
                </c:pt>
                <c:pt idx="6">
                  <c:v>0.60934579439252301</c:v>
                </c:pt>
                <c:pt idx="7">
                  <c:v>0.60655737704918</c:v>
                </c:pt>
                <c:pt idx="8">
                  <c:v>0.63031914893617003</c:v>
                </c:pt>
                <c:pt idx="9">
                  <c:v>0.57566765578635004</c:v>
                </c:pt>
                <c:pt idx="10">
                  <c:v>0.798165137614678</c:v>
                </c:pt>
                <c:pt idx="11">
                  <c:v>1</c:v>
                </c:pt>
                <c:pt idx="12">
                  <c:v>0.570175438596491</c:v>
                </c:pt>
                <c:pt idx="13">
                  <c:v>0.58514931396287295</c:v>
                </c:pt>
                <c:pt idx="14">
                  <c:v>0.63555992141453799</c:v>
                </c:pt>
                <c:pt idx="15">
                  <c:v>0.66449934980494096</c:v>
                </c:pt>
                <c:pt idx="16">
                  <c:v>0.580091533180778</c:v>
                </c:pt>
                <c:pt idx="17">
                  <c:v>0.66870229007633497</c:v>
                </c:pt>
                <c:pt idx="18">
                  <c:v>0.68648648648648602</c:v>
                </c:pt>
                <c:pt idx="19">
                  <c:v>0.66612903225806397</c:v>
                </c:pt>
                <c:pt idx="20">
                  <c:v>0.81730769230769196</c:v>
                </c:pt>
                <c:pt idx="21">
                  <c:v>0.65892857142857097</c:v>
                </c:pt>
                <c:pt idx="22">
                  <c:v>0.82978723404255295</c:v>
                </c:pt>
                <c:pt idx="23">
                  <c:v>0.67164179104477595</c:v>
                </c:pt>
                <c:pt idx="24">
                  <c:v>0.67232767232767199</c:v>
                </c:pt>
                <c:pt idx="25">
                  <c:v>0.66217870257037903</c:v>
                </c:pt>
                <c:pt idx="26">
                  <c:v>0.737916219119226</c:v>
                </c:pt>
                <c:pt idx="27">
                  <c:v>0.74141048824593103</c:v>
                </c:pt>
                <c:pt idx="28">
                  <c:v>0.71261378413524001</c:v>
                </c:pt>
                <c:pt idx="29">
                  <c:v>0.77866061293984101</c:v>
                </c:pt>
                <c:pt idx="30">
                  <c:v>0.75776397515527905</c:v>
                </c:pt>
                <c:pt idx="31">
                  <c:v>0.70786516853932502</c:v>
                </c:pt>
                <c:pt idx="32">
                  <c:v>0.91304347826086896</c:v>
                </c:pt>
                <c:pt idx="33">
                  <c:v>0.75454545454545396</c:v>
                </c:pt>
                <c:pt idx="34">
                  <c:v>0.82857142857142796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0-434C-9001-383D06CC46A9}"/>
            </c:ext>
          </c:extLst>
        </c:ser>
        <c:ser>
          <c:idx val="2"/>
          <c:order val="2"/>
          <c:tx>
            <c:strRef>
              <c:f>KPI12MonthResults!$L$1</c:f>
              <c:strCache>
                <c:ptCount val="1"/>
                <c:pt idx="0">
                  <c:v>KPI 1 + 2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KPI12MonthResults!$C$2:$C$36</c:f>
              <c:strCache>
                <c:ptCount val="35"/>
                <c:pt idx="0">
                  <c:v>9-2013</c:v>
                </c:pt>
                <c:pt idx="1">
                  <c:v>10-2013</c:v>
                </c:pt>
                <c:pt idx="2">
                  <c:v>11-2013</c:v>
                </c:pt>
                <c:pt idx="3">
                  <c:v>12-2013</c:v>
                </c:pt>
                <c:pt idx="4">
                  <c:v>1-2014</c:v>
                </c:pt>
                <c:pt idx="5">
                  <c:v>2-2014</c:v>
                </c:pt>
                <c:pt idx="6">
                  <c:v>3-2014</c:v>
                </c:pt>
                <c:pt idx="7">
                  <c:v>4-2014</c:v>
                </c:pt>
                <c:pt idx="8">
                  <c:v>5-2014</c:v>
                </c:pt>
                <c:pt idx="9">
                  <c:v>6-2014</c:v>
                </c:pt>
                <c:pt idx="10">
                  <c:v>7-2014</c:v>
                </c:pt>
                <c:pt idx="11">
                  <c:v>8-2014</c:v>
                </c:pt>
                <c:pt idx="12">
                  <c:v>9-2014</c:v>
                </c:pt>
                <c:pt idx="13">
                  <c:v>10-2014</c:v>
                </c:pt>
                <c:pt idx="14">
                  <c:v>11-2014</c:v>
                </c:pt>
                <c:pt idx="15">
                  <c:v>12-2014</c:v>
                </c:pt>
                <c:pt idx="16">
                  <c:v>1-2015</c:v>
                </c:pt>
                <c:pt idx="17">
                  <c:v>2-2015</c:v>
                </c:pt>
                <c:pt idx="18">
                  <c:v>3-2015</c:v>
                </c:pt>
                <c:pt idx="19">
                  <c:v>4-2015</c:v>
                </c:pt>
                <c:pt idx="20">
                  <c:v>5-2015</c:v>
                </c:pt>
                <c:pt idx="21">
                  <c:v>6-2015</c:v>
                </c:pt>
                <c:pt idx="22">
                  <c:v>7-2015</c:v>
                </c:pt>
                <c:pt idx="23">
                  <c:v>8-2015</c:v>
                </c:pt>
                <c:pt idx="24">
                  <c:v>9-2015</c:v>
                </c:pt>
                <c:pt idx="25">
                  <c:v>10-2015</c:v>
                </c:pt>
                <c:pt idx="26">
                  <c:v>11-2015</c:v>
                </c:pt>
                <c:pt idx="27">
                  <c:v>12-2015</c:v>
                </c:pt>
                <c:pt idx="28">
                  <c:v>1-2016</c:v>
                </c:pt>
                <c:pt idx="29">
                  <c:v>2-2016</c:v>
                </c:pt>
                <c:pt idx="30">
                  <c:v>3-2016</c:v>
                </c:pt>
                <c:pt idx="31">
                  <c:v>4-2016</c:v>
                </c:pt>
                <c:pt idx="32">
                  <c:v>5-2016</c:v>
                </c:pt>
                <c:pt idx="33">
                  <c:v>6-2016</c:v>
                </c:pt>
                <c:pt idx="34">
                  <c:v>7-2016</c:v>
                </c:pt>
              </c:strCache>
            </c:strRef>
          </c:cat>
          <c:val>
            <c:numRef>
              <c:f>KPI12MonthResults!$L$2:$L$36</c:f>
              <c:numCache>
                <c:formatCode>General</c:formatCode>
                <c:ptCount val="35"/>
                <c:pt idx="0">
                  <c:v>0.24643584521384901</c:v>
                </c:pt>
                <c:pt idx="1">
                  <c:v>0.24137931034482701</c:v>
                </c:pt>
                <c:pt idx="2">
                  <c:v>0.363817097415506</c:v>
                </c:pt>
                <c:pt idx="3">
                  <c:v>0.35218508997429299</c:v>
                </c:pt>
                <c:pt idx="4">
                  <c:v>0.368956743002544</c:v>
                </c:pt>
                <c:pt idx="5">
                  <c:v>0.42317380352644801</c:v>
                </c:pt>
                <c:pt idx="6">
                  <c:v>0.413084112149532</c:v>
                </c:pt>
                <c:pt idx="7">
                  <c:v>0.42622950819672101</c:v>
                </c:pt>
                <c:pt idx="8">
                  <c:v>0.46010638297872303</c:v>
                </c:pt>
                <c:pt idx="9">
                  <c:v>0.40356083086053401</c:v>
                </c:pt>
                <c:pt idx="10">
                  <c:v>0.41284403669724701</c:v>
                </c:pt>
                <c:pt idx="11">
                  <c:v>0</c:v>
                </c:pt>
                <c:pt idx="12">
                  <c:v>0.38038277511961699</c:v>
                </c:pt>
                <c:pt idx="13">
                  <c:v>0.39628732849071802</c:v>
                </c:pt>
                <c:pt idx="14">
                  <c:v>0.38408644400785802</c:v>
                </c:pt>
                <c:pt idx="15">
                  <c:v>0.41872561768530497</c:v>
                </c:pt>
                <c:pt idx="16">
                  <c:v>0.32723112128146398</c:v>
                </c:pt>
                <c:pt idx="17">
                  <c:v>0.44274809160305301</c:v>
                </c:pt>
                <c:pt idx="18">
                  <c:v>0.40432432432432402</c:v>
                </c:pt>
                <c:pt idx="19">
                  <c:v>0.37419354838709601</c:v>
                </c:pt>
                <c:pt idx="20">
                  <c:v>0.45384615384615301</c:v>
                </c:pt>
                <c:pt idx="21">
                  <c:v>0.28928571428571398</c:v>
                </c:pt>
                <c:pt idx="22">
                  <c:v>0.24822695035460901</c:v>
                </c:pt>
                <c:pt idx="23">
                  <c:v>0.41791044776119401</c:v>
                </c:pt>
                <c:pt idx="24">
                  <c:v>0.43656343656343599</c:v>
                </c:pt>
                <c:pt idx="25">
                  <c:v>0.38433292533659702</c:v>
                </c:pt>
                <c:pt idx="26">
                  <c:v>0.43609022556390897</c:v>
                </c:pt>
                <c:pt idx="27">
                  <c:v>0.42495479204339898</c:v>
                </c:pt>
                <c:pt idx="28">
                  <c:v>0.33680104031209301</c:v>
                </c:pt>
                <c:pt idx="29">
                  <c:v>0.49035187287173598</c:v>
                </c:pt>
                <c:pt idx="30">
                  <c:v>0.42391304347825998</c:v>
                </c:pt>
                <c:pt idx="31">
                  <c:v>0.30112359550561701</c:v>
                </c:pt>
                <c:pt idx="32">
                  <c:v>0.434782608695652</c:v>
                </c:pt>
                <c:pt idx="33">
                  <c:v>0.218181818181818</c:v>
                </c:pt>
                <c:pt idx="34">
                  <c:v>0.14285714285714199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0-434C-9001-383D06CC4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313592"/>
        <c:axId val="409314576"/>
      </c:lineChart>
      <c:catAx>
        <c:axId val="409313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14576"/>
        <c:crosses val="autoZero"/>
        <c:auto val="1"/>
        <c:lblAlgn val="ctr"/>
        <c:lblOffset val="100"/>
        <c:noMultiLvlLbl val="0"/>
      </c:catAx>
      <c:valAx>
        <c:axId val="409314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1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KPI 3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KPI3Results!$D$1</c:f>
              <c:strCache>
                <c:ptCount val="1"/>
                <c:pt idx="0">
                  <c:v>Students KPI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KPI3Results!$A$2:$A$4</c:f>
              <c:strCache>
                <c:ptCount val="3"/>
                <c:pt idx="0">
                  <c:v>2013/2014</c:v>
                </c:pt>
                <c:pt idx="1">
                  <c:v>2014/2015</c:v>
                </c:pt>
                <c:pt idx="2">
                  <c:v>2015/2016</c:v>
                </c:pt>
              </c:strCache>
            </c:strRef>
          </c:cat>
          <c:val>
            <c:numRef>
              <c:f>KPI3Results!$D$2:$D$4</c:f>
              <c:numCache>
                <c:formatCode>General</c:formatCode>
                <c:ptCount val="3"/>
                <c:pt idx="0">
                  <c:v>0.79923561151079103</c:v>
                </c:pt>
                <c:pt idx="1">
                  <c:v>0.87906705539358598</c:v>
                </c:pt>
                <c:pt idx="2">
                  <c:v>0.91583924349881696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6-49A0-B497-1812235B2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436296"/>
        <c:axId val="672431376"/>
      </c:barChart>
      <c:catAx>
        <c:axId val="672436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Study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31376"/>
        <c:crosses val="autoZero"/>
        <c:auto val="1"/>
        <c:lblAlgn val="ctr"/>
        <c:lblOffset val="100"/>
        <c:noMultiLvlLbl val="0"/>
      </c:catAx>
      <c:valAx>
        <c:axId val="672431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3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KPI 3 over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KPI3MonthResults!$F$1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KPI3MonthResults!$C$2:$C$36</c:f>
              <c:strCache>
                <c:ptCount val="35"/>
                <c:pt idx="0">
                  <c:v>9-2013</c:v>
                </c:pt>
                <c:pt idx="1">
                  <c:v>10-2013</c:v>
                </c:pt>
                <c:pt idx="2">
                  <c:v>11-2013</c:v>
                </c:pt>
                <c:pt idx="3">
                  <c:v>12-2013</c:v>
                </c:pt>
                <c:pt idx="4">
                  <c:v>1-2014</c:v>
                </c:pt>
                <c:pt idx="5">
                  <c:v>2-2014</c:v>
                </c:pt>
                <c:pt idx="6">
                  <c:v>3-2014</c:v>
                </c:pt>
                <c:pt idx="7">
                  <c:v>4-2014</c:v>
                </c:pt>
                <c:pt idx="8">
                  <c:v>5-2014</c:v>
                </c:pt>
                <c:pt idx="9">
                  <c:v>6-2014</c:v>
                </c:pt>
                <c:pt idx="10">
                  <c:v>7-2014</c:v>
                </c:pt>
                <c:pt idx="11">
                  <c:v>8-2014</c:v>
                </c:pt>
                <c:pt idx="12">
                  <c:v>9-2014</c:v>
                </c:pt>
                <c:pt idx="13">
                  <c:v>10-2014</c:v>
                </c:pt>
                <c:pt idx="14">
                  <c:v>11-2014</c:v>
                </c:pt>
                <c:pt idx="15">
                  <c:v>12-2014</c:v>
                </c:pt>
                <c:pt idx="16">
                  <c:v>1-2015</c:v>
                </c:pt>
                <c:pt idx="17">
                  <c:v>2-2015</c:v>
                </c:pt>
                <c:pt idx="18">
                  <c:v>3-2015</c:v>
                </c:pt>
                <c:pt idx="19">
                  <c:v>4-2015</c:v>
                </c:pt>
                <c:pt idx="20">
                  <c:v>5-2015</c:v>
                </c:pt>
                <c:pt idx="21">
                  <c:v>6-2015</c:v>
                </c:pt>
                <c:pt idx="22">
                  <c:v>7-2015</c:v>
                </c:pt>
                <c:pt idx="23">
                  <c:v>8-2015</c:v>
                </c:pt>
                <c:pt idx="24">
                  <c:v>9-2015</c:v>
                </c:pt>
                <c:pt idx="25">
                  <c:v>10-2015</c:v>
                </c:pt>
                <c:pt idx="26">
                  <c:v>11-2015</c:v>
                </c:pt>
                <c:pt idx="27">
                  <c:v>12-2015</c:v>
                </c:pt>
                <c:pt idx="28">
                  <c:v>1-2016</c:v>
                </c:pt>
                <c:pt idx="29">
                  <c:v>2-2016</c:v>
                </c:pt>
                <c:pt idx="30">
                  <c:v>3-2016</c:v>
                </c:pt>
                <c:pt idx="31">
                  <c:v>4-2016</c:v>
                </c:pt>
                <c:pt idx="32">
                  <c:v>5-2016</c:v>
                </c:pt>
                <c:pt idx="33">
                  <c:v>6-2016</c:v>
                </c:pt>
                <c:pt idx="34">
                  <c:v>7-2016</c:v>
                </c:pt>
              </c:strCache>
            </c:strRef>
          </c:cat>
          <c:val>
            <c:numRef>
              <c:f>KPI3MonthResults!$F$2:$F$36</c:f>
              <c:numCache>
                <c:formatCode>General</c:formatCode>
                <c:ptCount val="35"/>
                <c:pt idx="0">
                  <c:v>0.63747454175152696</c:v>
                </c:pt>
                <c:pt idx="1">
                  <c:v>0.74228675136116096</c:v>
                </c:pt>
                <c:pt idx="2">
                  <c:v>0.75745526838966204</c:v>
                </c:pt>
                <c:pt idx="3">
                  <c:v>0.75064267352184999</c:v>
                </c:pt>
                <c:pt idx="4">
                  <c:v>0.89058524173027898</c:v>
                </c:pt>
                <c:pt idx="5">
                  <c:v>0.76322418136020098</c:v>
                </c:pt>
                <c:pt idx="6">
                  <c:v>0.83177570093457898</c:v>
                </c:pt>
                <c:pt idx="7">
                  <c:v>0.90163934426229497</c:v>
                </c:pt>
                <c:pt idx="8">
                  <c:v>0.84308510638297796</c:v>
                </c:pt>
                <c:pt idx="9">
                  <c:v>0.91097922848664603</c:v>
                </c:pt>
                <c:pt idx="10">
                  <c:v>0.98165137614678799</c:v>
                </c:pt>
                <c:pt idx="11">
                  <c:v>1</c:v>
                </c:pt>
                <c:pt idx="12">
                  <c:v>0.80940988835725602</c:v>
                </c:pt>
                <c:pt idx="13">
                  <c:v>0.88539144471347797</c:v>
                </c:pt>
                <c:pt idx="14">
                  <c:v>0.88212180746561797</c:v>
                </c:pt>
                <c:pt idx="15">
                  <c:v>0.87516254876462896</c:v>
                </c:pt>
                <c:pt idx="16">
                  <c:v>0.93020594965674996</c:v>
                </c:pt>
                <c:pt idx="17">
                  <c:v>0.83816793893129704</c:v>
                </c:pt>
                <c:pt idx="18">
                  <c:v>0.85621621621621602</c:v>
                </c:pt>
                <c:pt idx="19">
                  <c:v>0.92258064516129001</c:v>
                </c:pt>
                <c:pt idx="20">
                  <c:v>0.90576923076922999</c:v>
                </c:pt>
                <c:pt idx="21">
                  <c:v>0.93214285714285705</c:v>
                </c:pt>
                <c:pt idx="22">
                  <c:v>0.96453900709219798</c:v>
                </c:pt>
                <c:pt idx="23">
                  <c:v>0.76119402985074602</c:v>
                </c:pt>
                <c:pt idx="24">
                  <c:v>0.828171828171828</c:v>
                </c:pt>
                <c:pt idx="25">
                  <c:v>0.94002447980416104</c:v>
                </c:pt>
                <c:pt idx="26">
                  <c:v>0.91192266380236298</c:v>
                </c:pt>
                <c:pt idx="27">
                  <c:v>0.92947558770343497</c:v>
                </c:pt>
                <c:pt idx="28">
                  <c:v>0.96358907672301597</c:v>
                </c:pt>
                <c:pt idx="29">
                  <c:v>0.90124858115777495</c:v>
                </c:pt>
                <c:pt idx="30">
                  <c:v>0.93322981366459601</c:v>
                </c:pt>
                <c:pt idx="31">
                  <c:v>0.97078651685393202</c:v>
                </c:pt>
                <c:pt idx="32">
                  <c:v>0.94565217391304301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B-4407-A45D-4CE89A6EA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614616"/>
        <c:axId val="620613304"/>
      </c:lineChart>
      <c:catAx>
        <c:axId val="620614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13304"/>
        <c:crosses val="autoZero"/>
        <c:auto val="1"/>
        <c:lblAlgn val="ctr"/>
        <c:lblOffset val="100"/>
        <c:noMultiLvlLbl val="0"/>
      </c:catAx>
      <c:valAx>
        <c:axId val="620613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1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KPI 4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KPI4Results!$D$1</c:f>
              <c:strCache>
                <c:ptCount val="1"/>
                <c:pt idx="0">
                  <c:v>Students KPI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KPI4Results!$A$2:$A$4</c:f>
              <c:strCache>
                <c:ptCount val="3"/>
                <c:pt idx="0">
                  <c:v>2013/2014</c:v>
                </c:pt>
                <c:pt idx="1">
                  <c:v>2014/2015</c:v>
                </c:pt>
                <c:pt idx="2">
                  <c:v>2015/2016</c:v>
                </c:pt>
              </c:strCache>
            </c:strRef>
          </c:cat>
          <c:val>
            <c:numRef>
              <c:f>KPI4Results!$D$2:$D$4</c:f>
              <c:numCache>
                <c:formatCode>General</c:formatCode>
                <c:ptCount val="3"/>
                <c:pt idx="0">
                  <c:v>0.58116007194244601</c:v>
                </c:pt>
                <c:pt idx="1">
                  <c:v>0.68454810495626806</c:v>
                </c:pt>
                <c:pt idx="2">
                  <c:v>0.76469661150512203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E-4DC5-925D-0D5722AC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353504"/>
        <c:axId val="683353832"/>
      </c:barChart>
      <c:catAx>
        <c:axId val="68335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Study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53832"/>
        <c:crosses val="autoZero"/>
        <c:auto val="1"/>
        <c:lblAlgn val="ctr"/>
        <c:lblOffset val="100"/>
        <c:noMultiLvlLbl val="0"/>
      </c:catAx>
      <c:valAx>
        <c:axId val="6833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5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17</xdr:row>
      <xdr:rowOff>152400</xdr:rowOff>
    </xdr:from>
    <xdr:to>
      <xdr:col>8</xdr:col>
      <xdr:colOff>289560</xdr:colOff>
      <xdr:row>34</xdr:row>
      <xdr:rowOff>85440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289560</xdr:colOff>
      <xdr:row>17</xdr:row>
      <xdr:rowOff>160020</xdr:rowOff>
    </xdr:from>
    <xdr:to>
      <xdr:col>15</xdr:col>
      <xdr:colOff>594360</xdr:colOff>
      <xdr:row>34</xdr:row>
      <xdr:rowOff>93060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594360</xdr:colOff>
      <xdr:row>1</xdr:row>
      <xdr:rowOff>45720</xdr:rowOff>
    </xdr:from>
    <xdr:to>
      <xdr:col>8</xdr:col>
      <xdr:colOff>289560</xdr:colOff>
      <xdr:row>17</xdr:row>
      <xdr:rowOff>160020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2</xdr:row>
      <xdr:rowOff>22860</xdr:rowOff>
    </xdr:from>
    <xdr:to>
      <xdr:col>13</xdr:col>
      <xdr:colOff>129540</xdr:colOff>
      <xdr:row>17</xdr:row>
      <xdr:rowOff>22860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1</xdr:row>
      <xdr:rowOff>76200</xdr:rowOff>
    </xdr:from>
    <xdr:to>
      <xdr:col>12</xdr:col>
      <xdr:colOff>99060</xdr:colOff>
      <xdr:row>16</xdr:row>
      <xdr:rowOff>76200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14</xdr:row>
      <xdr:rowOff>167640</xdr:rowOff>
    </xdr:from>
    <xdr:to>
      <xdr:col>12</xdr:col>
      <xdr:colOff>601980</xdr:colOff>
      <xdr:row>29</xdr:row>
      <xdr:rowOff>167640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4</xdr:row>
      <xdr:rowOff>129540</xdr:rowOff>
    </xdr:from>
    <xdr:to>
      <xdr:col>12</xdr:col>
      <xdr:colOff>45720</xdr:colOff>
      <xdr:row>19</xdr:row>
      <xdr:rowOff>129540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8</xdr:row>
      <xdr:rowOff>53340</xdr:rowOff>
    </xdr:from>
    <xdr:to>
      <xdr:col>9</xdr:col>
      <xdr:colOff>7620</xdr:colOff>
      <xdr:row>23</xdr:row>
      <xdr:rowOff>53340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5</xdr:row>
      <xdr:rowOff>160020</xdr:rowOff>
    </xdr:from>
    <xdr:to>
      <xdr:col>20</xdr:col>
      <xdr:colOff>312420</xdr:colOff>
      <xdr:row>20</xdr:row>
      <xdr:rowOff>160020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3</xdr:row>
      <xdr:rowOff>91440</xdr:rowOff>
    </xdr:from>
    <xdr:to>
      <xdr:col>13</xdr:col>
      <xdr:colOff>121920</xdr:colOff>
      <xdr:row>18</xdr:row>
      <xdr:rowOff>91440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5</xdr:row>
      <xdr:rowOff>83820</xdr:rowOff>
    </xdr:from>
    <xdr:to>
      <xdr:col>15</xdr:col>
      <xdr:colOff>0</xdr:colOff>
      <xdr:row>20</xdr:row>
      <xdr:rowOff>83820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7</xdr:row>
      <xdr:rowOff>121920</xdr:rowOff>
    </xdr:from>
    <xdr:to>
      <xdr:col>13</xdr:col>
      <xdr:colOff>220980</xdr:colOff>
      <xdr:row>22</xdr:row>
      <xdr:rowOff>121920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6</xdr:row>
      <xdr:rowOff>7620</xdr:rowOff>
    </xdr:from>
    <xdr:to>
      <xdr:col>15</xdr:col>
      <xdr:colOff>167640</xdr:colOff>
      <xdr:row>21</xdr:row>
      <xdr:rowOff>7620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7</xdr:row>
      <xdr:rowOff>121920</xdr:rowOff>
    </xdr:from>
    <xdr:to>
      <xdr:col>13</xdr:col>
      <xdr:colOff>220980</xdr:colOff>
      <xdr:row>22</xdr:row>
      <xdr:rowOff>121920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workbookViewId="0">
      <selection activeCell="J16" sqref="J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P11" sqref="P11"/>
    </sheetView>
  </sheetViews>
  <sheetFormatPr defaultRowHeight="14.4" x14ac:dyDescent="0.3"/>
  <sheetData>
    <row r="1" spans="1:4" x14ac:dyDescent="0.3">
      <c r="A1" t="s">
        <v>9</v>
      </c>
      <c r="B1" t="s">
        <v>19</v>
      </c>
      <c r="C1" t="s">
        <v>18</v>
      </c>
      <c r="D1" t="s">
        <v>31</v>
      </c>
    </row>
    <row r="2" spans="1:4" x14ac:dyDescent="0.3">
      <c r="A2" t="s">
        <v>23</v>
      </c>
      <c r="B2">
        <v>4447</v>
      </c>
      <c r="C2">
        <v>1</v>
      </c>
      <c r="D2">
        <v>0.99977517985611497</v>
      </c>
    </row>
    <row r="3" spans="1:4" x14ac:dyDescent="0.3">
      <c r="A3" t="s">
        <v>24</v>
      </c>
      <c r="B3">
        <v>8575</v>
      </c>
      <c r="C3">
        <v>0</v>
      </c>
      <c r="D3">
        <v>1</v>
      </c>
    </row>
    <row r="4" spans="1:4" x14ac:dyDescent="0.3">
      <c r="A4" t="s">
        <v>25</v>
      </c>
      <c r="B4">
        <v>6345</v>
      </c>
      <c r="C4">
        <v>0</v>
      </c>
      <c r="D4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2" sqref="D12"/>
    </sheetView>
  </sheetViews>
  <sheetFormatPr defaultRowHeight="14.4" x14ac:dyDescent="0.3"/>
  <cols>
    <col min="1" max="1" width="9.77734375" bestFit="1" customWidth="1"/>
  </cols>
  <sheetData>
    <row r="1" spans="1:4" x14ac:dyDescent="0.3">
      <c r="A1" t="s">
        <v>9</v>
      </c>
      <c r="B1" t="s">
        <v>19</v>
      </c>
      <c r="C1" t="s">
        <v>18</v>
      </c>
      <c r="D1" t="s">
        <v>32</v>
      </c>
    </row>
    <row r="2" spans="1:4" x14ac:dyDescent="0.3">
      <c r="A2" t="s">
        <v>23</v>
      </c>
      <c r="B2">
        <v>815</v>
      </c>
      <c r="C2">
        <v>0</v>
      </c>
      <c r="D2">
        <v>1</v>
      </c>
    </row>
    <row r="3" spans="1:4" x14ac:dyDescent="0.3">
      <c r="A3" t="s">
        <v>24</v>
      </c>
      <c r="B3">
        <v>1686</v>
      </c>
      <c r="C3">
        <v>3</v>
      </c>
      <c r="D3">
        <v>0.99822380106571895</v>
      </c>
    </row>
    <row r="4" spans="1:4" x14ac:dyDescent="0.3">
      <c r="A4" t="s">
        <v>25</v>
      </c>
      <c r="B4">
        <v>1136</v>
      </c>
      <c r="C4">
        <v>0</v>
      </c>
      <c r="D4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G19" sqref="G19"/>
    </sheetView>
  </sheetViews>
  <sheetFormatPr defaultRowHeight="14.4" x14ac:dyDescent="0.3"/>
  <sheetData>
    <row r="1" spans="1:2" x14ac:dyDescent="0.3">
      <c r="A1" t="s">
        <v>9</v>
      </c>
      <c r="B1" t="s">
        <v>33</v>
      </c>
    </row>
    <row r="2" spans="1:2" x14ac:dyDescent="0.3">
      <c r="A2" t="s">
        <v>23</v>
      </c>
      <c r="B2">
        <v>0.53285133672367702</v>
      </c>
    </row>
    <row r="3" spans="1:2" x14ac:dyDescent="0.3">
      <c r="A3" t="s">
        <v>24</v>
      </c>
      <c r="B3">
        <v>0.55329280270539505</v>
      </c>
    </row>
    <row r="4" spans="1:2" x14ac:dyDescent="0.3">
      <c r="A4" t="s">
        <v>25</v>
      </c>
      <c r="B4">
        <v>0.54404561992721401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7" workbookViewId="0">
      <selection activeCell="G13" sqref="G13"/>
    </sheetView>
  </sheetViews>
  <sheetFormatPr defaultRowHeight="14.4" x14ac:dyDescent="0.3"/>
  <cols>
    <col min="3" max="3" width="10" bestFit="1" customWidth="1"/>
  </cols>
  <sheetData>
    <row r="1" spans="1:4" x14ac:dyDescent="0.3">
      <c r="A1" t="s">
        <v>9</v>
      </c>
      <c r="B1" t="s">
        <v>10</v>
      </c>
      <c r="C1" t="s">
        <v>20</v>
      </c>
      <c r="D1" t="s">
        <v>8</v>
      </c>
    </row>
    <row r="2" spans="1:4" x14ac:dyDescent="0.3">
      <c r="A2">
        <v>2013</v>
      </c>
      <c r="B2">
        <v>9</v>
      </c>
      <c r="C2" t="str">
        <f>_xlfn.CONCAT(B2,"-",A2)</f>
        <v>9-2013</v>
      </c>
      <c r="D2">
        <v>0.55315005727376598</v>
      </c>
    </row>
    <row r="3" spans="1:4" x14ac:dyDescent="0.3">
      <c r="A3">
        <v>2013</v>
      </c>
      <c r="B3">
        <v>10</v>
      </c>
      <c r="C3" t="str">
        <f t="shared" ref="C3:C36" si="0">_xlfn.CONCAT(B3,"-",A3)</f>
        <v>10-2013</v>
      </c>
      <c r="D3">
        <v>0.553985872855697</v>
      </c>
    </row>
    <row r="4" spans="1:4" x14ac:dyDescent="0.3">
      <c r="A4">
        <v>2013</v>
      </c>
      <c r="B4">
        <v>11</v>
      </c>
      <c r="C4" t="str">
        <f t="shared" si="0"/>
        <v>11-2013</v>
      </c>
      <c r="D4">
        <v>0.56859298322713103</v>
      </c>
    </row>
    <row r="5" spans="1:4" x14ac:dyDescent="0.3">
      <c r="A5">
        <v>2013</v>
      </c>
      <c r="B5">
        <v>12</v>
      </c>
      <c r="C5" t="str">
        <f t="shared" si="0"/>
        <v>12-2013</v>
      </c>
      <c r="D5">
        <v>0.52344931921331606</v>
      </c>
    </row>
    <row r="6" spans="1:4" x14ac:dyDescent="0.3">
      <c r="A6">
        <v>2014</v>
      </c>
      <c r="B6">
        <v>1</v>
      </c>
      <c r="C6" t="str">
        <f t="shared" si="0"/>
        <v>1-2014</v>
      </c>
      <c r="D6">
        <v>0.53603150661974497</v>
      </c>
    </row>
    <row r="7" spans="1:4" x14ac:dyDescent="0.3">
      <c r="A7">
        <v>2014</v>
      </c>
      <c r="B7">
        <v>2</v>
      </c>
      <c r="C7" t="str">
        <f t="shared" si="0"/>
        <v>2-2014</v>
      </c>
      <c r="D7">
        <v>0.497819876710269</v>
      </c>
    </row>
    <row r="8" spans="1:4" x14ac:dyDescent="0.3">
      <c r="A8">
        <v>2014</v>
      </c>
      <c r="B8">
        <v>3</v>
      </c>
      <c r="C8" t="str">
        <f t="shared" si="0"/>
        <v>3-2014</v>
      </c>
      <c r="D8">
        <v>0.51005847953215699</v>
      </c>
    </row>
    <row r="9" spans="1:4" x14ac:dyDescent="0.3">
      <c r="A9">
        <v>2014</v>
      </c>
      <c r="B9">
        <v>4</v>
      </c>
      <c r="C9" t="str">
        <f t="shared" si="0"/>
        <v>4-2014</v>
      </c>
      <c r="D9">
        <v>0.53860640301318496</v>
      </c>
    </row>
    <row r="10" spans="1:4" x14ac:dyDescent="0.3">
      <c r="A10">
        <v>2014</v>
      </c>
      <c r="B10">
        <v>5</v>
      </c>
      <c r="C10" t="str">
        <f t="shared" si="0"/>
        <v>5-2014</v>
      </c>
      <c r="D10">
        <v>0.49926987919819299</v>
      </c>
    </row>
    <row r="11" spans="1:4" x14ac:dyDescent="0.3">
      <c r="A11">
        <v>2014</v>
      </c>
      <c r="B11">
        <v>6</v>
      </c>
      <c r="C11" t="str">
        <f t="shared" si="0"/>
        <v>6-2014</v>
      </c>
      <c r="D11">
        <v>0.52649336707307803</v>
      </c>
    </row>
    <row r="12" spans="1:4" x14ac:dyDescent="0.3">
      <c r="A12">
        <v>2014</v>
      </c>
      <c r="B12">
        <v>7</v>
      </c>
      <c r="C12" t="str">
        <f t="shared" si="0"/>
        <v>7-2014</v>
      </c>
      <c r="D12">
        <v>0.60815437286025598</v>
      </c>
    </row>
    <row r="13" spans="1:4" x14ac:dyDescent="0.3">
      <c r="A13">
        <v>2014</v>
      </c>
      <c r="B13">
        <v>8</v>
      </c>
      <c r="C13" t="str">
        <f t="shared" si="0"/>
        <v>8-2014</v>
      </c>
      <c r="D13">
        <v>0.45614035087719301</v>
      </c>
    </row>
    <row r="14" spans="1:4" x14ac:dyDescent="0.3">
      <c r="A14">
        <v>2014</v>
      </c>
      <c r="B14">
        <v>9</v>
      </c>
      <c r="C14" t="str">
        <f t="shared" si="0"/>
        <v>9-2014</v>
      </c>
      <c r="D14">
        <v>0.59172864548117599</v>
      </c>
    </row>
    <row r="15" spans="1:4" x14ac:dyDescent="0.3">
      <c r="A15">
        <v>2014</v>
      </c>
      <c r="B15">
        <v>10</v>
      </c>
      <c r="C15" t="str">
        <f t="shared" si="0"/>
        <v>10-2014</v>
      </c>
      <c r="D15">
        <v>0.55108203321589899</v>
      </c>
    </row>
    <row r="16" spans="1:4" x14ac:dyDescent="0.3">
      <c r="A16">
        <v>2014</v>
      </c>
      <c r="B16">
        <v>11</v>
      </c>
      <c r="C16" t="str">
        <f t="shared" si="0"/>
        <v>11-2014</v>
      </c>
      <c r="D16">
        <v>0.54032258064516203</v>
      </c>
    </row>
    <row r="17" spans="1:4" x14ac:dyDescent="0.3">
      <c r="A17">
        <v>2014</v>
      </c>
      <c r="B17">
        <v>12</v>
      </c>
      <c r="C17" t="str">
        <f t="shared" si="0"/>
        <v>12-2014</v>
      </c>
      <c r="D17">
        <v>0.53070591959480695</v>
      </c>
    </row>
    <row r="18" spans="1:4" x14ac:dyDescent="0.3">
      <c r="A18">
        <v>2015</v>
      </c>
      <c r="B18">
        <v>1</v>
      </c>
      <c r="C18" t="str">
        <f t="shared" si="0"/>
        <v>1-2015</v>
      </c>
      <c r="D18">
        <v>0.55119549929676603</v>
      </c>
    </row>
    <row r="19" spans="1:4" x14ac:dyDescent="0.3">
      <c r="A19">
        <v>2015</v>
      </c>
      <c r="B19">
        <v>2</v>
      </c>
      <c r="C19" t="str">
        <f t="shared" si="0"/>
        <v>2-2015</v>
      </c>
      <c r="D19">
        <v>0.564447003134394</v>
      </c>
    </row>
    <row r="20" spans="1:4" x14ac:dyDescent="0.3">
      <c r="A20">
        <v>2015</v>
      </c>
      <c r="B20">
        <v>3</v>
      </c>
      <c r="C20" t="str">
        <f t="shared" si="0"/>
        <v>3-2015</v>
      </c>
      <c r="D20">
        <v>0.54090555326648804</v>
      </c>
    </row>
    <row r="21" spans="1:4" x14ac:dyDescent="0.3">
      <c r="A21">
        <v>2015</v>
      </c>
      <c r="B21">
        <v>4</v>
      </c>
      <c r="C21" t="str">
        <f t="shared" si="0"/>
        <v>4-2015</v>
      </c>
      <c r="D21">
        <v>0.578869047619049</v>
      </c>
    </row>
    <row r="22" spans="1:4" x14ac:dyDescent="0.3">
      <c r="A22">
        <v>2015</v>
      </c>
      <c r="B22">
        <v>5</v>
      </c>
      <c r="C22" t="str">
        <f t="shared" si="0"/>
        <v>5-2015</v>
      </c>
      <c r="D22">
        <v>0.44135105760388099</v>
      </c>
    </row>
    <row r="23" spans="1:4" x14ac:dyDescent="0.3">
      <c r="A23">
        <v>2015</v>
      </c>
      <c r="B23">
        <v>6</v>
      </c>
      <c r="C23" t="str">
        <f t="shared" si="0"/>
        <v>6-2015</v>
      </c>
      <c r="D23">
        <v>0.56232126665271698</v>
      </c>
    </row>
    <row r="24" spans="1:4" x14ac:dyDescent="0.3">
      <c r="A24">
        <v>2015</v>
      </c>
      <c r="B24">
        <v>7</v>
      </c>
      <c r="C24" t="str">
        <f t="shared" si="0"/>
        <v>7-2015</v>
      </c>
      <c r="D24">
        <v>0.65740740740740899</v>
      </c>
    </row>
    <row r="25" spans="1:4" x14ac:dyDescent="0.3">
      <c r="A25">
        <v>2015</v>
      </c>
      <c r="B25">
        <v>8</v>
      </c>
      <c r="C25" t="str">
        <f t="shared" si="0"/>
        <v>8-2015</v>
      </c>
      <c r="D25">
        <v>0.69535519125682899</v>
      </c>
    </row>
    <row r="26" spans="1:4" x14ac:dyDescent="0.3">
      <c r="A26">
        <v>2015</v>
      </c>
      <c r="B26">
        <v>9</v>
      </c>
      <c r="C26" t="str">
        <f t="shared" si="0"/>
        <v>9-2015</v>
      </c>
      <c r="D26">
        <v>0.52198922382408697</v>
      </c>
    </row>
    <row r="27" spans="1:4" x14ac:dyDescent="0.3">
      <c r="A27">
        <v>2015</v>
      </c>
      <c r="B27">
        <v>10</v>
      </c>
      <c r="C27" t="str">
        <f t="shared" si="0"/>
        <v>10-2015</v>
      </c>
      <c r="D27">
        <v>0.50269438029253299</v>
      </c>
    </row>
    <row r="28" spans="1:4" x14ac:dyDescent="0.3">
      <c r="A28">
        <v>2015</v>
      </c>
      <c r="B28">
        <v>11</v>
      </c>
      <c r="C28" t="str">
        <f t="shared" si="0"/>
        <v>11-2015</v>
      </c>
      <c r="D28">
        <v>0.51643535427319298</v>
      </c>
    </row>
    <row r="29" spans="1:4" x14ac:dyDescent="0.3">
      <c r="A29">
        <v>2015</v>
      </c>
      <c r="B29">
        <v>12</v>
      </c>
      <c r="C29" t="str">
        <f t="shared" si="0"/>
        <v>12-2015</v>
      </c>
      <c r="D29">
        <v>0.49321824907521999</v>
      </c>
    </row>
    <row r="30" spans="1:4" x14ac:dyDescent="0.3">
      <c r="A30">
        <v>2016</v>
      </c>
      <c r="B30">
        <v>1</v>
      </c>
      <c r="C30" t="str">
        <f t="shared" si="0"/>
        <v>1-2016</v>
      </c>
      <c r="D30">
        <v>0.57771446660335801</v>
      </c>
    </row>
    <row r="31" spans="1:4" x14ac:dyDescent="0.3">
      <c r="A31">
        <v>2016</v>
      </c>
      <c r="B31">
        <v>2</v>
      </c>
      <c r="C31" t="str">
        <f t="shared" si="0"/>
        <v>2-2016</v>
      </c>
      <c r="D31">
        <v>0.55270821199766795</v>
      </c>
    </row>
    <row r="32" spans="1:4" x14ac:dyDescent="0.3">
      <c r="A32">
        <v>2016</v>
      </c>
      <c r="B32">
        <v>3</v>
      </c>
      <c r="C32" t="str">
        <f t="shared" si="0"/>
        <v>3-2016</v>
      </c>
      <c r="D32">
        <v>0.53825216292408296</v>
      </c>
    </row>
    <row r="33" spans="1:4" x14ac:dyDescent="0.3">
      <c r="A33">
        <v>2016</v>
      </c>
      <c r="B33">
        <v>4</v>
      </c>
      <c r="C33" t="str">
        <f t="shared" si="0"/>
        <v>4-2016</v>
      </c>
      <c r="D33">
        <v>0.730158730158733</v>
      </c>
    </row>
    <row r="34" spans="1:4" x14ac:dyDescent="0.3">
      <c r="A34">
        <v>2016</v>
      </c>
      <c r="B34">
        <v>5</v>
      </c>
      <c r="C34" t="str">
        <f t="shared" si="0"/>
        <v>5-2016</v>
      </c>
      <c r="D34">
        <v>0.87356321839080397</v>
      </c>
    </row>
    <row r="35" spans="1:4" x14ac:dyDescent="0.3">
      <c r="A35">
        <v>2016</v>
      </c>
      <c r="B35">
        <v>6</v>
      </c>
      <c r="C35" t="str">
        <f t="shared" si="0"/>
        <v>6-2016</v>
      </c>
      <c r="D35">
        <v>0.972624798711755</v>
      </c>
    </row>
    <row r="36" spans="1:4" x14ac:dyDescent="0.3">
      <c r="A36">
        <v>2016</v>
      </c>
      <c r="B36">
        <v>7</v>
      </c>
      <c r="C36" t="str">
        <f t="shared" si="0"/>
        <v>7-2016</v>
      </c>
      <c r="D36">
        <v>0.77037037037037004</v>
      </c>
    </row>
    <row r="37" spans="1:4" x14ac:dyDescent="0.3">
      <c r="A37">
        <v>2016</v>
      </c>
      <c r="B37">
        <v>8</v>
      </c>
      <c r="D37">
        <v>0.33333333333333298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A2" sqref="A2"/>
    </sheetView>
  </sheetViews>
  <sheetFormatPr defaultRowHeight="14.4" x14ac:dyDescent="0.3"/>
  <sheetData>
    <row r="1" spans="1:9" x14ac:dyDescent="0.3">
      <c r="A1" t="str">
        <f>'KPI12'!$A1</f>
        <v>Year</v>
      </c>
      <c r="B1" t="str">
        <f>'KPI12'!$D1</f>
        <v>Students KPI 1</v>
      </c>
      <c r="C1" t="str">
        <f>'KPI12'!$G1</f>
        <v>Students KPI 2</v>
      </c>
      <c r="D1" t="str">
        <f>'KPI12'!$J1</f>
        <v>Students KPI 1 + 2</v>
      </c>
      <c r="E1" t="str">
        <f>KPI3Results!$D1</f>
        <v>Students KPI 3</v>
      </c>
      <c r="F1" t="str">
        <f>KPI4Results!$D1</f>
        <v>Students KPI 4</v>
      </c>
      <c r="G1" t="str">
        <f>KPI5Results!$D1</f>
        <v>Students KPI 5</v>
      </c>
      <c r="H1" t="str">
        <f>KPI6Results!$D1</f>
        <v>Students KPI 6</v>
      </c>
      <c r="I1" t="str">
        <f>KPIRoomResults!$B1</f>
        <v>Room Occupation</v>
      </c>
    </row>
    <row r="2" spans="1:9" x14ac:dyDescent="0.3">
      <c r="A2" t="str">
        <f>'KPI12'!$A2</f>
        <v>2013/2014</v>
      </c>
      <c r="B2">
        <f>'KPI12'!$D2</f>
        <v>0.81497302158273377</v>
      </c>
      <c r="C2">
        <f>'KPI12'!$G2</f>
        <v>0.54878597122302153</v>
      </c>
      <c r="D2">
        <f>'KPI12'!$J2</f>
        <v>0.36375899280575541</v>
      </c>
      <c r="E2">
        <f>KPI3Results!$D2</f>
        <v>0.79923561151079103</v>
      </c>
      <c r="F2">
        <f>KPI4Results!$D2</f>
        <v>0.58116007194244601</v>
      </c>
      <c r="G2">
        <f>KPI5Results!$D2</f>
        <v>0.99977517985611497</v>
      </c>
      <c r="H2">
        <f>KPI6Results!$D2</f>
        <v>1</v>
      </c>
      <c r="I2">
        <f>KPIRoomResults!$B2</f>
        <v>0.53285133672367702</v>
      </c>
    </row>
    <row r="3" spans="1:9" x14ac:dyDescent="0.3">
      <c r="A3" t="str">
        <f>'KPI12'!$A3</f>
        <v>2014/2015</v>
      </c>
      <c r="B3">
        <f>'KPI12'!$D3</f>
        <v>0.74274052478134112</v>
      </c>
      <c r="C3">
        <f>'KPI12'!$G3</f>
        <v>0.64163265306122452</v>
      </c>
      <c r="D3">
        <f>'KPI12'!$J3</f>
        <v>0.38437317784256558</v>
      </c>
      <c r="E3">
        <f>KPI3Results!$D3</f>
        <v>0.87906705539358598</v>
      </c>
      <c r="F3">
        <f>KPI4Results!$D3</f>
        <v>0.68454810495626806</v>
      </c>
      <c r="G3">
        <f>KPI5Results!$D3</f>
        <v>1</v>
      </c>
      <c r="H3">
        <f>KPI6Results!$D3</f>
        <v>0.99822380106571895</v>
      </c>
      <c r="I3">
        <f>KPIRoomResults!$B3</f>
        <v>0.55329280270539505</v>
      </c>
    </row>
    <row r="4" spans="1:9" x14ac:dyDescent="0.3">
      <c r="A4" t="str">
        <f>'KPI12'!$A4</f>
        <v>2015/2016</v>
      </c>
      <c r="B4">
        <f>'KPI12'!$D4</f>
        <v>0.68447596532702915</v>
      </c>
      <c r="C4">
        <f>'KPI12'!$G4</f>
        <v>0.72324665090622542</v>
      </c>
      <c r="D4">
        <f>'KPI12'!$J4</f>
        <v>0.40772261623325451</v>
      </c>
      <c r="E4">
        <f>KPI3Results!$D4</f>
        <v>0.91583924349881696</v>
      </c>
      <c r="F4">
        <f>KPI4Results!$D4</f>
        <v>0.76469661150512203</v>
      </c>
      <c r="G4">
        <f>KPI5Results!$D4</f>
        <v>1</v>
      </c>
      <c r="H4">
        <f>KPI6Results!$D4</f>
        <v>1</v>
      </c>
      <c r="I4">
        <f>KPIRoomResults!$B4</f>
        <v>0.54404561992721401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B1" workbookViewId="0">
      <selection activeCell="H25" sqref="H25"/>
    </sheetView>
  </sheetViews>
  <sheetFormatPr defaultRowHeight="14.4" x14ac:dyDescent="0.3"/>
  <cols>
    <col min="3" max="3" width="10" bestFit="1" customWidth="1"/>
  </cols>
  <sheetData>
    <row r="1" spans="1:4" x14ac:dyDescent="0.3">
      <c r="A1" t="s">
        <v>9</v>
      </c>
      <c r="B1" t="s">
        <v>10</v>
      </c>
      <c r="C1" t="s">
        <v>20</v>
      </c>
      <c r="D1" t="s">
        <v>34</v>
      </c>
    </row>
    <row r="2" spans="1:4" x14ac:dyDescent="0.3">
      <c r="A2">
        <v>2013</v>
      </c>
      <c r="B2">
        <v>9</v>
      </c>
      <c r="C2" t="str">
        <f>_xlfn.CONCAT(B2,"-",A2)</f>
        <v>9-2013</v>
      </c>
      <c r="D2">
        <v>491</v>
      </c>
    </row>
    <row r="3" spans="1:4" x14ac:dyDescent="0.3">
      <c r="A3">
        <v>2013</v>
      </c>
      <c r="B3">
        <v>10</v>
      </c>
      <c r="C3" t="str">
        <f t="shared" ref="C3:C36" si="0">_xlfn.CONCAT(B3,"-",A3)</f>
        <v>10-2013</v>
      </c>
      <c r="D3">
        <v>551</v>
      </c>
    </row>
    <row r="4" spans="1:4" x14ac:dyDescent="0.3">
      <c r="A4">
        <v>2013</v>
      </c>
      <c r="B4">
        <v>11</v>
      </c>
      <c r="C4" t="str">
        <f t="shared" si="0"/>
        <v>11-2013</v>
      </c>
      <c r="D4">
        <v>503</v>
      </c>
    </row>
    <row r="5" spans="1:4" x14ac:dyDescent="0.3">
      <c r="A5">
        <v>2013</v>
      </c>
      <c r="B5">
        <v>12</v>
      </c>
      <c r="C5" t="str">
        <f t="shared" si="0"/>
        <v>12-2013</v>
      </c>
      <c r="D5">
        <v>389</v>
      </c>
    </row>
    <row r="6" spans="1:4" x14ac:dyDescent="0.3">
      <c r="A6">
        <v>2014</v>
      </c>
      <c r="B6">
        <v>1</v>
      </c>
      <c r="C6" t="str">
        <f t="shared" si="0"/>
        <v>1-2014</v>
      </c>
      <c r="D6">
        <v>393</v>
      </c>
    </row>
    <row r="7" spans="1:4" x14ac:dyDescent="0.3">
      <c r="A7">
        <v>2014</v>
      </c>
      <c r="B7">
        <v>2</v>
      </c>
      <c r="C7" t="str">
        <f t="shared" si="0"/>
        <v>2-2014</v>
      </c>
      <c r="D7">
        <v>397</v>
      </c>
    </row>
    <row r="8" spans="1:4" x14ac:dyDescent="0.3">
      <c r="A8">
        <v>2014</v>
      </c>
      <c r="B8">
        <v>3</v>
      </c>
      <c r="C8" t="str">
        <f t="shared" si="0"/>
        <v>3-2014</v>
      </c>
      <c r="D8">
        <v>535</v>
      </c>
    </row>
    <row r="9" spans="1:4" x14ac:dyDescent="0.3">
      <c r="A9">
        <v>2014</v>
      </c>
      <c r="B9">
        <v>4</v>
      </c>
      <c r="C9" t="str">
        <f t="shared" si="0"/>
        <v>4-2014</v>
      </c>
      <c r="D9">
        <v>366</v>
      </c>
    </row>
    <row r="10" spans="1:4" x14ac:dyDescent="0.3">
      <c r="A10">
        <v>2014</v>
      </c>
      <c r="B10">
        <v>5</v>
      </c>
      <c r="C10" t="str">
        <f t="shared" si="0"/>
        <v>5-2014</v>
      </c>
      <c r="D10">
        <v>376</v>
      </c>
    </row>
    <row r="11" spans="1:4" x14ac:dyDescent="0.3">
      <c r="A11">
        <v>2014</v>
      </c>
      <c r="B11">
        <v>6</v>
      </c>
      <c r="C11" t="str">
        <f t="shared" si="0"/>
        <v>6-2014</v>
      </c>
      <c r="D11">
        <v>337</v>
      </c>
    </row>
    <row r="12" spans="1:4" x14ac:dyDescent="0.3">
      <c r="A12">
        <v>2014</v>
      </c>
      <c r="B12">
        <v>7</v>
      </c>
      <c r="C12" t="str">
        <f t="shared" si="0"/>
        <v>7-2014</v>
      </c>
      <c r="D12">
        <v>109</v>
      </c>
    </row>
    <row r="13" spans="1:4" x14ac:dyDescent="0.3">
      <c r="A13">
        <v>2014</v>
      </c>
      <c r="B13">
        <v>8</v>
      </c>
      <c r="C13" t="str">
        <f t="shared" si="0"/>
        <v>8-2014</v>
      </c>
      <c r="D13">
        <v>1</v>
      </c>
    </row>
    <row r="14" spans="1:4" x14ac:dyDescent="0.3">
      <c r="A14">
        <v>2014</v>
      </c>
      <c r="B14">
        <v>9</v>
      </c>
      <c r="C14" t="str">
        <f t="shared" si="0"/>
        <v>9-2014</v>
      </c>
      <c r="D14">
        <v>1254</v>
      </c>
    </row>
    <row r="15" spans="1:4" x14ac:dyDescent="0.3">
      <c r="A15">
        <v>2014</v>
      </c>
      <c r="B15">
        <v>10</v>
      </c>
      <c r="C15" t="str">
        <f t="shared" si="0"/>
        <v>10-2014</v>
      </c>
      <c r="D15">
        <v>1239</v>
      </c>
    </row>
    <row r="16" spans="1:4" x14ac:dyDescent="0.3">
      <c r="A16">
        <v>2014</v>
      </c>
      <c r="B16">
        <v>11</v>
      </c>
      <c r="C16" t="str">
        <f t="shared" si="0"/>
        <v>11-2014</v>
      </c>
      <c r="D16">
        <v>1018</v>
      </c>
    </row>
    <row r="17" spans="1:4" x14ac:dyDescent="0.3">
      <c r="A17">
        <v>2014</v>
      </c>
      <c r="B17">
        <v>12</v>
      </c>
      <c r="C17" t="str">
        <f t="shared" si="0"/>
        <v>12-2014</v>
      </c>
      <c r="D17">
        <v>769</v>
      </c>
    </row>
    <row r="18" spans="1:4" x14ac:dyDescent="0.3">
      <c r="A18">
        <v>2015</v>
      </c>
      <c r="B18">
        <v>1</v>
      </c>
      <c r="C18" t="str">
        <f t="shared" si="0"/>
        <v>1-2015</v>
      </c>
      <c r="D18">
        <v>874</v>
      </c>
    </row>
    <row r="19" spans="1:4" x14ac:dyDescent="0.3">
      <c r="A19">
        <v>2015</v>
      </c>
      <c r="B19">
        <v>2</v>
      </c>
      <c r="C19" t="str">
        <f t="shared" si="0"/>
        <v>2-2015</v>
      </c>
      <c r="D19">
        <v>655</v>
      </c>
    </row>
    <row r="20" spans="1:4" x14ac:dyDescent="0.3">
      <c r="A20">
        <v>2015</v>
      </c>
      <c r="B20">
        <v>3</v>
      </c>
      <c r="C20" t="str">
        <f t="shared" si="0"/>
        <v>3-2015</v>
      </c>
      <c r="D20">
        <v>925</v>
      </c>
    </row>
    <row r="21" spans="1:4" x14ac:dyDescent="0.3">
      <c r="A21">
        <v>2015</v>
      </c>
      <c r="B21">
        <v>4</v>
      </c>
      <c r="C21" t="str">
        <f t="shared" si="0"/>
        <v>4-2015</v>
      </c>
      <c r="D21">
        <v>620</v>
      </c>
    </row>
    <row r="22" spans="1:4" x14ac:dyDescent="0.3">
      <c r="A22">
        <v>2015</v>
      </c>
      <c r="B22">
        <v>5</v>
      </c>
      <c r="C22" t="str">
        <f t="shared" si="0"/>
        <v>5-2015</v>
      </c>
      <c r="D22">
        <v>520</v>
      </c>
    </row>
    <row r="23" spans="1:4" x14ac:dyDescent="0.3">
      <c r="A23">
        <v>2015</v>
      </c>
      <c r="B23">
        <v>6</v>
      </c>
      <c r="C23" t="str">
        <f t="shared" si="0"/>
        <v>6-2015</v>
      </c>
      <c r="D23">
        <v>560</v>
      </c>
    </row>
    <row r="24" spans="1:4" x14ac:dyDescent="0.3">
      <c r="A24">
        <v>2015</v>
      </c>
      <c r="B24">
        <v>7</v>
      </c>
      <c r="C24" t="str">
        <f t="shared" si="0"/>
        <v>7-2015</v>
      </c>
      <c r="D24">
        <v>141</v>
      </c>
    </row>
    <row r="25" spans="1:4" x14ac:dyDescent="0.3">
      <c r="A25">
        <v>2015</v>
      </c>
      <c r="B25">
        <v>8</v>
      </c>
      <c r="C25" t="str">
        <f t="shared" si="0"/>
        <v>8-2015</v>
      </c>
      <c r="D25">
        <v>67</v>
      </c>
    </row>
    <row r="26" spans="1:4" x14ac:dyDescent="0.3">
      <c r="A26">
        <v>2015</v>
      </c>
      <c r="B26">
        <v>9</v>
      </c>
      <c r="C26" t="str">
        <f t="shared" si="0"/>
        <v>9-2015</v>
      </c>
      <c r="D26">
        <v>1001</v>
      </c>
    </row>
    <row r="27" spans="1:4" x14ac:dyDescent="0.3">
      <c r="A27">
        <v>2015</v>
      </c>
      <c r="B27">
        <v>10</v>
      </c>
      <c r="C27" t="str">
        <f t="shared" si="0"/>
        <v>10-2015</v>
      </c>
      <c r="D27">
        <v>817</v>
      </c>
    </row>
    <row r="28" spans="1:4" x14ac:dyDescent="0.3">
      <c r="A28">
        <v>2015</v>
      </c>
      <c r="B28">
        <v>11</v>
      </c>
      <c r="C28" t="str">
        <f t="shared" si="0"/>
        <v>11-2015</v>
      </c>
      <c r="D28">
        <v>931</v>
      </c>
    </row>
    <row r="29" spans="1:4" x14ac:dyDescent="0.3">
      <c r="A29">
        <v>2015</v>
      </c>
      <c r="B29">
        <v>12</v>
      </c>
      <c r="C29" t="str">
        <f t="shared" si="0"/>
        <v>12-2015</v>
      </c>
      <c r="D29">
        <v>553</v>
      </c>
    </row>
    <row r="30" spans="1:4" x14ac:dyDescent="0.3">
      <c r="A30">
        <v>2016</v>
      </c>
      <c r="B30">
        <v>1</v>
      </c>
      <c r="C30" t="str">
        <f t="shared" si="0"/>
        <v>1-2016</v>
      </c>
      <c r="D30">
        <v>769</v>
      </c>
    </row>
    <row r="31" spans="1:4" x14ac:dyDescent="0.3">
      <c r="A31">
        <v>2016</v>
      </c>
      <c r="B31">
        <v>2</v>
      </c>
      <c r="C31" t="str">
        <f t="shared" si="0"/>
        <v>2-2016</v>
      </c>
      <c r="D31">
        <v>881</v>
      </c>
    </row>
    <row r="32" spans="1:4" x14ac:dyDescent="0.3">
      <c r="A32">
        <v>2016</v>
      </c>
      <c r="B32">
        <v>3</v>
      </c>
      <c r="C32" t="str">
        <f t="shared" si="0"/>
        <v>3-2016</v>
      </c>
      <c r="D32">
        <v>644</v>
      </c>
    </row>
    <row r="33" spans="1:4" x14ac:dyDescent="0.3">
      <c r="A33">
        <v>2016</v>
      </c>
      <c r="B33">
        <v>4</v>
      </c>
      <c r="C33" t="str">
        <f t="shared" si="0"/>
        <v>4-2016</v>
      </c>
      <c r="D33">
        <v>445</v>
      </c>
    </row>
    <row r="34" spans="1:4" x14ac:dyDescent="0.3">
      <c r="A34">
        <v>2016</v>
      </c>
      <c r="B34">
        <v>5</v>
      </c>
      <c r="C34" t="str">
        <f t="shared" si="0"/>
        <v>5-2016</v>
      </c>
      <c r="D34">
        <v>92</v>
      </c>
    </row>
    <row r="35" spans="1:4" x14ac:dyDescent="0.3">
      <c r="A35">
        <v>2016</v>
      </c>
      <c r="B35">
        <v>6</v>
      </c>
      <c r="C35" t="str">
        <f t="shared" si="0"/>
        <v>6-2016</v>
      </c>
      <c r="D35">
        <v>110</v>
      </c>
    </row>
    <row r="36" spans="1:4" x14ac:dyDescent="0.3">
      <c r="A36">
        <v>2016</v>
      </c>
      <c r="B36">
        <v>7</v>
      </c>
      <c r="C36" t="str">
        <f t="shared" si="0"/>
        <v>7-2016</v>
      </c>
      <c r="D36">
        <v>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6" sqref="A6"/>
    </sheetView>
  </sheetViews>
  <sheetFormatPr defaultRowHeight="14.4" x14ac:dyDescent="0.3"/>
  <cols>
    <col min="1" max="1" width="9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27</v>
      </c>
      <c r="H1" t="s">
        <v>5</v>
      </c>
      <c r="I1" t="s">
        <v>6</v>
      </c>
      <c r="J1" t="s">
        <v>28</v>
      </c>
    </row>
    <row r="2" spans="1:10" x14ac:dyDescent="0.3">
      <c r="A2" t="s">
        <v>23</v>
      </c>
      <c r="B2">
        <f>2007+1618</f>
        <v>3625</v>
      </c>
      <c r="C2">
        <v>823</v>
      </c>
      <c r="D2">
        <f>B2/(B2+C2)</f>
        <v>0.81497302158273377</v>
      </c>
      <c r="E2">
        <f>823+1618</f>
        <v>2441</v>
      </c>
      <c r="F2">
        <v>2007</v>
      </c>
      <c r="G2">
        <f>E2/(E2+F2)</f>
        <v>0.54878597122302153</v>
      </c>
      <c r="H2">
        <v>1618</v>
      </c>
      <c r="I2">
        <f>823+2007</f>
        <v>2830</v>
      </c>
      <c r="J2">
        <f>H2/(H2+I2)</f>
        <v>0.36375899280575541</v>
      </c>
    </row>
    <row r="3" spans="1:10" x14ac:dyDescent="0.3">
      <c r="A3" t="s">
        <v>24</v>
      </c>
      <c r="B3">
        <f>3073+3296</f>
        <v>6369</v>
      </c>
      <c r="C3">
        <v>2206</v>
      </c>
      <c r="D3">
        <f t="shared" ref="D3:D4" si="0">B3/(B3+C3)</f>
        <v>0.74274052478134112</v>
      </c>
      <c r="E3">
        <f>2206+3296</f>
        <v>5502</v>
      </c>
      <c r="F3">
        <v>3073</v>
      </c>
      <c r="G3">
        <f t="shared" ref="G3:G4" si="1">E3/(E3+F3)</f>
        <v>0.64163265306122452</v>
      </c>
      <c r="H3">
        <v>3296</v>
      </c>
      <c r="I3">
        <f>2206+3073</f>
        <v>5279</v>
      </c>
      <c r="J3">
        <f t="shared" ref="J3:J4" si="2">H3/(H3+I3)</f>
        <v>0.38437317784256558</v>
      </c>
    </row>
    <row r="4" spans="1:10" x14ac:dyDescent="0.3">
      <c r="A4" t="s">
        <v>25</v>
      </c>
      <c r="B4">
        <f>1756+2587</f>
        <v>4343</v>
      </c>
      <c r="C4">
        <v>2002</v>
      </c>
      <c r="D4">
        <f t="shared" si="0"/>
        <v>0.68447596532702915</v>
      </c>
      <c r="E4">
        <f>2002+2587</f>
        <v>4589</v>
      </c>
      <c r="F4">
        <v>1756</v>
      </c>
      <c r="G4">
        <f t="shared" si="1"/>
        <v>0.72324665090622542</v>
      </c>
      <c r="H4">
        <f>2587</f>
        <v>2587</v>
      </c>
      <c r="I4">
        <f>2002+1756</f>
        <v>3758</v>
      </c>
      <c r="J4">
        <f t="shared" si="2"/>
        <v>0.40772261623325451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M1" workbookViewId="0">
      <selection activeCell="D2" sqref="D2"/>
    </sheetView>
  </sheetViews>
  <sheetFormatPr defaultRowHeight="14.4" x14ac:dyDescent="0.3"/>
  <cols>
    <col min="3" max="3" width="10" bestFit="1" customWidth="1"/>
  </cols>
  <sheetData>
    <row r="1" spans="1:12" x14ac:dyDescent="0.3">
      <c r="A1" t="s">
        <v>9</v>
      </c>
      <c r="B1" t="s">
        <v>10</v>
      </c>
      <c r="C1" t="s">
        <v>20</v>
      </c>
      <c r="D1" t="s">
        <v>16</v>
      </c>
      <c r="E1" t="s">
        <v>15</v>
      </c>
      <c r="F1" t="s">
        <v>21</v>
      </c>
      <c r="G1" t="s">
        <v>14</v>
      </c>
      <c r="H1" t="s">
        <v>13</v>
      </c>
      <c r="I1" t="s">
        <v>22</v>
      </c>
      <c r="J1" t="s">
        <v>12</v>
      </c>
      <c r="K1" t="s">
        <v>11</v>
      </c>
      <c r="L1" t="s">
        <v>7</v>
      </c>
    </row>
    <row r="2" spans="1:12" x14ac:dyDescent="0.3">
      <c r="A2">
        <v>2013</v>
      </c>
      <c r="B2">
        <v>9</v>
      </c>
      <c r="C2" t="str">
        <f>_xlfn.CONCAT(B2,"-",A2)</f>
        <v>9-2013</v>
      </c>
      <c r="D2">
        <v>449</v>
      </c>
      <c r="E2">
        <v>42</v>
      </c>
      <c r="F2">
        <v>0.91446028513238198</v>
      </c>
      <c r="G2">
        <v>163</v>
      </c>
      <c r="H2">
        <v>328</v>
      </c>
      <c r="I2">
        <v>0.331975560081466</v>
      </c>
      <c r="J2">
        <v>121</v>
      </c>
      <c r="K2">
        <v>370</v>
      </c>
      <c r="L2">
        <v>0.24643584521384901</v>
      </c>
    </row>
    <row r="3" spans="1:12" x14ac:dyDescent="0.3">
      <c r="A3">
        <v>2013</v>
      </c>
      <c r="B3">
        <v>10</v>
      </c>
      <c r="C3" t="str">
        <f t="shared" ref="C3:C36" si="0">_xlfn.CONCAT(B3,"-",A3)</f>
        <v>10-2013</v>
      </c>
      <c r="D3">
        <v>471</v>
      </c>
      <c r="E3">
        <v>80</v>
      </c>
      <c r="F3">
        <v>0.854809437386569</v>
      </c>
      <c r="G3">
        <v>213</v>
      </c>
      <c r="H3">
        <v>338</v>
      </c>
      <c r="I3">
        <v>0.38656987295825701</v>
      </c>
      <c r="J3">
        <v>133</v>
      </c>
      <c r="K3">
        <v>418</v>
      </c>
      <c r="L3">
        <v>0.24137931034482701</v>
      </c>
    </row>
    <row r="4" spans="1:12" x14ac:dyDescent="0.3">
      <c r="A4">
        <v>2013</v>
      </c>
      <c r="B4">
        <v>11</v>
      </c>
      <c r="C4" t="str">
        <f t="shared" si="0"/>
        <v>11-2013</v>
      </c>
      <c r="D4">
        <v>398</v>
      </c>
      <c r="E4">
        <v>105</v>
      </c>
      <c r="F4">
        <v>0.791252485089463</v>
      </c>
      <c r="G4">
        <v>288</v>
      </c>
      <c r="H4">
        <v>215</v>
      </c>
      <c r="I4">
        <v>0.57256461232604305</v>
      </c>
      <c r="J4">
        <v>183</v>
      </c>
      <c r="K4">
        <v>320</v>
      </c>
      <c r="L4">
        <v>0.363817097415506</v>
      </c>
    </row>
    <row r="5" spans="1:12" x14ac:dyDescent="0.3">
      <c r="A5">
        <v>2013</v>
      </c>
      <c r="B5">
        <v>12</v>
      </c>
      <c r="C5" t="str">
        <f t="shared" si="0"/>
        <v>12-2013</v>
      </c>
      <c r="D5">
        <v>319</v>
      </c>
      <c r="E5">
        <v>70</v>
      </c>
      <c r="F5">
        <v>0.82005141388174796</v>
      </c>
      <c r="G5">
        <v>207</v>
      </c>
      <c r="H5">
        <v>182</v>
      </c>
      <c r="I5">
        <v>0.53213367609254403</v>
      </c>
      <c r="J5">
        <v>137</v>
      </c>
      <c r="K5">
        <v>252</v>
      </c>
      <c r="L5">
        <v>0.35218508997429299</v>
      </c>
    </row>
    <row r="6" spans="1:12" x14ac:dyDescent="0.3">
      <c r="A6">
        <v>2014</v>
      </c>
      <c r="B6">
        <v>1</v>
      </c>
      <c r="C6" t="str">
        <f t="shared" si="0"/>
        <v>1-2014</v>
      </c>
      <c r="D6">
        <v>309</v>
      </c>
      <c r="E6">
        <v>84</v>
      </c>
      <c r="F6">
        <v>0.78625954198473202</v>
      </c>
      <c r="G6">
        <v>229</v>
      </c>
      <c r="H6">
        <v>164</v>
      </c>
      <c r="I6">
        <v>0.58269720101781097</v>
      </c>
      <c r="J6">
        <v>145</v>
      </c>
      <c r="K6">
        <v>248</v>
      </c>
      <c r="L6">
        <v>0.368956743002544</v>
      </c>
    </row>
    <row r="7" spans="1:12" x14ac:dyDescent="0.3">
      <c r="A7">
        <v>2014</v>
      </c>
      <c r="B7">
        <v>2</v>
      </c>
      <c r="C7" t="str">
        <f t="shared" si="0"/>
        <v>2-2014</v>
      </c>
      <c r="D7">
        <v>291</v>
      </c>
      <c r="E7">
        <v>106</v>
      </c>
      <c r="F7">
        <v>0.73299748110831198</v>
      </c>
      <c r="G7">
        <v>274</v>
      </c>
      <c r="H7">
        <v>123</v>
      </c>
      <c r="I7">
        <v>0.69017632241813598</v>
      </c>
      <c r="J7">
        <v>168</v>
      </c>
      <c r="K7">
        <v>229</v>
      </c>
      <c r="L7">
        <v>0.42317380352644801</v>
      </c>
    </row>
    <row r="8" spans="1:12" x14ac:dyDescent="0.3">
      <c r="A8">
        <v>2014</v>
      </c>
      <c r="B8">
        <v>3</v>
      </c>
      <c r="C8" t="str">
        <f t="shared" si="0"/>
        <v>3-2014</v>
      </c>
      <c r="D8">
        <v>430</v>
      </c>
      <c r="E8">
        <v>105</v>
      </c>
      <c r="F8">
        <v>0.80373831775700899</v>
      </c>
      <c r="G8">
        <v>326</v>
      </c>
      <c r="H8">
        <v>209</v>
      </c>
      <c r="I8">
        <v>0.60934579439252301</v>
      </c>
      <c r="J8">
        <v>221</v>
      </c>
      <c r="K8">
        <v>314</v>
      </c>
      <c r="L8">
        <v>0.413084112149532</v>
      </c>
    </row>
    <row r="9" spans="1:12" x14ac:dyDescent="0.3">
      <c r="A9">
        <v>2014</v>
      </c>
      <c r="B9">
        <v>4</v>
      </c>
      <c r="C9" t="str">
        <f t="shared" si="0"/>
        <v>4-2014</v>
      </c>
      <c r="D9">
        <v>300</v>
      </c>
      <c r="E9">
        <v>66</v>
      </c>
      <c r="F9">
        <v>0.81967213114754001</v>
      </c>
      <c r="G9">
        <v>222</v>
      </c>
      <c r="H9">
        <v>144</v>
      </c>
      <c r="I9">
        <v>0.60655737704918</v>
      </c>
      <c r="J9">
        <v>156</v>
      </c>
      <c r="K9">
        <v>210</v>
      </c>
      <c r="L9">
        <v>0.42622950819672101</v>
      </c>
    </row>
    <row r="10" spans="1:12" x14ac:dyDescent="0.3">
      <c r="A10">
        <v>2014</v>
      </c>
      <c r="B10">
        <v>5</v>
      </c>
      <c r="C10" t="str">
        <f t="shared" si="0"/>
        <v>5-2014</v>
      </c>
      <c r="D10">
        <v>312</v>
      </c>
      <c r="E10">
        <v>64</v>
      </c>
      <c r="F10">
        <v>0.82978723404255295</v>
      </c>
      <c r="G10">
        <v>237</v>
      </c>
      <c r="H10">
        <v>139</v>
      </c>
      <c r="I10">
        <v>0.63031914893617003</v>
      </c>
      <c r="J10">
        <v>173</v>
      </c>
      <c r="K10">
        <v>203</v>
      </c>
      <c r="L10">
        <v>0.46010638297872303</v>
      </c>
    </row>
    <row r="11" spans="1:12" x14ac:dyDescent="0.3">
      <c r="A11">
        <v>2014</v>
      </c>
      <c r="B11">
        <v>6</v>
      </c>
      <c r="C11" t="str">
        <f t="shared" si="0"/>
        <v>6-2014</v>
      </c>
      <c r="D11">
        <v>279</v>
      </c>
      <c r="E11">
        <v>58</v>
      </c>
      <c r="F11">
        <v>0.82789317507418303</v>
      </c>
      <c r="G11">
        <v>194</v>
      </c>
      <c r="H11">
        <v>143</v>
      </c>
      <c r="I11">
        <v>0.57566765578635004</v>
      </c>
      <c r="J11">
        <v>136</v>
      </c>
      <c r="K11">
        <v>201</v>
      </c>
      <c r="L11">
        <v>0.40356083086053401</v>
      </c>
    </row>
    <row r="12" spans="1:12" x14ac:dyDescent="0.3">
      <c r="A12">
        <v>2014</v>
      </c>
      <c r="B12">
        <v>7</v>
      </c>
      <c r="C12" t="str">
        <f t="shared" si="0"/>
        <v>7-2014</v>
      </c>
      <c r="D12">
        <v>67</v>
      </c>
      <c r="E12">
        <v>42</v>
      </c>
      <c r="F12">
        <v>0.61467889908256801</v>
      </c>
      <c r="G12">
        <v>87</v>
      </c>
      <c r="H12">
        <v>22</v>
      </c>
      <c r="I12">
        <v>0.798165137614678</v>
      </c>
      <c r="J12">
        <v>45</v>
      </c>
      <c r="K12">
        <v>64</v>
      </c>
      <c r="L12">
        <v>0.41284403669724701</v>
      </c>
    </row>
    <row r="13" spans="1:12" x14ac:dyDescent="0.3">
      <c r="A13">
        <v>2014</v>
      </c>
      <c r="B13">
        <v>8</v>
      </c>
      <c r="C13" t="str">
        <f t="shared" si="0"/>
        <v>8-2014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</row>
    <row r="14" spans="1:12" x14ac:dyDescent="0.3">
      <c r="A14">
        <v>2014</v>
      </c>
      <c r="B14">
        <v>9</v>
      </c>
      <c r="C14" t="str">
        <f t="shared" si="0"/>
        <v>9-2014</v>
      </c>
      <c r="D14">
        <v>1016</v>
      </c>
      <c r="E14">
        <v>238</v>
      </c>
      <c r="F14">
        <v>0.81020733652312504</v>
      </c>
      <c r="G14">
        <v>715</v>
      </c>
      <c r="H14">
        <v>539</v>
      </c>
      <c r="I14">
        <v>0.570175438596491</v>
      </c>
      <c r="J14">
        <v>477</v>
      </c>
      <c r="K14">
        <v>777</v>
      </c>
      <c r="L14">
        <v>0.38038277511961699</v>
      </c>
    </row>
    <row r="15" spans="1:12" x14ac:dyDescent="0.3">
      <c r="A15">
        <v>2014</v>
      </c>
      <c r="B15">
        <v>10</v>
      </c>
      <c r="C15" t="str">
        <f t="shared" si="0"/>
        <v>10-2014</v>
      </c>
      <c r="D15">
        <v>1005</v>
      </c>
      <c r="E15">
        <v>234</v>
      </c>
      <c r="F15">
        <v>0.81113801452784495</v>
      </c>
      <c r="G15">
        <v>725</v>
      </c>
      <c r="H15">
        <v>514</v>
      </c>
      <c r="I15">
        <v>0.58514931396287295</v>
      </c>
      <c r="J15">
        <v>491</v>
      </c>
      <c r="K15">
        <v>748</v>
      </c>
      <c r="L15">
        <v>0.39628732849071802</v>
      </c>
    </row>
    <row r="16" spans="1:12" x14ac:dyDescent="0.3">
      <c r="A16">
        <v>2014</v>
      </c>
      <c r="B16">
        <v>11</v>
      </c>
      <c r="C16" t="str">
        <f t="shared" si="0"/>
        <v>11-2014</v>
      </c>
      <c r="D16">
        <v>762</v>
      </c>
      <c r="E16">
        <v>256</v>
      </c>
      <c r="F16">
        <v>0.74852652259331998</v>
      </c>
      <c r="G16">
        <v>647</v>
      </c>
      <c r="H16">
        <v>371</v>
      </c>
      <c r="I16">
        <v>0.63555992141453799</v>
      </c>
      <c r="J16">
        <v>391</v>
      </c>
      <c r="K16">
        <v>627</v>
      </c>
      <c r="L16">
        <v>0.38408644400785802</v>
      </c>
    </row>
    <row r="17" spans="1:12" x14ac:dyDescent="0.3">
      <c r="A17">
        <v>2014</v>
      </c>
      <c r="B17">
        <v>12</v>
      </c>
      <c r="C17" t="str">
        <f t="shared" si="0"/>
        <v>12-2014</v>
      </c>
      <c r="D17">
        <v>580</v>
      </c>
      <c r="E17">
        <v>189</v>
      </c>
      <c r="F17">
        <v>0.75422626788036395</v>
      </c>
      <c r="G17">
        <v>511</v>
      </c>
      <c r="H17">
        <v>258</v>
      </c>
      <c r="I17">
        <v>0.66449934980494096</v>
      </c>
      <c r="J17">
        <v>322</v>
      </c>
      <c r="K17">
        <v>447</v>
      </c>
      <c r="L17">
        <v>0.41872561768530497</v>
      </c>
    </row>
    <row r="18" spans="1:12" x14ac:dyDescent="0.3">
      <c r="A18">
        <v>2015</v>
      </c>
      <c r="B18">
        <v>1</v>
      </c>
      <c r="C18" t="str">
        <f t="shared" si="0"/>
        <v>1-2015</v>
      </c>
      <c r="D18">
        <v>653</v>
      </c>
      <c r="E18">
        <v>221</v>
      </c>
      <c r="F18">
        <v>0.74713958810068604</v>
      </c>
      <c r="G18">
        <v>507</v>
      </c>
      <c r="H18">
        <v>367</v>
      </c>
      <c r="I18">
        <v>0.580091533180778</v>
      </c>
      <c r="J18">
        <v>286</v>
      </c>
      <c r="K18">
        <v>588</v>
      </c>
      <c r="L18">
        <v>0.32723112128146398</v>
      </c>
    </row>
    <row r="19" spans="1:12" x14ac:dyDescent="0.3">
      <c r="A19">
        <v>2015</v>
      </c>
      <c r="B19">
        <v>2</v>
      </c>
      <c r="C19" t="str">
        <f t="shared" si="0"/>
        <v>2-2015</v>
      </c>
      <c r="D19">
        <v>507</v>
      </c>
      <c r="E19">
        <v>148</v>
      </c>
      <c r="F19">
        <v>0.77404580152671698</v>
      </c>
      <c r="G19">
        <v>438</v>
      </c>
      <c r="H19">
        <v>217</v>
      </c>
      <c r="I19">
        <v>0.66870229007633497</v>
      </c>
      <c r="J19">
        <v>290</v>
      </c>
      <c r="K19">
        <v>365</v>
      </c>
      <c r="L19">
        <v>0.44274809160305301</v>
      </c>
    </row>
    <row r="20" spans="1:12" x14ac:dyDescent="0.3">
      <c r="A20">
        <v>2015</v>
      </c>
      <c r="B20">
        <v>3</v>
      </c>
      <c r="C20" t="str">
        <f t="shared" si="0"/>
        <v>3-2015</v>
      </c>
      <c r="D20">
        <v>664</v>
      </c>
      <c r="E20">
        <v>261</v>
      </c>
      <c r="F20">
        <v>0.71783783783783695</v>
      </c>
      <c r="G20">
        <v>635</v>
      </c>
      <c r="H20">
        <v>290</v>
      </c>
      <c r="I20">
        <v>0.68648648648648602</v>
      </c>
      <c r="J20">
        <v>374</v>
      </c>
      <c r="K20">
        <v>551</v>
      </c>
      <c r="L20">
        <v>0.40432432432432402</v>
      </c>
    </row>
    <row r="21" spans="1:12" x14ac:dyDescent="0.3">
      <c r="A21">
        <v>2015</v>
      </c>
      <c r="B21">
        <v>4</v>
      </c>
      <c r="C21" t="str">
        <f t="shared" si="0"/>
        <v>4-2015</v>
      </c>
      <c r="D21">
        <v>439</v>
      </c>
      <c r="E21">
        <v>181</v>
      </c>
      <c r="F21">
        <v>0.70806451612903198</v>
      </c>
      <c r="G21">
        <v>413</v>
      </c>
      <c r="H21">
        <v>207</v>
      </c>
      <c r="I21">
        <v>0.66612903225806397</v>
      </c>
      <c r="J21">
        <v>232</v>
      </c>
      <c r="K21">
        <v>388</v>
      </c>
      <c r="L21">
        <v>0.37419354838709601</v>
      </c>
    </row>
    <row r="22" spans="1:12" x14ac:dyDescent="0.3">
      <c r="A22">
        <v>2015</v>
      </c>
      <c r="B22">
        <v>5</v>
      </c>
      <c r="C22" t="str">
        <f t="shared" si="0"/>
        <v>5-2015</v>
      </c>
      <c r="D22">
        <v>331</v>
      </c>
      <c r="E22">
        <v>189</v>
      </c>
      <c r="F22">
        <v>0.63653846153846105</v>
      </c>
      <c r="G22">
        <v>425</v>
      </c>
      <c r="H22">
        <v>95</v>
      </c>
      <c r="I22">
        <v>0.81730769230769196</v>
      </c>
      <c r="J22">
        <v>236</v>
      </c>
      <c r="K22">
        <v>284</v>
      </c>
      <c r="L22">
        <v>0.45384615384615301</v>
      </c>
    </row>
    <row r="23" spans="1:12" x14ac:dyDescent="0.3">
      <c r="A23">
        <v>2015</v>
      </c>
      <c r="B23">
        <v>6</v>
      </c>
      <c r="C23" t="str">
        <f t="shared" si="0"/>
        <v>6-2015</v>
      </c>
      <c r="D23">
        <v>353</v>
      </c>
      <c r="E23">
        <v>207</v>
      </c>
      <c r="F23">
        <v>0.63035714285714195</v>
      </c>
      <c r="G23">
        <v>369</v>
      </c>
      <c r="H23">
        <v>191</v>
      </c>
      <c r="I23">
        <v>0.65892857142857097</v>
      </c>
      <c r="J23">
        <v>162</v>
      </c>
      <c r="K23">
        <v>398</v>
      </c>
      <c r="L23">
        <v>0.28928571428571398</v>
      </c>
    </row>
    <row r="24" spans="1:12" x14ac:dyDescent="0.3">
      <c r="A24">
        <v>2015</v>
      </c>
      <c r="B24">
        <v>7</v>
      </c>
      <c r="C24" t="str">
        <f t="shared" si="0"/>
        <v>7-2015</v>
      </c>
      <c r="D24">
        <v>59</v>
      </c>
      <c r="E24">
        <v>82</v>
      </c>
      <c r="F24">
        <v>0.41843971631205601</v>
      </c>
      <c r="G24">
        <v>117</v>
      </c>
      <c r="H24">
        <v>24</v>
      </c>
      <c r="I24">
        <v>0.82978723404255295</v>
      </c>
      <c r="J24">
        <v>35</v>
      </c>
      <c r="K24">
        <v>106</v>
      </c>
      <c r="L24">
        <v>0.24822695035460901</v>
      </c>
    </row>
    <row r="25" spans="1:12" x14ac:dyDescent="0.3">
      <c r="A25">
        <v>2015</v>
      </c>
      <c r="B25">
        <v>8</v>
      </c>
      <c r="C25" t="str">
        <f t="shared" si="0"/>
        <v>8-2015</v>
      </c>
      <c r="D25">
        <v>50</v>
      </c>
      <c r="E25">
        <v>17</v>
      </c>
      <c r="F25">
        <v>0.74626865671641696</v>
      </c>
      <c r="G25">
        <v>45</v>
      </c>
      <c r="H25">
        <v>22</v>
      </c>
      <c r="I25">
        <v>0.67164179104477595</v>
      </c>
      <c r="J25">
        <v>28</v>
      </c>
      <c r="K25">
        <v>39</v>
      </c>
      <c r="L25">
        <v>0.41791044776119401</v>
      </c>
    </row>
    <row r="26" spans="1:12" x14ac:dyDescent="0.3">
      <c r="A26">
        <v>2015</v>
      </c>
      <c r="B26">
        <v>9</v>
      </c>
      <c r="C26" t="str">
        <f t="shared" si="0"/>
        <v>9-2015</v>
      </c>
      <c r="D26">
        <v>765</v>
      </c>
      <c r="E26">
        <v>236</v>
      </c>
      <c r="F26">
        <v>0.764235764235764</v>
      </c>
      <c r="G26">
        <v>673</v>
      </c>
      <c r="H26">
        <v>328</v>
      </c>
      <c r="I26">
        <v>0.67232767232767199</v>
      </c>
      <c r="J26">
        <v>437</v>
      </c>
      <c r="K26">
        <v>564</v>
      </c>
      <c r="L26">
        <v>0.43656343656343599</v>
      </c>
    </row>
    <row r="27" spans="1:12" x14ac:dyDescent="0.3">
      <c r="A27">
        <v>2015</v>
      </c>
      <c r="B27">
        <v>10</v>
      </c>
      <c r="C27" t="str">
        <f t="shared" si="0"/>
        <v>10-2015</v>
      </c>
      <c r="D27">
        <v>590</v>
      </c>
      <c r="E27">
        <v>227</v>
      </c>
      <c r="F27">
        <v>0.72215422276621699</v>
      </c>
      <c r="G27">
        <v>541</v>
      </c>
      <c r="H27">
        <v>276</v>
      </c>
      <c r="I27">
        <v>0.66217870257037903</v>
      </c>
      <c r="J27">
        <v>314</v>
      </c>
      <c r="K27">
        <v>503</v>
      </c>
      <c r="L27">
        <v>0.38433292533659702</v>
      </c>
    </row>
    <row r="28" spans="1:12" x14ac:dyDescent="0.3">
      <c r="A28">
        <v>2015</v>
      </c>
      <c r="B28">
        <v>11</v>
      </c>
      <c r="C28" t="str">
        <f t="shared" si="0"/>
        <v>11-2015</v>
      </c>
      <c r="D28">
        <v>650</v>
      </c>
      <c r="E28">
        <v>281</v>
      </c>
      <c r="F28">
        <v>0.69817400644468297</v>
      </c>
      <c r="G28">
        <v>687</v>
      </c>
      <c r="H28">
        <v>244</v>
      </c>
      <c r="I28">
        <v>0.737916219119226</v>
      </c>
      <c r="J28">
        <v>406</v>
      </c>
      <c r="K28">
        <v>525</v>
      </c>
      <c r="L28">
        <v>0.43609022556390897</v>
      </c>
    </row>
    <row r="29" spans="1:12" x14ac:dyDescent="0.3">
      <c r="A29">
        <v>2015</v>
      </c>
      <c r="B29">
        <v>12</v>
      </c>
      <c r="C29" t="str">
        <f t="shared" si="0"/>
        <v>12-2015</v>
      </c>
      <c r="D29">
        <v>378</v>
      </c>
      <c r="E29">
        <v>175</v>
      </c>
      <c r="F29">
        <v>0.683544303797468</v>
      </c>
      <c r="G29">
        <v>410</v>
      </c>
      <c r="H29">
        <v>143</v>
      </c>
      <c r="I29">
        <v>0.74141048824593103</v>
      </c>
      <c r="J29">
        <v>235</v>
      </c>
      <c r="K29">
        <v>318</v>
      </c>
      <c r="L29">
        <v>0.42495479204339898</v>
      </c>
    </row>
    <row r="30" spans="1:12" x14ac:dyDescent="0.3">
      <c r="A30">
        <v>2016</v>
      </c>
      <c r="B30">
        <v>1</v>
      </c>
      <c r="C30" t="str">
        <f t="shared" si="0"/>
        <v>1-2016</v>
      </c>
      <c r="D30">
        <v>480</v>
      </c>
      <c r="E30">
        <v>289</v>
      </c>
      <c r="F30">
        <v>0.624187256176853</v>
      </c>
      <c r="G30">
        <v>548</v>
      </c>
      <c r="H30">
        <v>221</v>
      </c>
      <c r="I30">
        <v>0.71261378413524001</v>
      </c>
      <c r="J30">
        <v>259</v>
      </c>
      <c r="K30">
        <v>510</v>
      </c>
      <c r="L30">
        <v>0.33680104031209301</v>
      </c>
    </row>
    <row r="31" spans="1:12" x14ac:dyDescent="0.3">
      <c r="A31">
        <v>2016</v>
      </c>
      <c r="B31">
        <v>2</v>
      </c>
      <c r="C31" t="str">
        <f t="shared" si="0"/>
        <v>2-2016</v>
      </c>
      <c r="D31">
        <v>627</v>
      </c>
      <c r="E31">
        <v>254</v>
      </c>
      <c r="F31">
        <v>0.71169125993189497</v>
      </c>
      <c r="G31">
        <v>686</v>
      </c>
      <c r="H31">
        <v>195</v>
      </c>
      <c r="I31">
        <v>0.77866061293984101</v>
      </c>
      <c r="J31">
        <v>432</v>
      </c>
      <c r="K31">
        <v>449</v>
      </c>
      <c r="L31">
        <v>0.49035187287173598</v>
      </c>
    </row>
    <row r="32" spans="1:12" x14ac:dyDescent="0.3">
      <c r="A32">
        <v>2016</v>
      </c>
      <c r="B32">
        <v>3</v>
      </c>
      <c r="C32" t="str">
        <f t="shared" si="0"/>
        <v>3-2016</v>
      </c>
      <c r="D32">
        <v>429</v>
      </c>
      <c r="E32">
        <v>215</v>
      </c>
      <c r="F32">
        <v>0.66614906832298104</v>
      </c>
      <c r="G32">
        <v>488</v>
      </c>
      <c r="H32">
        <v>156</v>
      </c>
      <c r="I32">
        <v>0.75776397515527905</v>
      </c>
      <c r="J32">
        <v>273</v>
      </c>
      <c r="K32">
        <v>371</v>
      </c>
      <c r="L32">
        <v>0.42391304347825998</v>
      </c>
    </row>
    <row r="33" spans="1:12" x14ac:dyDescent="0.3">
      <c r="A33">
        <v>2016</v>
      </c>
      <c r="B33">
        <v>4</v>
      </c>
      <c r="C33" t="str">
        <f t="shared" si="0"/>
        <v>4-2016</v>
      </c>
      <c r="D33">
        <v>264</v>
      </c>
      <c r="E33">
        <v>181</v>
      </c>
      <c r="F33">
        <v>0.59325842696629205</v>
      </c>
      <c r="G33">
        <v>315</v>
      </c>
      <c r="H33">
        <v>130</v>
      </c>
      <c r="I33">
        <v>0.70786516853932502</v>
      </c>
      <c r="J33">
        <v>134</v>
      </c>
      <c r="K33">
        <v>311</v>
      </c>
      <c r="L33">
        <v>0.30112359550561701</v>
      </c>
    </row>
    <row r="34" spans="1:12" x14ac:dyDescent="0.3">
      <c r="A34">
        <v>2016</v>
      </c>
      <c r="B34">
        <v>5</v>
      </c>
      <c r="C34" t="str">
        <f t="shared" si="0"/>
        <v>5-2016</v>
      </c>
      <c r="D34">
        <v>48</v>
      </c>
      <c r="E34">
        <v>44</v>
      </c>
      <c r="F34">
        <v>0.52173913043478204</v>
      </c>
      <c r="G34">
        <v>84</v>
      </c>
      <c r="H34">
        <v>8</v>
      </c>
      <c r="I34">
        <v>0.91304347826086896</v>
      </c>
      <c r="J34">
        <v>40</v>
      </c>
      <c r="K34">
        <v>52</v>
      </c>
      <c r="L34">
        <v>0.434782608695652</v>
      </c>
    </row>
    <row r="35" spans="1:12" x14ac:dyDescent="0.3">
      <c r="A35">
        <v>2016</v>
      </c>
      <c r="B35">
        <v>6</v>
      </c>
      <c r="C35" t="str">
        <f t="shared" si="0"/>
        <v>6-2016</v>
      </c>
      <c r="D35">
        <v>51</v>
      </c>
      <c r="E35">
        <v>59</v>
      </c>
      <c r="F35">
        <v>0.46363636363636301</v>
      </c>
      <c r="G35">
        <v>83</v>
      </c>
      <c r="H35">
        <v>27</v>
      </c>
      <c r="I35">
        <v>0.75454545454545396</v>
      </c>
      <c r="J35">
        <v>24</v>
      </c>
      <c r="K35">
        <v>86</v>
      </c>
      <c r="L35">
        <v>0.218181818181818</v>
      </c>
    </row>
    <row r="36" spans="1:12" x14ac:dyDescent="0.3">
      <c r="A36">
        <v>2016</v>
      </c>
      <c r="B36">
        <v>7</v>
      </c>
      <c r="C36" t="str">
        <f t="shared" si="0"/>
        <v>7-2016</v>
      </c>
      <c r="D36">
        <v>11</v>
      </c>
      <c r="E36">
        <v>24</v>
      </c>
      <c r="F36">
        <v>0.314285714285714</v>
      </c>
      <c r="G36">
        <v>29</v>
      </c>
      <c r="H36">
        <v>6</v>
      </c>
      <c r="I36">
        <v>0.82857142857142796</v>
      </c>
      <c r="J36">
        <v>5</v>
      </c>
      <c r="K36">
        <v>30</v>
      </c>
      <c r="L36">
        <v>0.14285714285714199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RowHeight="14.4" x14ac:dyDescent="0.3"/>
  <cols>
    <col min="4" max="4" width="12" bestFit="1" customWidth="1"/>
  </cols>
  <sheetData>
    <row r="1" spans="1:4" x14ac:dyDescent="0.3">
      <c r="A1" t="s">
        <v>0</v>
      </c>
      <c r="B1" t="s">
        <v>19</v>
      </c>
      <c r="C1" t="s">
        <v>18</v>
      </c>
      <c r="D1" t="s">
        <v>29</v>
      </c>
    </row>
    <row r="2" spans="1:4" x14ac:dyDescent="0.3">
      <c r="A2" t="s">
        <v>23</v>
      </c>
      <c r="B2">
        <v>3555</v>
      </c>
      <c r="C2">
        <v>893</v>
      </c>
      <c r="D2">
        <v>0.79923561151079103</v>
      </c>
    </row>
    <row r="3" spans="1:4" x14ac:dyDescent="0.3">
      <c r="A3" t="s">
        <v>24</v>
      </c>
      <c r="B3">
        <v>7538</v>
      </c>
      <c r="C3">
        <v>1037</v>
      </c>
      <c r="D3">
        <v>0.87906705539358598</v>
      </c>
    </row>
    <row r="4" spans="1:4" x14ac:dyDescent="0.3">
      <c r="A4" t="s">
        <v>25</v>
      </c>
      <c r="B4">
        <v>5811</v>
      </c>
      <c r="C4">
        <v>534</v>
      </c>
      <c r="D4">
        <v>0.91583924349881696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C1" sqref="C1:C1048576"/>
    </sheetView>
  </sheetViews>
  <sheetFormatPr defaultRowHeight="14.4" x14ac:dyDescent="0.3"/>
  <cols>
    <col min="3" max="3" width="10" bestFit="1" customWidth="1"/>
  </cols>
  <sheetData>
    <row r="1" spans="1:6" x14ac:dyDescent="0.3">
      <c r="A1" t="s">
        <v>9</v>
      </c>
      <c r="B1" t="s">
        <v>10</v>
      </c>
      <c r="C1" t="s">
        <v>20</v>
      </c>
      <c r="D1" t="s">
        <v>19</v>
      </c>
      <c r="E1" t="s">
        <v>18</v>
      </c>
      <c r="F1" t="s">
        <v>17</v>
      </c>
    </row>
    <row r="2" spans="1:6" x14ac:dyDescent="0.3">
      <c r="A2">
        <v>2013</v>
      </c>
      <c r="B2">
        <v>9</v>
      </c>
      <c r="C2" t="str">
        <f>_xlfn.CONCAT(B2,"-",A2)</f>
        <v>9-2013</v>
      </c>
      <c r="D2">
        <v>313</v>
      </c>
      <c r="E2">
        <v>178</v>
      </c>
      <c r="F2">
        <v>0.63747454175152696</v>
      </c>
    </row>
    <row r="3" spans="1:6" x14ac:dyDescent="0.3">
      <c r="A3">
        <v>2013</v>
      </c>
      <c r="B3">
        <v>10</v>
      </c>
      <c r="C3" t="str">
        <f t="shared" ref="C3:C36" si="0">_xlfn.CONCAT(B3,"-",A3)</f>
        <v>10-2013</v>
      </c>
      <c r="D3">
        <v>409</v>
      </c>
      <c r="E3">
        <v>142</v>
      </c>
      <c r="F3">
        <v>0.74228675136116096</v>
      </c>
    </row>
    <row r="4" spans="1:6" x14ac:dyDescent="0.3">
      <c r="A4">
        <v>2013</v>
      </c>
      <c r="B4">
        <v>11</v>
      </c>
      <c r="C4" t="str">
        <f t="shared" si="0"/>
        <v>11-2013</v>
      </c>
      <c r="D4">
        <v>381</v>
      </c>
      <c r="E4">
        <v>122</v>
      </c>
      <c r="F4">
        <v>0.75745526838966204</v>
      </c>
    </row>
    <row r="5" spans="1:6" x14ac:dyDescent="0.3">
      <c r="A5">
        <v>2013</v>
      </c>
      <c r="B5">
        <v>12</v>
      </c>
      <c r="C5" t="str">
        <f t="shared" si="0"/>
        <v>12-2013</v>
      </c>
      <c r="D5">
        <v>292</v>
      </c>
      <c r="E5">
        <v>97</v>
      </c>
      <c r="F5">
        <v>0.75064267352184999</v>
      </c>
    </row>
    <row r="6" spans="1:6" x14ac:dyDescent="0.3">
      <c r="A6">
        <v>2014</v>
      </c>
      <c r="B6">
        <v>1</v>
      </c>
      <c r="C6" t="str">
        <f t="shared" si="0"/>
        <v>1-2014</v>
      </c>
      <c r="D6">
        <v>350</v>
      </c>
      <c r="E6">
        <v>43</v>
      </c>
      <c r="F6">
        <v>0.89058524173027898</v>
      </c>
    </row>
    <row r="7" spans="1:6" x14ac:dyDescent="0.3">
      <c r="A7">
        <v>2014</v>
      </c>
      <c r="B7">
        <v>2</v>
      </c>
      <c r="C7" t="str">
        <f t="shared" si="0"/>
        <v>2-2014</v>
      </c>
      <c r="D7">
        <v>303</v>
      </c>
      <c r="E7">
        <v>94</v>
      </c>
      <c r="F7">
        <v>0.76322418136020098</v>
      </c>
    </row>
    <row r="8" spans="1:6" x14ac:dyDescent="0.3">
      <c r="A8">
        <v>2014</v>
      </c>
      <c r="B8">
        <v>3</v>
      </c>
      <c r="C8" t="str">
        <f t="shared" si="0"/>
        <v>3-2014</v>
      </c>
      <c r="D8">
        <v>445</v>
      </c>
      <c r="E8">
        <v>90</v>
      </c>
      <c r="F8">
        <v>0.83177570093457898</v>
      </c>
    </row>
    <row r="9" spans="1:6" x14ac:dyDescent="0.3">
      <c r="A9">
        <v>2014</v>
      </c>
      <c r="B9">
        <v>4</v>
      </c>
      <c r="C9" t="str">
        <f t="shared" si="0"/>
        <v>4-2014</v>
      </c>
      <c r="D9">
        <v>330</v>
      </c>
      <c r="E9">
        <v>36</v>
      </c>
      <c r="F9">
        <v>0.90163934426229497</v>
      </c>
    </row>
    <row r="10" spans="1:6" x14ac:dyDescent="0.3">
      <c r="A10">
        <v>2014</v>
      </c>
      <c r="B10">
        <v>5</v>
      </c>
      <c r="C10" t="str">
        <f t="shared" si="0"/>
        <v>5-2014</v>
      </c>
      <c r="D10">
        <v>317</v>
      </c>
      <c r="E10">
        <v>59</v>
      </c>
      <c r="F10">
        <v>0.84308510638297796</v>
      </c>
    </row>
    <row r="11" spans="1:6" x14ac:dyDescent="0.3">
      <c r="A11">
        <v>2014</v>
      </c>
      <c r="B11">
        <v>6</v>
      </c>
      <c r="C11" t="str">
        <f t="shared" si="0"/>
        <v>6-2014</v>
      </c>
      <c r="D11">
        <v>307</v>
      </c>
      <c r="E11">
        <v>30</v>
      </c>
      <c r="F11">
        <v>0.91097922848664603</v>
      </c>
    </row>
    <row r="12" spans="1:6" x14ac:dyDescent="0.3">
      <c r="A12">
        <v>2014</v>
      </c>
      <c r="B12">
        <v>7</v>
      </c>
      <c r="C12" t="str">
        <f t="shared" si="0"/>
        <v>7-2014</v>
      </c>
      <c r="D12">
        <v>107</v>
      </c>
      <c r="E12">
        <v>2</v>
      </c>
      <c r="F12">
        <v>0.98165137614678799</v>
      </c>
    </row>
    <row r="13" spans="1:6" x14ac:dyDescent="0.3">
      <c r="A13">
        <v>2014</v>
      </c>
      <c r="B13">
        <v>8</v>
      </c>
      <c r="C13" t="str">
        <f t="shared" si="0"/>
        <v>8-2014</v>
      </c>
      <c r="D13">
        <v>1</v>
      </c>
      <c r="E13">
        <v>0</v>
      </c>
      <c r="F13">
        <v>1</v>
      </c>
    </row>
    <row r="14" spans="1:6" x14ac:dyDescent="0.3">
      <c r="A14">
        <v>2014</v>
      </c>
      <c r="B14">
        <v>9</v>
      </c>
      <c r="C14" t="str">
        <f t="shared" si="0"/>
        <v>9-2014</v>
      </c>
      <c r="D14">
        <v>1015</v>
      </c>
      <c r="E14">
        <v>239</v>
      </c>
      <c r="F14">
        <v>0.80940988835725602</v>
      </c>
    </row>
    <row r="15" spans="1:6" x14ac:dyDescent="0.3">
      <c r="A15">
        <v>2014</v>
      </c>
      <c r="B15">
        <v>10</v>
      </c>
      <c r="C15" t="str">
        <f t="shared" si="0"/>
        <v>10-2014</v>
      </c>
      <c r="D15">
        <v>1097</v>
      </c>
      <c r="E15">
        <v>142</v>
      </c>
      <c r="F15">
        <v>0.88539144471347797</v>
      </c>
    </row>
    <row r="16" spans="1:6" x14ac:dyDescent="0.3">
      <c r="A16">
        <v>2014</v>
      </c>
      <c r="B16">
        <v>11</v>
      </c>
      <c r="C16" t="str">
        <f t="shared" si="0"/>
        <v>11-2014</v>
      </c>
      <c r="D16">
        <v>898</v>
      </c>
      <c r="E16">
        <v>120</v>
      </c>
      <c r="F16">
        <v>0.88212180746561797</v>
      </c>
    </row>
    <row r="17" spans="1:6" x14ac:dyDescent="0.3">
      <c r="A17">
        <v>2014</v>
      </c>
      <c r="B17">
        <v>12</v>
      </c>
      <c r="C17" t="str">
        <f t="shared" si="0"/>
        <v>12-2014</v>
      </c>
      <c r="D17">
        <v>673</v>
      </c>
      <c r="E17">
        <v>96</v>
      </c>
      <c r="F17">
        <v>0.87516254876462896</v>
      </c>
    </row>
    <row r="18" spans="1:6" x14ac:dyDescent="0.3">
      <c r="A18">
        <v>2015</v>
      </c>
      <c r="B18">
        <v>1</v>
      </c>
      <c r="C18" t="str">
        <f t="shared" si="0"/>
        <v>1-2015</v>
      </c>
      <c r="D18">
        <v>813</v>
      </c>
      <c r="E18">
        <v>61</v>
      </c>
      <c r="F18">
        <v>0.93020594965674996</v>
      </c>
    </row>
    <row r="19" spans="1:6" x14ac:dyDescent="0.3">
      <c r="A19">
        <v>2015</v>
      </c>
      <c r="B19">
        <v>2</v>
      </c>
      <c r="C19" t="str">
        <f t="shared" si="0"/>
        <v>2-2015</v>
      </c>
      <c r="D19">
        <v>549</v>
      </c>
      <c r="E19">
        <v>106</v>
      </c>
      <c r="F19">
        <v>0.83816793893129704</v>
      </c>
    </row>
    <row r="20" spans="1:6" x14ac:dyDescent="0.3">
      <c r="A20">
        <v>2015</v>
      </c>
      <c r="B20">
        <v>3</v>
      </c>
      <c r="C20" t="str">
        <f t="shared" si="0"/>
        <v>3-2015</v>
      </c>
      <c r="D20">
        <v>792</v>
      </c>
      <c r="E20">
        <v>133</v>
      </c>
      <c r="F20">
        <v>0.85621621621621602</v>
      </c>
    </row>
    <row r="21" spans="1:6" x14ac:dyDescent="0.3">
      <c r="A21">
        <v>2015</v>
      </c>
      <c r="B21">
        <v>4</v>
      </c>
      <c r="C21" t="str">
        <f t="shared" si="0"/>
        <v>4-2015</v>
      </c>
      <c r="D21">
        <v>572</v>
      </c>
      <c r="E21">
        <v>48</v>
      </c>
      <c r="F21">
        <v>0.92258064516129001</v>
      </c>
    </row>
    <row r="22" spans="1:6" x14ac:dyDescent="0.3">
      <c r="A22">
        <v>2015</v>
      </c>
      <c r="B22">
        <v>5</v>
      </c>
      <c r="C22" t="str">
        <f t="shared" si="0"/>
        <v>5-2015</v>
      </c>
      <c r="D22">
        <v>471</v>
      </c>
      <c r="E22">
        <v>49</v>
      </c>
      <c r="F22">
        <v>0.90576923076922999</v>
      </c>
    </row>
    <row r="23" spans="1:6" x14ac:dyDescent="0.3">
      <c r="A23">
        <v>2015</v>
      </c>
      <c r="B23">
        <v>6</v>
      </c>
      <c r="C23" t="str">
        <f t="shared" si="0"/>
        <v>6-2015</v>
      </c>
      <c r="D23">
        <v>522</v>
      </c>
      <c r="E23">
        <v>38</v>
      </c>
      <c r="F23">
        <v>0.93214285714285705</v>
      </c>
    </row>
    <row r="24" spans="1:6" x14ac:dyDescent="0.3">
      <c r="A24">
        <v>2015</v>
      </c>
      <c r="B24">
        <v>7</v>
      </c>
      <c r="C24" t="str">
        <f t="shared" si="0"/>
        <v>7-2015</v>
      </c>
      <c r="D24">
        <v>136</v>
      </c>
      <c r="E24">
        <v>5</v>
      </c>
      <c r="F24">
        <v>0.96453900709219798</v>
      </c>
    </row>
    <row r="25" spans="1:6" x14ac:dyDescent="0.3">
      <c r="A25">
        <v>2015</v>
      </c>
      <c r="B25">
        <v>8</v>
      </c>
      <c r="C25" t="str">
        <f t="shared" si="0"/>
        <v>8-2015</v>
      </c>
      <c r="D25">
        <v>51</v>
      </c>
      <c r="E25">
        <v>16</v>
      </c>
      <c r="F25">
        <v>0.76119402985074602</v>
      </c>
    </row>
    <row r="26" spans="1:6" x14ac:dyDescent="0.3">
      <c r="A26">
        <v>2015</v>
      </c>
      <c r="B26">
        <v>9</v>
      </c>
      <c r="C26" t="str">
        <f t="shared" si="0"/>
        <v>9-2015</v>
      </c>
      <c r="D26">
        <v>829</v>
      </c>
      <c r="E26">
        <v>172</v>
      </c>
      <c r="F26">
        <v>0.828171828171828</v>
      </c>
    </row>
    <row r="27" spans="1:6" x14ac:dyDescent="0.3">
      <c r="A27">
        <v>2015</v>
      </c>
      <c r="B27">
        <v>10</v>
      </c>
      <c r="C27" t="str">
        <f t="shared" si="0"/>
        <v>10-2015</v>
      </c>
      <c r="D27">
        <v>768</v>
      </c>
      <c r="E27">
        <v>49</v>
      </c>
      <c r="F27">
        <v>0.94002447980416104</v>
      </c>
    </row>
    <row r="28" spans="1:6" x14ac:dyDescent="0.3">
      <c r="A28">
        <v>2015</v>
      </c>
      <c r="B28">
        <v>11</v>
      </c>
      <c r="C28" t="str">
        <f t="shared" si="0"/>
        <v>11-2015</v>
      </c>
      <c r="D28">
        <v>849</v>
      </c>
      <c r="E28">
        <v>82</v>
      </c>
      <c r="F28">
        <v>0.91192266380236298</v>
      </c>
    </row>
    <row r="29" spans="1:6" x14ac:dyDescent="0.3">
      <c r="A29">
        <v>2015</v>
      </c>
      <c r="B29">
        <v>12</v>
      </c>
      <c r="C29" t="str">
        <f t="shared" si="0"/>
        <v>12-2015</v>
      </c>
      <c r="D29">
        <v>514</v>
      </c>
      <c r="E29">
        <v>39</v>
      </c>
      <c r="F29">
        <v>0.92947558770343497</v>
      </c>
    </row>
    <row r="30" spans="1:6" x14ac:dyDescent="0.3">
      <c r="A30">
        <v>2016</v>
      </c>
      <c r="B30">
        <v>1</v>
      </c>
      <c r="C30" t="str">
        <f t="shared" si="0"/>
        <v>1-2016</v>
      </c>
      <c r="D30">
        <v>741</v>
      </c>
      <c r="E30">
        <v>28</v>
      </c>
      <c r="F30">
        <v>0.96358907672301597</v>
      </c>
    </row>
    <row r="31" spans="1:6" x14ac:dyDescent="0.3">
      <c r="A31">
        <v>2016</v>
      </c>
      <c r="B31">
        <v>2</v>
      </c>
      <c r="C31" t="str">
        <f t="shared" si="0"/>
        <v>2-2016</v>
      </c>
      <c r="D31">
        <v>794</v>
      </c>
      <c r="E31">
        <v>87</v>
      </c>
      <c r="F31">
        <v>0.90124858115777495</v>
      </c>
    </row>
    <row r="32" spans="1:6" x14ac:dyDescent="0.3">
      <c r="A32">
        <v>2016</v>
      </c>
      <c r="B32">
        <v>3</v>
      </c>
      <c r="C32" t="str">
        <f t="shared" si="0"/>
        <v>3-2016</v>
      </c>
      <c r="D32">
        <v>601</v>
      </c>
      <c r="E32">
        <v>43</v>
      </c>
      <c r="F32">
        <v>0.93322981366459601</v>
      </c>
    </row>
    <row r="33" spans="1:6" x14ac:dyDescent="0.3">
      <c r="A33">
        <v>2016</v>
      </c>
      <c r="B33">
        <v>4</v>
      </c>
      <c r="C33" t="str">
        <f t="shared" si="0"/>
        <v>4-2016</v>
      </c>
      <c r="D33">
        <v>432</v>
      </c>
      <c r="E33">
        <v>13</v>
      </c>
      <c r="F33">
        <v>0.97078651685393202</v>
      </c>
    </row>
    <row r="34" spans="1:6" x14ac:dyDescent="0.3">
      <c r="A34">
        <v>2016</v>
      </c>
      <c r="B34">
        <v>5</v>
      </c>
      <c r="C34" t="str">
        <f t="shared" si="0"/>
        <v>5-2016</v>
      </c>
      <c r="D34">
        <v>87</v>
      </c>
      <c r="E34">
        <v>5</v>
      </c>
      <c r="F34">
        <v>0.94565217391304301</v>
      </c>
    </row>
    <row r="35" spans="1:6" x14ac:dyDescent="0.3">
      <c r="A35">
        <v>2016</v>
      </c>
      <c r="B35">
        <v>6</v>
      </c>
      <c r="C35" t="str">
        <f t="shared" si="0"/>
        <v>6-2016</v>
      </c>
      <c r="D35">
        <v>110</v>
      </c>
      <c r="E35">
        <v>0</v>
      </c>
      <c r="F35">
        <v>1</v>
      </c>
    </row>
    <row r="36" spans="1:6" x14ac:dyDescent="0.3">
      <c r="A36">
        <v>2016</v>
      </c>
      <c r="B36">
        <v>7</v>
      </c>
      <c r="C36" t="str">
        <f t="shared" si="0"/>
        <v>7-2016</v>
      </c>
      <c r="D36">
        <v>35</v>
      </c>
      <c r="E36">
        <v>0</v>
      </c>
      <c r="F36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28" sqref="H28"/>
    </sheetView>
  </sheetViews>
  <sheetFormatPr defaultRowHeight="14.4" x14ac:dyDescent="0.3"/>
  <sheetData>
    <row r="1" spans="1:4" x14ac:dyDescent="0.3">
      <c r="A1" t="s">
        <v>9</v>
      </c>
      <c r="B1" t="s">
        <v>19</v>
      </c>
      <c r="C1" t="s">
        <v>18</v>
      </c>
      <c r="D1" t="s">
        <v>30</v>
      </c>
    </row>
    <row r="2" spans="1:4" x14ac:dyDescent="0.3">
      <c r="A2" t="s">
        <v>23</v>
      </c>
      <c r="B2">
        <v>2585</v>
      </c>
      <c r="C2">
        <v>1863</v>
      </c>
      <c r="D2">
        <v>0.58116007194244601</v>
      </c>
    </row>
    <row r="3" spans="1:4" x14ac:dyDescent="0.3">
      <c r="A3" t="s">
        <v>24</v>
      </c>
      <c r="B3">
        <v>5870</v>
      </c>
      <c r="C3">
        <v>2705</v>
      </c>
      <c r="D3">
        <v>0.68454810495626806</v>
      </c>
    </row>
    <row r="4" spans="1:4" x14ac:dyDescent="0.3">
      <c r="A4" t="s">
        <v>25</v>
      </c>
      <c r="B4">
        <v>4852</v>
      </c>
      <c r="C4">
        <v>1493</v>
      </c>
      <c r="D4">
        <v>0.76469661150512203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C1" sqref="C1:C1048576"/>
    </sheetView>
  </sheetViews>
  <sheetFormatPr defaultRowHeight="14.4" x14ac:dyDescent="0.3"/>
  <cols>
    <col min="3" max="3" width="10" bestFit="1" customWidth="1"/>
  </cols>
  <sheetData>
    <row r="1" spans="1:6" x14ac:dyDescent="0.3">
      <c r="A1" t="s">
        <v>9</v>
      </c>
      <c r="B1" t="s">
        <v>10</v>
      </c>
      <c r="C1" t="s">
        <v>20</v>
      </c>
      <c r="D1" t="s">
        <v>19</v>
      </c>
      <c r="E1" t="s">
        <v>18</v>
      </c>
      <c r="F1" t="s">
        <v>17</v>
      </c>
    </row>
    <row r="2" spans="1:6" x14ac:dyDescent="0.3">
      <c r="A2">
        <v>2013</v>
      </c>
      <c r="B2">
        <v>9</v>
      </c>
      <c r="C2" t="str">
        <f>_xlfn.CONCAT(B2,"-",A2)</f>
        <v>9-2013</v>
      </c>
      <c r="D2">
        <v>196</v>
      </c>
      <c r="E2">
        <v>295</v>
      </c>
      <c r="F2">
        <v>0.39918533604887901</v>
      </c>
    </row>
    <row r="3" spans="1:6" x14ac:dyDescent="0.3">
      <c r="A3">
        <v>2013</v>
      </c>
      <c r="B3">
        <v>10</v>
      </c>
      <c r="C3" t="str">
        <f t="shared" ref="C3:C36" si="0">_xlfn.CONCAT(B3,"-",A3)</f>
        <v>10-2013</v>
      </c>
      <c r="D3">
        <v>254</v>
      </c>
      <c r="E3">
        <v>297</v>
      </c>
      <c r="F3">
        <v>0.46098003629764001</v>
      </c>
    </row>
    <row r="4" spans="1:6" x14ac:dyDescent="0.3">
      <c r="A4">
        <v>2013</v>
      </c>
      <c r="B4">
        <v>11</v>
      </c>
      <c r="C4" t="str">
        <f t="shared" si="0"/>
        <v>11-2013</v>
      </c>
      <c r="D4">
        <v>301</v>
      </c>
      <c r="E4">
        <v>202</v>
      </c>
      <c r="F4">
        <v>0.59840954274353797</v>
      </c>
    </row>
    <row r="5" spans="1:6" x14ac:dyDescent="0.3">
      <c r="A5">
        <v>2013</v>
      </c>
      <c r="B5">
        <v>12</v>
      </c>
      <c r="C5" t="str">
        <f t="shared" si="0"/>
        <v>12-2013</v>
      </c>
      <c r="D5">
        <v>228</v>
      </c>
      <c r="E5">
        <v>161</v>
      </c>
      <c r="F5">
        <v>0.58611825192802003</v>
      </c>
    </row>
    <row r="6" spans="1:6" x14ac:dyDescent="0.3">
      <c r="A6">
        <v>2014</v>
      </c>
      <c r="B6">
        <v>1</v>
      </c>
      <c r="C6" t="str">
        <f t="shared" si="0"/>
        <v>1-2014</v>
      </c>
      <c r="D6">
        <v>241</v>
      </c>
      <c r="E6">
        <v>152</v>
      </c>
      <c r="F6">
        <v>0.61323155216284897</v>
      </c>
    </row>
    <row r="7" spans="1:6" x14ac:dyDescent="0.3">
      <c r="A7">
        <v>2014</v>
      </c>
      <c r="B7">
        <v>2</v>
      </c>
      <c r="C7" t="str">
        <f t="shared" si="0"/>
        <v>2-2014</v>
      </c>
      <c r="D7">
        <v>259</v>
      </c>
      <c r="E7">
        <v>138</v>
      </c>
      <c r="F7">
        <v>0.652392947103274</v>
      </c>
    </row>
    <row r="8" spans="1:6" x14ac:dyDescent="0.3">
      <c r="A8">
        <v>2014</v>
      </c>
      <c r="B8">
        <v>3</v>
      </c>
      <c r="C8" t="str">
        <f t="shared" si="0"/>
        <v>3-2014</v>
      </c>
      <c r="D8">
        <v>330</v>
      </c>
      <c r="E8">
        <v>205</v>
      </c>
      <c r="F8">
        <v>0.61682242990654201</v>
      </c>
    </row>
    <row r="9" spans="1:6" x14ac:dyDescent="0.3">
      <c r="A9">
        <v>2014</v>
      </c>
      <c r="B9">
        <v>4</v>
      </c>
      <c r="C9" t="str">
        <f t="shared" si="0"/>
        <v>4-2014</v>
      </c>
      <c r="D9">
        <v>230</v>
      </c>
      <c r="E9">
        <v>136</v>
      </c>
      <c r="F9">
        <v>0.62841530054644801</v>
      </c>
    </row>
    <row r="10" spans="1:6" x14ac:dyDescent="0.3">
      <c r="A10">
        <v>2014</v>
      </c>
      <c r="B10">
        <v>5</v>
      </c>
      <c r="C10" t="str">
        <f t="shared" si="0"/>
        <v>5-2014</v>
      </c>
      <c r="D10">
        <v>249</v>
      </c>
      <c r="E10">
        <v>127</v>
      </c>
      <c r="F10">
        <v>0.66223404255319096</v>
      </c>
    </row>
    <row r="11" spans="1:6" x14ac:dyDescent="0.3">
      <c r="A11">
        <v>2014</v>
      </c>
      <c r="B11">
        <v>6</v>
      </c>
      <c r="C11" t="str">
        <f t="shared" si="0"/>
        <v>6-2014</v>
      </c>
      <c r="D11">
        <v>207</v>
      </c>
      <c r="E11">
        <v>130</v>
      </c>
      <c r="F11">
        <v>0.61424332344213595</v>
      </c>
    </row>
    <row r="12" spans="1:6" x14ac:dyDescent="0.3">
      <c r="A12">
        <v>2014</v>
      </c>
      <c r="B12">
        <v>7</v>
      </c>
      <c r="C12" t="str">
        <f t="shared" si="0"/>
        <v>7-2014</v>
      </c>
      <c r="D12">
        <v>89</v>
      </c>
      <c r="E12">
        <v>20</v>
      </c>
      <c r="F12">
        <v>0.81651376146788901</v>
      </c>
    </row>
    <row r="13" spans="1:6" x14ac:dyDescent="0.3">
      <c r="A13">
        <v>2014</v>
      </c>
      <c r="B13">
        <v>8</v>
      </c>
      <c r="C13" t="str">
        <f t="shared" si="0"/>
        <v>8-2014</v>
      </c>
      <c r="D13">
        <v>1</v>
      </c>
      <c r="E13">
        <v>0</v>
      </c>
      <c r="F13">
        <v>1</v>
      </c>
    </row>
    <row r="14" spans="1:6" x14ac:dyDescent="0.3">
      <c r="A14">
        <v>2014</v>
      </c>
      <c r="B14">
        <v>9</v>
      </c>
      <c r="C14" t="str">
        <f t="shared" si="0"/>
        <v>9-2014</v>
      </c>
      <c r="D14">
        <v>778</v>
      </c>
      <c r="E14">
        <v>476</v>
      </c>
      <c r="F14">
        <v>0.62041467304625098</v>
      </c>
    </row>
    <row r="15" spans="1:6" x14ac:dyDescent="0.3">
      <c r="A15">
        <v>2014</v>
      </c>
      <c r="B15">
        <v>10</v>
      </c>
      <c r="C15" t="str">
        <f t="shared" si="0"/>
        <v>10-2014</v>
      </c>
      <c r="D15">
        <v>805</v>
      </c>
      <c r="E15">
        <v>434</v>
      </c>
      <c r="F15">
        <v>0.64971751412429302</v>
      </c>
    </row>
    <row r="16" spans="1:6" x14ac:dyDescent="0.3">
      <c r="A16">
        <v>2014</v>
      </c>
      <c r="B16">
        <v>11</v>
      </c>
      <c r="C16" t="str">
        <f t="shared" si="0"/>
        <v>11-2014</v>
      </c>
      <c r="D16">
        <v>689</v>
      </c>
      <c r="E16">
        <v>329</v>
      </c>
      <c r="F16">
        <v>0.67681728880157099</v>
      </c>
    </row>
    <row r="17" spans="1:6" x14ac:dyDescent="0.3">
      <c r="A17">
        <v>2014</v>
      </c>
      <c r="B17">
        <v>12</v>
      </c>
      <c r="C17" t="str">
        <f t="shared" si="0"/>
        <v>12-2014</v>
      </c>
      <c r="D17">
        <v>541</v>
      </c>
      <c r="E17">
        <v>228</v>
      </c>
      <c r="F17">
        <v>0.70351105331599395</v>
      </c>
    </row>
    <row r="18" spans="1:6" x14ac:dyDescent="0.3">
      <c r="A18">
        <v>2015</v>
      </c>
      <c r="B18">
        <v>1</v>
      </c>
      <c r="C18" t="str">
        <f t="shared" si="0"/>
        <v>1-2015</v>
      </c>
      <c r="D18">
        <v>536</v>
      </c>
      <c r="E18">
        <v>338</v>
      </c>
      <c r="F18">
        <v>0.613272311212814</v>
      </c>
    </row>
    <row r="19" spans="1:6" x14ac:dyDescent="0.3">
      <c r="A19">
        <v>2015</v>
      </c>
      <c r="B19">
        <v>2</v>
      </c>
      <c r="C19" t="str">
        <f t="shared" si="0"/>
        <v>2-2015</v>
      </c>
      <c r="D19">
        <v>466</v>
      </c>
      <c r="E19">
        <v>189</v>
      </c>
      <c r="F19">
        <v>0.71145038167938901</v>
      </c>
    </row>
    <row r="20" spans="1:6" x14ac:dyDescent="0.3">
      <c r="A20">
        <v>2015</v>
      </c>
      <c r="B20">
        <v>3</v>
      </c>
      <c r="C20" t="str">
        <f t="shared" si="0"/>
        <v>3-2015</v>
      </c>
      <c r="D20">
        <v>682</v>
      </c>
      <c r="E20">
        <v>243</v>
      </c>
      <c r="F20">
        <v>0.73729729729729698</v>
      </c>
    </row>
    <row r="21" spans="1:6" x14ac:dyDescent="0.3">
      <c r="A21">
        <v>2015</v>
      </c>
      <c r="B21">
        <v>4</v>
      </c>
      <c r="C21" t="str">
        <f t="shared" si="0"/>
        <v>4-2015</v>
      </c>
      <c r="D21">
        <v>441</v>
      </c>
      <c r="E21">
        <v>179</v>
      </c>
      <c r="F21">
        <v>0.71129032258064495</v>
      </c>
    </row>
    <row r="22" spans="1:6" x14ac:dyDescent="0.3">
      <c r="A22">
        <v>2015</v>
      </c>
      <c r="B22">
        <v>5</v>
      </c>
      <c r="C22" t="str">
        <f t="shared" si="0"/>
        <v>5-2015</v>
      </c>
      <c r="D22">
        <v>424</v>
      </c>
      <c r="E22">
        <v>96</v>
      </c>
      <c r="F22">
        <v>0.81538461538461504</v>
      </c>
    </row>
    <row r="23" spans="1:6" x14ac:dyDescent="0.3">
      <c r="A23">
        <v>2015</v>
      </c>
      <c r="B23">
        <v>6</v>
      </c>
      <c r="C23" t="str">
        <f t="shared" si="0"/>
        <v>6-2015</v>
      </c>
      <c r="D23">
        <v>390</v>
      </c>
      <c r="E23">
        <v>170</v>
      </c>
      <c r="F23">
        <v>0.69642857142857095</v>
      </c>
    </row>
    <row r="24" spans="1:6" x14ac:dyDescent="0.3">
      <c r="A24">
        <v>2015</v>
      </c>
      <c r="B24">
        <v>7</v>
      </c>
      <c r="C24" t="str">
        <f t="shared" si="0"/>
        <v>7-2015</v>
      </c>
      <c r="D24">
        <v>118</v>
      </c>
      <c r="E24">
        <v>23</v>
      </c>
      <c r="F24">
        <v>0.83687943262411302</v>
      </c>
    </row>
    <row r="25" spans="1:6" x14ac:dyDescent="0.3">
      <c r="A25">
        <v>2015</v>
      </c>
      <c r="B25">
        <v>8</v>
      </c>
      <c r="C25" t="str">
        <f t="shared" si="0"/>
        <v>8-2015</v>
      </c>
      <c r="D25">
        <v>46</v>
      </c>
      <c r="E25">
        <v>21</v>
      </c>
      <c r="F25">
        <v>0.68656716417910402</v>
      </c>
    </row>
    <row r="26" spans="1:6" x14ac:dyDescent="0.3">
      <c r="A26">
        <v>2015</v>
      </c>
      <c r="B26">
        <v>9</v>
      </c>
      <c r="C26" t="str">
        <f t="shared" si="0"/>
        <v>9-2015</v>
      </c>
      <c r="D26">
        <v>717</v>
      </c>
      <c r="E26">
        <v>284</v>
      </c>
      <c r="F26">
        <v>0.71628371628371601</v>
      </c>
    </row>
    <row r="27" spans="1:6" x14ac:dyDescent="0.3">
      <c r="A27">
        <v>2015</v>
      </c>
      <c r="B27">
        <v>10</v>
      </c>
      <c r="C27" t="str">
        <f t="shared" si="0"/>
        <v>10-2015</v>
      </c>
      <c r="D27">
        <v>604</v>
      </c>
      <c r="E27">
        <v>213</v>
      </c>
      <c r="F27">
        <v>0.73929008567931398</v>
      </c>
    </row>
    <row r="28" spans="1:6" x14ac:dyDescent="0.3">
      <c r="A28">
        <v>2015</v>
      </c>
      <c r="B28">
        <v>11</v>
      </c>
      <c r="C28" t="str">
        <f t="shared" si="0"/>
        <v>11-2015</v>
      </c>
      <c r="D28">
        <v>715</v>
      </c>
      <c r="E28">
        <v>216</v>
      </c>
      <c r="F28">
        <v>0.76799140708915103</v>
      </c>
    </row>
    <row r="29" spans="1:6" x14ac:dyDescent="0.3">
      <c r="A29">
        <v>2015</v>
      </c>
      <c r="B29">
        <v>12</v>
      </c>
      <c r="C29" t="str">
        <f t="shared" si="0"/>
        <v>12-2015</v>
      </c>
      <c r="D29">
        <v>424</v>
      </c>
      <c r="E29">
        <v>129</v>
      </c>
      <c r="F29">
        <v>0.76672694394213303</v>
      </c>
    </row>
    <row r="30" spans="1:6" x14ac:dyDescent="0.3">
      <c r="A30">
        <v>2016</v>
      </c>
      <c r="B30">
        <v>1</v>
      </c>
      <c r="C30" t="str">
        <f t="shared" si="0"/>
        <v>1-2016</v>
      </c>
      <c r="D30">
        <v>578</v>
      </c>
      <c r="E30">
        <v>191</v>
      </c>
      <c r="F30">
        <v>0.751625487646293</v>
      </c>
    </row>
    <row r="31" spans="1:6" x14ac:dyDescent="0.3">
      <c r="A31">
        <v>2016</v>
      </c>
      <c r="B31">
        <v>2</v>
      </c>
      <c r="C31" t="str">
        <f t="shared" si="0"/>
        <v>2-2016</v>
      </c>
      <c r="D31">
        <v>724</v>
      </c>
      <c r="E31">
        <v>157</v>
      </c>
      <c r="F31">
        <v>0.82179341657207705</v>
      </c>
    </row>
    <row r="32" spans="1:6" x14ac:dyDescent="0.3">
      <c r="A32">
        <v>2016</v>
      </c>
      <c r="B32">
        <v>3</v>
      </c>
      <c r="C32" t="str">
        <f t="shared" si="0"/>
        <v>3-2016</v>
      </c>
      <c r="D32">
        <v>512</v>
      </c>
      <c r="E32">
        <v>132</v>
      </c>
      <c r="F32">
        <v>0.79503105590062095</v>
      </c>
    </row>
    <row r="33" spans="1:6" x14ac:dyDescent="0.3">
      <c r="A33">
        <v>2016</v>
      </c>
      <c r="B33">
        <v>4</v>
      </c>
      <c r="C33" t="str">
        <f t="shared" si="0"/>
        <v>4-2016</v>
      </c>
      <c r="D33">
        <v>334</v>
      </c>
      <c r="E33">
        <v>111</v>
      </c>
      <c r="F33">
        <v>0.75056179775280796</v>
      </c>
    </row>
    <row r="34" spans="1:6" x14ac:dyDescent="0.3">
      <c r="A34">
        <v>2016</v>
      </c>
      <c r="B34">
        <v>5</v>
      </c>
      <c r="C34" t="str">
        <f t="shared" si="0"/>
        <v>5-2016</v>
      </c>
      <c r="D34">
        <v>85</v>
      </c>
      <c r="E34">
        <v>7</v>
      </c>
      <c r="F34">
        <v>0.92391304347825998</v>
      </c>
    </row>
    <row r="35" spans="1:6" x14ac:dyDescent="0.3">
      <c r="A35">
        <v>2016</v>
      </c>
      <c r="B35">
        <v>6</v>
      </c>
      <c r="C35" t="str">
        <f t="shared" si="0"/>
        <v>6-2016</v>
      </c>
      <c r="D35">
        <v>84</v>
      </c>
      <c r="E35">
        <v>26</v>
      </c>
      <c r="F35">
        <v>0.763636363636363</v>
      </c>
    </row>
    <row r="36" spans="1:6" x14ac:dyDescent="0.3">
      <c r="A36">
        <v>2016</v>
      </c>
      <c r="B36">
        <v>7</v>
      </c>
      <c r="C36" t="str">
        <f t="shared" si="0"/>
        <v>7-2016</v>
      </c>
      <c r="D36">
        <v>29</v>
      </c>
      <c r="E36">
        <v>6</v>
      </c>
      <c r="F36">
        <v>0.82857142857142796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Graphs</vt:lpstr>
      <vt:lpstr>KPIsTogether</vt:lpstr>
      <vt:lpstr>KPIMonthNumbers</vt:lpstr>
      <vt:lpstr>KPI12</vt:lpstr>
      <vt:lpstr>KPI12MonthResults</vt:lpstr>
      <vt:lpstr>KPI3Results</vt:lpstr>
      <vt:lpstr>KPI3MonthResults</vt:lpstr>
      <vt:lpstr>KPI4Results</vt:lpstr>
      <vt:lpstr>KPI4MonthResults</vt:lpstr>
      <vt:lpstr>KPI5Results</vt:lpstr>
      <vt:lpstr>KPI6Results</vt:lpstr>
      <vt:lpstr>KPIRoomResults</vt:lpstr>
      <vt:lpstr>KPIRoomMonthResults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Jochem Verburg</dc:creator>
  <cp:lastModifiedBy>Jochem Verburg</cp:lastModifiedBy>
  <dcterms:created xsi:type="dcterms:W3CDTF">2016-06-11T10:07:42Z</dcterms:created>
  <dcterms:modified xsi:type="dcterms:W3CDTF">2016-06-13T18:47:08Z</dcterms:modified>
</cp:coreProperties>
</file>