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600" windowHeight="8192" windowWidth="16384" xWindow="0" yWindow="0"/>
  </bookViews>
  <sheets>
    <sheet name="Hoja1" sheetId="1" state="visible" r:id="rId2"/>
    <sheet name="Hoja2" sheetId="2" state="visible" r:id="rId3"/>
    <sheet name="Hoja3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<sst xmlns="http://schemas.openxmlformats.org/spreadsheetml/2006/main" count="110" uniqueCount="80">
  <si>
    <t>sample</t>
  </si>
  <si>
    <t>QDs growing conditions</t>
  </si>
  <si>
    <t>QDs</t>
  </si>
  <si>
    <t>QD  height</t>
  </si>
  <si>
    <t>ray X</t>
  </si>
  <si>
    <t>flux</t>
  </si>
  <si>
    <t>T substr</t>
  </si>
  <si>
    <t>t growth</t>
  </si>
  <si>
    <t>t annealing</t>
  </si>
  <si>
    <t>P</t>
  </si>
  <si>
    <t>density</t>
  </si>
  <si>
    <t>family</t>
  </si>
  <si>
    <t>mean1</t>
  </si>
  <si>
    <t>sd1</t>
  </si>
  <si>
    <t>mean2</t>
  </si>
  <si>
    <t>sd2</t>
  </si>
  <si>
    <t>clusters</t>
  </si>
  <si>
    <t>level</t>
  </si>
  <si>
    <t>x</t>
  </si>
  <si>
    <t>y</t>
  </si>
  <si>
    <t>1-x-y</t>
  </si>
  <si>
    <t>Peak Split</t>
  </si>
  <si>
    <t>mism.</t>
  </si>
  <si>
    <t>TMIn</t>
  </si>
  <si>
    <t>TMAl</t>
  </si>
  <si>
    <t>TMGa</t>
  </si>
  <si>
    <t>flux In</t>
  </si>
  <si>
    <t>layer</t>
  </si>
  <si>
    <t>nm</t>
  </si>
  <si>
    <t>ºC</t>
  </si>
  <si>
    <t>s</t>
  </si>
  <si>
    <t>mb</t>
  </si>
  <si>
    <t>10^8 QD/cm2</t>
  </si>
  <si>
    <t>%</t>
  </si>
  <si>
    <t>sccm</t>
  </si>
  <si>
    <t>In</t>
  </si>
  <si>
    <t>Al</t>
  </si>
  <si>
    <t>Ga</t>
  </si>
  <si>
    <t>arcsec</t>
  </si>
  <si>
    <t>ppm</t>
  </si>
  <si>
    <t>ML</t>
  </si>
  <si>
    <t>flux In QD</t>
  </si>
  <si>
    <t>number QD layers</t>
  </si>
  <si>
    <t>base thickness</t>
  </si>
  <si>
    <t>P (mb)</t>
  </si>
  <si>
    <t>QD density</t>
  </si>
  <si>
    <t>number families</t>
  </si>
  <si>
    <t>h mean 1</t>
  </si>
  <si>
    <t>h mean2</t>
  </si>
  <si>
    <t>% clusters</t>
  </si>
  <si>
    <t>dop. Level</t>
  </si>
  <si>
    <t>r.X %x</t>
  </si>
  <si>
    <t>rX %y</t>
  </si>
  <si>
    <t>r.X mism.</t>
  </si>
  <si>
    <t>718-1</t>
  </si>
  <si>
    <t>718-2</t>
  </si>
  <si>
    <t>718-3</t>
  </si>
  <si>
    <t>718-4</t>
  </si>
  <si>
    <t>District</t>
  </si>
  <si>
    <t>Population</t>
  </si>
  <si>
    <t>median school yrs</t>
  </si>
  <si>
    <t>total employment</t>
  </si>
  <si>
    <t>misc professions at services</t>
  </si>
  <si>
    <t>median house value</t>
  </si>
  <si>
    <t>Principal component analysis</t>
  </si>
  <si>
    <t>PC(1)</t>
  </si>
  <si>
    <t>PC(2)</t>
  </si>
  <si>
    <t>PC(3)</t>
  </si>
  <si>
    <t>PC(4)</t>
  </si>
  <si>
    <t>PC(5)</t>
  </si>
  <si>
    <t>Variance</t>
  </si>
  <si>
    <t>Proportion</t>
  </si>
  <si>
    <t>Cum. Proportion</t>
  </si>
  <si>
    <t>Loadings</t>
  </si>
  <si>
    <t>X1</t>
  </si>
  <si>
    <t>X2</t>
  </si>
  <si>
    <t>X3</t>
  </si>
  <si>
    <t>X4</t>
  </si>
  <si>
    <t>X5</t>
  </si>
  <si>
    <t>Values</t>
  </si>
</sst>
</file>

<file path=xl/styles.xml><?xml version="1.0" encoding="utf-8"?>
<styleSheet xmlns="http://schemas.openxmlformats.org/spreadsheetml/2006/main">
  <numFmts count="7">
    <numFmt formatCode="GENERAL" numFmtId="164"/>
    <numFmt formatCode="@" numFmtId="165"/>
    <numFmt formatCode="0.0" numFmtId="166"/>
    <numFmt formatCode="0" numFmtId="167"/>
    <numFmt formatCode="#0.00" numFmtId="168"/>
    <numFmt formatCode="#0.0%" numFmtId="169"/>
    <numFmt formatCode="#0.000" numFmtId="170"/>
  </numFmts>
  <fonts count="11">
    <font>
      <name val="Calibri"/>
      <charset val="1"/>
      <family val="2"/>
      <color rgb="00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sz val="10"/>
    </font>
    <font>
      <name val="Arial"/>
      <charset val="1"/>
      <family val="2"/>
      <sz val="8"/>
    </font>
    <font>
      <name val="Arial"/>
      <charset val="1"/>
      <family val="2"/>
      <color rgb="00993300"/>
      <sz val="10"/>
    </font>
    <font>
      <name val="Arial"/>
      <charset val="1"/>
      <family val="2"/>
      <color rgb="00800000"/>
      <sz val="10"/>
    </font>
    <font>
      <name val="Arial"/>
      <charset val="1"/>
      <family val="2"/>
      <color rgb="00FF0000"/>
      <sz val="10"/>
    </font>
    <font>
      <name val="Arial"/>
      <charset val="1"/>
      <family val="2"/>
      <color rgb="00FF00FF"/>
      <sz val="10"/>
    </font>
    <font>
      <name val="Calibri"/>
      <charset val="1"/>
      <family val="2"/>
      <b val="true"/>
      <color rgb="00000000"/>
      <sz val="11"/>
    </font>
  </fonts>
  <fills count="7">
    <fill>
      <patternFill patternType="none"/>
    </fill>
    <fill>
      <patternFill patternType="gray125"/>
    </fill>
    <fill>
      <patternFill patternType="solid">
        <fgColor rgb="00FFFF99"/>
        <bgColor rgb="00FFFFCC"/>
      </patternFill>
    </fill>
    <fill>
      <patternFill patternType="solid">
        <fgColor rgb="00C0C0C0"/>
        <bgColor rgb="00CCCCFF"/>
      </patternFill>
    </fill>
    <fill>
      <patternFill patternType="solid">
        <fgColor rgb="00CCFFFF"/>
        <bgColor rgb="00CCFFFF"/>
      </patternFill>
    </fill>
    <fill>
      <patternFill patternType="solid">
        <fgColor rgb="0099CCFF"/>
        <bgColor rgb="00CCCCFF"/>
      </patternFill>
    </fill>
    <fill>
      <patternFill patternType="solid">
        <fgColor rgb="0033CCCC"/>
        <bgColor rgb="0000CCFF"/>
      </patternFill>
    </fill>
  </fills>
  <borders count="10">
    <border diagonalDown="false" diagonalUp="false">
      <left/>
      <right/>
      <top/>
      <bottom/>
      <diagonal/>
    </border>
    <border diagonalDown="false" diagonalUp="false">
      <left style="thick"/>
      <right style="medium"/>
      <top/>
      <bottom/>
      <diagonal/>
    </border>
    <border diagonalDown="false" diagonalUp="false">
      <left/>
      <right style="medium"/>
      <top/>
      <bottom/>
      <diagonal/>
    </border>
    <border diagonalDown="false" diagonalUp="false">
      <left style="thick"/>
      <right style="medium"/>
      <top/>
      <bottom style="thick"/>
      <diagonal/>
    </border>
    <border diagonalDown="false" diagonalUp="false">
      <left/>
      <right style="medium"/>
      <top/>
      <bottom style="thick"/>
      <diagonal/>
    </border>
    <border diagonalDown="false" diagonalUp="false">
      <left/>
      <right/>
      <top/>
      <bottom style="thick"/>
      <diagonal/>
    </border>
    <border diagonalDown="false" diagonalUp="false">
      <left style="thick"/>
      <right style="medium"/>
      <top style="thick"/>
      <bottom style="thick"/>
      <diagonal/>
    </border>
    <border diagonalDown="false" diagonalUp="false">
      <left/>
      <right style="medium"/>
      <top style="thick"/>
      <bottom style="thick"/>
      <diagonal/>
    </border>
    <border diagonalDown="false" diagonalUp="false">
      <left/>
      <right/>
      <top style="thick"/>
      <bottom style="thick"/>
      <diagonal/>
    </border>
    <border diagonalDown="false" diagonalUp="false">
      <left/>
      <right/>
      <top style="medium"/>
      <bottom style="thick"/>
      <diagonal/>
    </border>
  </borders>
  <cellStyleXfs count="21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  <xf applyAlignment="true" applyBorder="true" applyFont="true" applyProtection="true" borderId="0" fillId="0" fontId="4" numFmtId="164">
      <alignment horizontal="general" indent="0" shrinkToFit="false" textRotation="0" vertical="bottom" wrapText="false"/>
      <protection hidden="false" locked="true"/>
    </xf>
  </cellStyleXfs>
  <cellXfs count="96">
    <xf applyAlignment="false" applyBorder="false" applyFont="false" applyProtection="false" borderId="0" fillId="0" fontId="0" numFmtId="164" xfId="0"/>
    <xf applyAlignment="true" applyBorder="true" applyFont="true" applyProtection="false" borderId="1" fillId="0" fontId="4" numFmtId="164" xfId="20">
      <alignment horizontal="center" indent="0" shrinkToFit="false" textRotation="0" vertical="bottom" wrapText="false"/>
    </xf>
    <xf applyAlignment="false" applyBorder="true" applyFont="false" applyProtection="false" borderId="2" fillId="0" fontId="4" numFmtId="164" xfId="20"/>
    <xf applyAlignment="false" applyBorder="true" applyFont="false" applyProtection="false" borderId="0" fillId="0" fontId="4" numFmtId="164" xfId="20"/>
    <xf applyAlignment="false" applyBorder="true" applyFont="true" applyProtection="false" borderId="0" fillId="2" fontId="4" numFmtId="164" xfId="20"/>
    <xf applyAlignment="false" applyBorder="true" applyFont="false" applyProtection="false" borderId="2" fillId="2" fontId="4" numFmtId="164" xfId="20"/>
    <xf applyAlignment="false" applyBorder="true" applyFont="false" applyProtection="false" borderId="2" fillId="3" fontId="4" numFmtId="164" xfId="20"/>
    <xf applyAlignment="false" applyBorder="true" applyFont="true" applyProtection="false" borderId="0" fillId="4" fontId="4" numFmtId="164" xfId="20"/>
    <xf applyAlignment="false" applyBorder="true" applyFont="false" applyProtection="false" borderId="2" fillId="4" fontId="4" numFmtId="164" xfId="20"/>
    <xf applyAlignment="false" applyBorder="true" applyFont="true" applyProtection="false" borderId="2" fillId="5" fontId="4" numFmtId="164" xfId="20"/>
    <xf applyAlignment="true" applyBorder="true" applyFont="true" applyProtection="false" borderId="2" fillId="0" fontId="4" numFmtId="165" xfId="20">
      <alignment horizontal="center" indent="0" shrinkToFit="false" textRotation="0" vertical="bottom" wrapText="false"/>
    </xf>
    <xf applyAlignment="true" applyBorder="true" applyFont="false" applyProtection="false" borderId="2" fillId="0" fontId="4" numFmtId="164" xfId="20">
      <alignment horizontal="center" indent="0" shrinkToFit="false" textRotation="0" vertical="bottom" wrapText="false"/>
    </xf>
    <xf applyAlignment="true" applyBorder="true" applyFont="false" applyProtection="false" borderId="3" fillId="0" fontId="4" numFmtId="164" xfId="20">
      <alignment horizontal="center" indent="0" shrinkToFit="false" textRotation="0" vertical="bottom" wrapText="false"/>
    </xf>
    <xf applyAlignment="true" applyBorder="true" applyFont="true" applyProtection="false" borderId="4" fillId="0" fontId="4" numFmtId="164" xfId="20">
      <alignment horizontal="center" indent="0" shrinkToFit="false" textRotation="0" vertical="bottom" wrapText="false"/>
    </xf>
    <xf applyAlignment="true" applyBorder="true" applyFont="true" applyProtection="false" borderId="5" fillId="2" fontId="4" numFmtId="164" xfId="20">
      <alignment horizontal="center" indent="0" shrinkToFit="false" textRotation="0" vertical="bottom" wrapText="false"/>
    </xf>
    <xf applyAlignment="true" applyBorder="true" applyFont="true" applyProtection="false" borderId="4" fillId="2" fontId="4" numFmtId="164" xfId="20">
      <alignment horizontal="center" indent="0" shrinkToFit="false" textRotation="0" vertical="bottom" wrapText="false"/>
    </xf>
    <xf applyAlignment="true" applyBorder="true" applyFont="true" applyProtection="false" borderId="4" fillId="0" fontId="5" numFmtId="164" xfId="20">
      <alignment horizontal="center" indent="0" shrinkToFit="false" textRotation="0" vertical="bottom" wrapText="false"/>
    </xf>
    <xf applyAlignment="true" applyBorder="true" applyFont="true" applyProtection="false" borderId="5" fillId="0" fontId="4" numFmtId="164" xfId="20">
      <alignment horizontal="center" indent="0" shrinkToFit="false" textRotation="0" vertical="bottom" wrapText="false"/>
    </xf>
    <xf applyAlignment="true" applyBorder="true" applyFont="true" applyProtection="false" borderId="4" fillId="3" fontId="4" numFmtId="164" xfId="20">
      <alignment horizontal="center" indent="0" shrinkToFit="false" textRotation="0" vertical="bottom" wrapText="false"/>
    </xf>
    <xf applyAlignment="true" applyBorder="true" applyFont="true" applyProtection="false" borderId="5" fillId="4" fontId="4" numFmtId="164" xfId="20">
      <alignment horizontal="center" indent="0" shrinkToFit="false" textRotation="0" vertical="bottom" wrapText="false"/>
    </xf>
    <xf applyAlignment="true" applyBorder="true" applyFont="true" applyProtection="false" borderId="4" fillId="4" fontId="4" numFmtId="164" xfId="20">
      <alignment horizontal="center" indent="0" shrinkToFit="false" textRotation="0" vertical="bottom" wrapText="false"/>
    </xf>
    <xf applyAlignment="true" applyBorder="true" applyFont="true" applyProtection="false" borderId="4" fillId="5" fontId="4" numFmtId="164" xfId="20">
      <alignment horizontal="center" indent="0" shrinkToFit="false" textRotation="0" vertical="bottom" wrapText="false"/>
    </xf>
    <xf applyAlignment="true" applyBorder="true" applyFont="true" applyProtection="false" borderId="6" fillId="0" fontId="4" numFmtId="164" xfId="20">
      <alignment horizontal="center" indent="0" shrinkToFit="false" textRotation="0" vertical="bottom" wrapText="false"/>
    </xf>
    <xf applyAlignment="false" applyBorder="true" applyFont="true" applyProtection="false" borderId="7" fillId="0" fontId="4" numFmtId="164" xfId="20"/>
    <xf applyAlignment="false" applyBorder="true" applyFont="false" applyProtection="false" borderId="8" fillId="0" fontId="4" numFmtId="164" xfId="20"/>
    <xf applyAlignment="false" applyBorder="true" applyFont="true" applyProtection="false" borderId="8" fillId="2" fontId="4" numFmtId="164" xfId="20"/>
    <xf applyAlignment="false" applyBorder="true" applyFont="true" applyProtection="false" borderId="7" fillId="2" fontId="4" numFmtId="164" xfId="20"/>
    <xf applyAlignment="false" applyBorder="true" applyFont="true" applyProtection="false" borderId="7" fillId="3" fontId="4" numFmtId="164" xfId="20"/>
    <xf applyAlignment="false" applyBorder="true" applyFont="true" applyProtection="false" borderId="8" fillId="4" fontId="4" numFmtId="164" xfId="20"/>
    <xf applyAlignment="false" applyBorder="true" applyFont="true" applyProtection="false" borderId="7" fillId="4" fontId="4" numFmtId="164" xfId="20"/>
    <xf applyAlignment="false" applyBorder="true" applyFont="false" applyProtection="false" borderId="7" fillId="5" fontId="4" numFmtId="164" xfId="20"/>
    <xf applyAlignment="true" applyBorder="true" applyFont="false" applyProtection="false" borderId="1" fillId="6" fontId="4" numFmtId="164" xfId="20">
      <alignment horizontal="center" indent="0" shrinkToFit="false" textRotation="0" vertical="bottom" wrapText="false"/>
    </xf>
    <xf applyAlignment="false" applyBorder="true" applyFont="false" applyProtection="false" borderId="2" fillId="6" fontId="4" numFmtId="164" xfId="20"/>
    <xf applyAlignment="false" applyBorder="true" applyFont="false" applyProtection="false" borderId="0" fillId="6" fontId="4" numFmtId="164" xfId="20"/>
    <xf applyAlignment="true" applyBorder="true" applyFont="false" applyProtection="false" borderId="2" fillId="6" fontId="4" numFmtId="164" xfId="20">
      <alignment horizontal="right" indent="0" shrinkToFit="false" textRotation="0" vertical="bottom" wrapText="false"/>
    </xf>
    <xf applyAlignment="true" applyBorder="true" applyFont="false" applyProtection="false" borderId="0" fillId="6" fontId="4" numFmtId="164" xfId="20">
      <alignment horizontal="right" indent="0" shrinkToFit="false" textRotation="0" vertical="bottom" wrapText="false"/>
    </xf>
    <xf applyAlignment="false" applyBorder="true" applyFont="false" applyProtection="false" borderId="2" fillId="6" fontId="4" numFmtId="164" xfId="20"/>
    <xf applyAlignment="true" applyBorder="true" applyFont="false" applyProtection="false" borderId="2" fillId="6" fontId="4" numFmtId="164" xfId="20">
      <alignment horizontal="center" indent="0" shrinkToFit="false" textRotation="0" vertical="bottom" wrapText="false"/>
    </xf>
    <xf applyAlignment="true" applyBorder="true" applyFont="false" applyProtection="false" borderId="2" fillId="0" fontId="4" numFmtId="164" xfId="20">
      <alignment horizontal="right" indent="0" shrinkToFit="false" textRotation="0" vertical="bottom" wrapText="false"/>
    </xf>
    <xf applyAlignment="true" applyBorder="true" applyFont="false" applyProtection="false" borderId="0" fillId="0" fontId="4" numFmtId="164" xfId="20">
      <alignment horizontal="right" indent="0" shrinkToFit="false" textRotation="0" vertical="bottom" wrapText="false"/>
    </xf>
    <xf applyAlignment="false" applyBorder="true" applyFont="false" applyProtection="false" borderId="2" fillId="0" fontId="4" numFmtId="164" xfId="20"/>
    <xf applyAlignment="true" applyBorder="true" applyFont="false" applyProtection="false" borderId="2" fillId="0" fontId="4" numFmtId="164" xfId="20">
      <alignment horizontal="center" indent="0" shrinkToFit="false" textRotation="0" vertical="bottom" wrapText="false"/>
    </xf>
    <xf applyAlignment="false" applyBorder="true" applyFont="false" applyProtection="false" borderId="0" fillId="0" fontId="4" numFmtId="164" xfId="20"/>
    <xf applyAlignment="false" applyBorder="true" applyFont="false" applyProtection="false" borderId="2" fillId="0" fontId="4" numFmtId="164" xfId="20"/>
    <xf applyAlignment="false" applyBorder="true" applyFont="false" applyProtection="false" borderId="2" fillId="3" fontId="4" numFmtId="164" xfId="20"/>
    <xf applyAlignment="true" applyBorder="true" applyFont="false" applyProtection="false" borderId="2" fillId="5" fontId="4" numFmtId="164" xfId="20">
      <alignment horizontal="general" indent="0" shrinkToFit="false" textRotation="0" vertical="bottom" wrapText="true"/>
    </xf>
    <xf applyAlignment="false" applyBorder="true" applyFont="true" applyProtection="false" borderId="2" fillId="0" fontId="6" numFmtId="164" xfId="20"/>
    <xf applyAlignment="false" applyBorder="true" applyFont="true" applyProtection="false" borderId="2" fillId="0" fontId="4" numFmtId="164" xfId="20"/>
    <xf applyAlignment="false" applyBorder="true" applyFont="true" applyProtection="false" borderId="2" fillId="6" fontId="7" numFmtId="164" xfId="20"/>
    <xf applyAlignment="true" applyBorder="true" applyFont="true" applyProtection="false" borderId="2" fillId="6" fontId="7" numFmtId="164" xfId="20">
      <alignment horizontal="center" indent="0" shrinkToFit="false" textRotation="0" vertical="bottom" wrapText="false"/>
    </xf>
    <xf applyAlignment="false" applyBorder="true" applyFont="true" applyProtection="false" borderId="2" fillId="0" fontId="7" numFmtId="164" xfId="20"/>
    <xf applyAlignment="true" applyBorder="true" applyFont="true" applyProtection="false" borderId="2" fillId="0" fontId="7" numFmtId="164" xfId="20">
      <alignment horizontal="center" indent="0" shrinkToFit="false" textRotation="0" vertical="bottom" wrapText="false"/>
    </xf>
    <xf applyAlignment="true" applyBorder="true" applyFont="true" applyProtection="false" borderId="2" fillId="0" fontId="4" numFmtId="164" xfId="20">
      <alignment horizontal="right" indent="0" shrinkToFit="false" textRotation="0" vertical="bottom" wrapText="false"/>
    </xf>
    <xf applyAlignment="true" applyBorder="true" applyFont="true" applyProtection="false" borderId="0" fillId="0" fontId="4" numFmtId="164" xfId="20">
      <alignment horizontal="right" indent="0" shrinkToFit="false" textRotation="0" vertical="bottom" wrapText="false"/>
    </xf>
    <xf applyAlignment="false" applyBorder="true" applyFont="true" applyProtection="false" borderId="2" fillId="0" fontId="4" numFmtId="164" xfId="20"/>
    <xf applyAlignment="true" applyBorder="true" applyFont="true" applyProtection="false" borderId="2" fillId="0" fontId="4" numFmtId="164" xfId="20">
      <alignment horizontal="center" indent="0" shrinkToFit="false" textRotation="0" vertical="bottom" wrapText="false"/>
    </xf>
    <xf applyAlignment="false" applyBorder="true" applyFont="true" applyProtection="false" borderId="0" fillId="0" fontId="4" numFmtId="164" xfId="20"/>
    <xf applyAlignment="false" applyBorder="true" applyFont="true" applyProtection="false" borderId="2" fillId="3" fontId="4" numFmtId="164" xfId="20"/>
    <xf applyAlignment="false" applyBorder="true" applyFont="true" applyProtection="false" borderId="2" fillId="4" fontId="4" numFmtId="164" xfId="20"/>
    <xf applyAlignment="true" applyBorder="true" applyFont="true" applyProtection="false" borderId="1" fillId="0" fontId="4" numFmtId="164" xfId="20">
      <alignment horizontal="center" indent="0" shrinkToFit="false" textRotation="0" vertical="bottom" wrapText="false"/>
    </xf>
    <xf applyAlignment="false" applyBorder="true" applyFont="true" applyProtection="false" borderId="2" fillId="0" fontId="4" numFmtId="164" xfId="20"/>
    <xf applyAlignment="true" applyBorder="true" applyFont="true" applyProtection="false" borderId="2" fillId="0" fontId="4" numFmtId="164" xfId="20">
      <alignment horizontal="right" indent="0" shrinkToFit="false" textRotation="0" vertical="bottom" wrapText="false"/>
    </xf>
    <xf applyAlignment="true" applyBorder="true" applyFont="true" applyProtection="false" borderId="0" fillId="0" fontId="4" numFmtId="164" xfId="20">
      <alignment horizontal="right" indent="0" shrinkToFit="false" textRotation="0" vertical="bottom" wrapText="false"/>
    </xf>
    <xf applyAlignment="false" applyBorder="true" applyFont="true" applyProtection="false" borderId="2" fillId="2" fontId="4" numFmtId="164" xfId="20"/>
    <xf applyAlignment="false" applyBorder="true" applyFont="true" applyProtection="false" borderId="2" fillId="0" fontId="4" numFmtId="164" xfId="20"/>
    <xf applyAlignment="true" applyBorder="true" applyFont="true" applyProtection="false" borderId="2" fillId="0" fontId="4" numFmtId="164" xfId="20">
      <alignment horizontal="center" indent="0" shrinkToFit="false" textRotation="0" vertical="bottom" wrapText="false"/>
    </xf>
    <xf applyAlignment="false" applyBorder="true" applyFont="true" applyProtection="false" borderId="0" fillId="0" fontId="4" numFmtId="164" xfId="20"/>
    <xf applyAlignment="false" applyBorder="true" applyFont="true" applyProtection="false" borderId="0" fillId="4" fontId="8" numFmtId="164" xfId="20"/>
    <xf applyAlignment="false" applyBorder="true" applyFont="true" applyProtection="false" borderId="2" fillId="4" fontId="8" numFmtId="164" xfId="20"/>
    <xf applyAlignment="false" applyBorder="true" applyFont="true" applyProtection="false" borderId="2" fillId="5" fontId="9" numFmtId="164" xfId="20"/>
    <xf applyAlignment="false" applyBorder="true" applyFont="true" applyProtection="false" borderId="2" fillId="0" fontId="4" numFmtId="166" xfId="20"/>
    <xf applyAlignment="true" applyBorder="true" applyFont="true" applyProtection="false" borderId="2" fillId="0" fontId="4" numFmtId="164" xfId="20">
      <alignment horizontal="right" indent="0" shrinkToFit="false" textRotation="0" vertical="bottom" wrapText="false"/>
    </xf>
    <xf applyAlignment="true" applyBorder="true" applyFont="false" applyProtection="false" borderId="1" fillId="0" fontId="4" numFmtId="164" xfId="20">
      <alignment horizontal="right" indent="0" shrinkToFit="false" textRotation="0" vertical="bottom" wrapText="false"/>
    </xf>
    <xf applyAlignment="true" applyBorder="true" applyFont="true" applyProtection="false" borderId="0" fillId="2" fontId="4" numFmtId="164" xfId="20">
      <alignment horizontal="right" indent="0" shrinkToFit="false" textRotation="0" vertical="bottom" wrapText="false"/>
    </xf>
    <xf applyAlignment="true" applyBorder="true" applyFont="false" applyProtection="false" borderId="0" fillId="2" fontId="4" numFmtId="164" xfId="20">
      <alignment horizontal="right" indent="0" shrinkToFit="false" textRotation="0" vertical="bottom" wrapText="false"/>
    </xf>
    <xf applyAlignment="true" applyBorder="true" applyFont="true" applyProtection="false" borderId="2" fillId="2" fontId="4" numFmtId="164" xfId="20">
      <alignment horizontal="right" indent="0" shrinkToFit="false" textRotation="0" vertical="bottom" wrapText="false"/>
    </xf>
    <xf applyAlignment="true" applyBorder="true" applyFont="false" applyProtection="false" borderId="2" fillId="3" fontId="4" numFmtId="164" xfId="20">
      <alignment horizontal="right" indent="0" shrinkToFit="false" textRotation="0" vertical="bottom" wrapText="false"/>
    </xf>
    <xf applyAlignment="true" applyBorder="true" applyFont="false" applyProtection="false" borderId="0" fillId="4" fontId="4" numFmtId="164" xfId="20">
      <alignment horizontal="right" indent="0" shrinkToFit="false" textRotation="0" vertical="bottom" wrapText="false"/>
    </xf>
    <xf applyAlignment="true" applyBorder="true" applyFont="false" applyProtection="false" borderId="2" fillId="4" fontId="4" numFmtId="164" xfId="20">
      <alignment horizontal="right" indent="0" shrinkToFit="false" textRotation="0" vertical="bottom" wrapText="false"/>
    </xf>
    <xf applyAlignment="true" applyBorder="true" applyFont="false" applyProtection="false" borderId="2" fillId="5" fontId="4" numFmtId="164" xfId="20">
      <alignment horizontal="right" indent="0" shrinkToFit="false" textRotation="0" vertical="bottom" wrapText="false"/>
    </xf>
    <xf applyAlignment="true" applyBorder="true" applyFont="false" applyProtection="false" borderId="2" fillId="0" fontId="4" numFmtId="166" xfId="20">
      <alignment horizontal="right" indent="0" shrinkToFit="false" textRotation="0" vertical="bottom" wrapText="false"/>
    </xf>
    <xf applyAlignment="true" applyBorder="true" applyFont="false" applyProtection="false" borderId="2" fillId="0" fontId="4" numFmtId="167" xfId="20">
      <alignment horizontal="right" indent="0" shrinkToFit="false" textRotation="0" vertical="bottom" wrapText="false"/>
    </xf>
    <xf applyAlignment="true" applyBorder="true" applyFont="false" applyProtection="false" borderId="2" fillId="0" fontId="4" numFmtId="164" xfId="20">
      <alignment horizontal="right" indent="0" shrinkToFit="false" textRotation="0" vertical="bottom" wrapText="false"/>
    </xf>
    <xf applyAlignment="true" applyBorder="true" applyFont="false" applyProtection="false" borderId="0" fillId="4" fontId="4" numFmtId="164" xfId="20">
      <alignment horizontal="center" indent="0" shrinkToFit="false" textRotation="0" vertical="bottom" wrapText="false"/>
    </xf>
    <xf applyAlignment="true" applyBorder="false" applyFont="true" applyProtection="false" borderId="0" fillId="0" fontId="10" numFmtId="164" xfId="0">
      <alignment horizontal="left" indent="0" shrinkToFit="false" textRotation="0" vertical="bottom" wrapText="false"/>
    </xf>
    <xf applyAlignment="false" applyBorder="true" applyFont="false" applyProtection="false" borderId="9" fillId="0" fontId="0" numFmtId="164" xfId="0"/>
    <xf applyAlignment="true" applyBorder="true" applyFont="true" applyProtection="false" borderId="9" fillId="0" fontId="0" numFmtId="164" xfId="0">
      <alignment horizontal="center" indent="0" shrinkToFit="false" textRotation="0" vertical="bottom" wrapText="false"/>
    </xf>
    <xf applyAlignment="true" applyBorder="false" applyFont="true" applyProtection="false" borderId="0" fillId="0" fontId="10" numFmtId="164" xfId="0">
      <alignment horizontal="right" indent="0" shrinkToFit="false" textRotation="0" vertical="bottom" wrapText="false"/>
    </xf>
    <xf applyAlignment="true" applyBorder="false" applyFont="true" applyProtection="false" borderId="0" fillId="0" fontId="10" numFmtId="168" xfId="0">
      <alignment horizontal="right" indent="0" shrinkToFit="false" textRotation="0" vertical="bottom" wrapText="false"/>
    </xf>
    <xf applyAlignment="true" applyBorder="false" applyFont="true" applyProtection="false" borderId="0" fillId="0" fontId="0" numFmtId="168" xfId="0">
      <alignment horizontal="center" indent="0" shrinkToFit="false" textRotation="0" vertical="bottom" wrapText="false"/>
    </xf>
    <xf applyAlignment="true" applyBorder="false" applyFont="true" applyProtection="false" borderId="0" fillId="0" fontId="10" numFmtId="169" xfId="0">
      <alignment horizontal="right" indent="0" shrinkToFit="false" textRotation="0" vertical="bottom" wrapText="false"/>
    </xf>
    <xf applyAlignment="true" applyBorder="false" applyFont="true" applyProtection="false" borderId="0" fillId="0" fontId="0" numFmtId="169" xfId="0">
      <alignment horizontal="center" indent="0" shrinkToFit="false" textRotation="0" vertical="bottom" wrapText="false"/>
    </xf>
    <xf applyAlignment="true" applyBorder="true" applyFont="true" applyProtection="false" borderId="9" fillId="0" fontId="10" numFmtId="164" xfId="0">
      <alignment horizontal="right" indent="0" shrinkToFit="false" textRotation="0" vertical="bottom" wrapText="false"/>
    </xf>
    <xf applyAlignment="true" applyBorder="false" applyFont="true" applyProtection="false" borderId="0" fillId="0" fontId="0" numFmtId="164" xfId="0">
      <alignment horizontal="right" indent="0" shrinkToFit="false" textRotation="0" vertical="bottom" wrapText="false"/>
    </xf>
    <xf applyAlignment="true" applyBorder="false" applyFont="true" applyProtection="false" borderId="0" fillId="0" fontId="0" numFmtId="170" xfId="0">
      <alignment horizontal="right" indent="0" shrinkToFit="false" textRotation="0" vertical="bottom" wrapText="false"/>
    </xf>
    <xf applyAlignment="true" applyBorder="false" applyFont="true" applyProtection="false" borderId="0" fillId="0" fontId="0" numFmtId="170" xfId="0">
      <alignment horizontal="center" indent="0" shrinkToFit="false" textRotation="0" vertical="bottom" wrapText="false"/>
    </xf>
  </cellXfs>
  <cellStyles count="7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  <cellStyle builtinId="54" customBuiltin="true" name="Normal 2" xfId="20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86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AA1" activeCellId="0" pane="topLeft" sqref="AA1"/>
    </sheetView>
  </sheetViews>
  <cols>
    <col collapsed="false" hidden="false" max="1025" min="1" style="0" width="10.5764705882353"/>
  </cols>
  <sheetData>
    <row collapsed="false" customFormat="false" customHeight="false" hidden="false" ht="13.3" outlineLevel="0" r="1">
      <c r="A1" s="1" t="s">
        <v>0</v>
      </c>
      <c r="B1" s="2"/>
      <c r="C1" s="2"/>
      <c r="D1" s="2"/>
      <c r="E1" s="3"/>
      <c r="F1" s="4" t="s">
        <v>1</v>
      </c>
      <c r="G1" s="4"/>
      <c r="H1" s="4"/>
      <c r="I1" s="5"/>
      <c r="J1" s="2" t="s">
        <v>2</v>
      </c>
      <c r="K1" s="2" t="s">
        <v>3</v>
      </c>
      <c r="L1" s="3"/>
      <c r="M1" s="2"/>
      <c r="N1" s="3"/>
      <c r="O1" s="2"/>
      <c r="P1" s="2"/>
      <c r="Q1" s="6"/>
      <c r="R1" s="7" t="s">
        <v>4</v>
      </c>
      <c r="S1" s="7"/>
      <c r="T1" s="7"/>
      <c r="U1" s="7"/>
      <c r="V1" s="8"/>
      <c r="W1" s="9" t="s">
        <v>5</v>
      </c>
      <c r="X1" s="9" t="s">
        <v>5</v>
      </c>
      <c r="Y1" s="9" t="s">
        <v>5</v>
      </c>
      <c r="Z1" s="2"/>
    </row>
    <row collapsed="false" customFormat="false" customHeight="false" hidden="false" ht="13.3" outlineLevel="0" r="2">
      <c r="A2" s="1"/>
      <c r="B2" s="2"/>
      <c r="C2" s="2"/>
      <c r="D2" s="2"/>
      <c r="E2" s="4" t="s">
        <v>6</v>
      </c>
      <c r="F2" s="4" t="s">
        <v>6</v>
      </c>
      <c r="G2" s="4" t="s">
        <v>7</v>
      </c>
      <c r="H2" s="4" t="s">
        <v>8</v>
      </c>
      <c r="I2" s="5" t="s">
        <v>9</v>
      </c>
      <c r="J2" s="2" t="s">
        <v>10</v>
      </c>
      <c r="K2" s="2" t="s">
        <v>11</v>
      </c>
      <c r="L2" s="3" t="s">
        <v>12</v>
      </c>
      <c r="M2" s="2" t="s">
        <v>13</v>
      </c>
      <c r="N2" s="3" t="s">
        <v>14</v>
      </c>
      <c r="O2" s="2" t="s">
        <v>15</v>
      </c>
      <c r="P2" s="10" t="s">
        <v>16</v>
      </c>
      <c r="Q2" s="6" t="s">
        <v>17</v>
      </c>
      <c r="R2" s="7" t="s">
        <v>18</v>
      </c>
      <c r="S2" s="7" t="s">
        <v>19</v>
      </c>
      <c r="T2" s="7" t="s">
        <v>20</v>
      </c>
      <c r="U2" s="7" t="s">
        <v>21</v>
      </c>
      <c r="V2" s="8" t="s">
        <v>22</v>
      </c>
      <c r="W2" s="9" t="s">
        <v>23</v>
      </c>
      <c r="X2" s="9" t="s">
        <v>24</v>
      </c>
      <c r="Y2" s="9" t="s">
        <v>25</v>
      </c>
      <c r="Z2" s="11"/>
    </row>
    <row collapsed="false" customFormat="false" customHeight="false" hidden="false" ht="13.3" outlineLevel="0" r="3">
      <c r="A3" s="12"/>
      <c r="B3" s="13" t="s">
        <v>26</v>
      </c>
      <c r="C3" s="13" t="s">
        <v>27</v>
      </c>
      <c r="D3" s="13" t="s">
        <v>28</v>
      </c>
      <c r="E3" s="14" t="s">
        <v>29</v>
      </c>
      <c r="F3" s="14" t="s">
        <v>29</v>
      </c>
      <c r="G3" s="14" t="s">
        <v>30</v>
      </c>
      <c r="H3" s="14" t="s">
        <v>30</v>
      </c>
      <c r="I3" s="15" t="s">
        <v>31</v>
      </c>
      <c r="J3" s="16" t="s">
        <v>32</v>
      </c>
      <c r="K3" s="13"/>
      <c r="L3" s="17" t="s">
        <v>28</v>
      </c>
      <c r="M3" s="13" t="s">
        <v>28</v>
      </c>
      <c r="N3" s="17" t="s">
        <v>28</v>
      </c>
      <c r="O3" s="13" t="s">
        <v>28</v>
      </c>
      <c r="P3" s="13" t="s">
        <v>33</v>
      </c>
      <c r="Q3" s="18" t="s">
        <v>34</v>
      </c>
      <c r="R3" s="19" t="s">
        <v>35</v>
      </c>
      <c r="S3" s="19" t="s">
        <v>36</v>
      </c>
      <c r="T3" s="19" t="s">
        <v>37</v>
      </c>
      <c r="U3" s="19" t="s">
        <v>38</v>
      </c>
      <c r="V3" s="20" t="s">
        <v>39</v>
      </c>
      <c r="W3" s="21" t="s">
        <v>34</v>
      </c>
      <c r="X3" s="21" t="s">
        <v>34</v>
      </c>
      <c r="Y3" s="21" t="s">
        <v>34</v>
      </c>
      <c r="Z3" s="13" t="s">
        <v>40</v>
      </c>
    </row>
    <row collapsed="false" customFormat="false" customHeight="false" hidden="false" ht="13.3" outlineLevel="0" r="4">
      <c r="A4" s="12"/>
      <c r="B4" s="13"/>
      <c r="C4" s="13"/>
      <c r="D4" s="13"/>
      <c r="E4" s="17"/>
      <c r="F4" s="14"/>
      <c r="G4" s="14"/>
      <c r="H4" s="14"/>
      <c r="I4" s="15"/>
      <c r="J4" s="16"/>
      <c r="K4" s="13"/>
      <c r="L4" s="17"/>
      <c r="M4" s="13"/>
      <c r="N4" s="17"/>
      <c r="O4" s="13"/>
      <c r="P4" s="13"/>
      <c r="Q4" s="18"/>
      <c r="R4" s="19"/>
      <c r="S4" s="19"/>
      <c r="T4" s="19"/>
      <c r="U4" s="19"/>
      <c r="V4" s="20"/>
      <c r="W4" s="21"/>
      <c r="X4" s="21"/>
      <c r="Y4" s="21"/>
      <c r="Z4" s="13"/>
    </row>
    <row collapsed="false" customFormat="false" customHeight="false" hidden="false" ht="13.3" outlineLevel="0" r="5">
      <c r="A5" s="22" t="s">
        <v>0</v>
      </c>
      <c r="B5" s="23" t="s">
        <v>41</v>
      </c>
      <c r="C5" s="23" t="s">
        <v>42</v>
      </c>
      <c r="D5" s="23" t="s">
        <v>43</v>
      </c>
      <c r="E5" s="24"/>
      <c r="F5" s="25" t="s">
        <v>6</v>
      </c>
      <c r="G5" s="25" t="s">
        <v>7</v>
      </c>
      <c r="H5" s="25" t="s">
        <v>8</v>
      </c>
      <c r="I5" s="26" t="s">
        <v>44</v>
      </c>
      <c r="J5" s="23" t="s">
        <v>45</v>
      </c>
      <c r="K5" s="23" t="s">
        <v>46</v>
      </c>
      <c r="L5" s="24" t="s">
        <v>47</v>
      </c>
      <c r="M5" s="23" t="s">
        <v>13</v>
      </c>
      <c r="N5" s="24" t="s">
        <v>48</v>
      </c>
      <c r="O5" s="23" t="s">
        <v>15</v>
      </c>
      <c r="P5" s="23" t="s">
        <v>49</v>
      </c>
      <c r="Q5" s="27" t="s">
        <v>50</v>
      </c>
      <c r="R5" s="28" t="s">
        <v>51</v>
      </c>
      <c r="S5" s="28"/>
      <c r="T5" s="28" t="s">
        <v>52</v>
      </c>
      <c r="U5" s="28"/>
      <c r="V5" s="29" t="s">
        <v>53</v>
      </c>
      <c r="W5" s="30"/>
      <c r="X5" s="30"/>
      <c r="Y5" s="30" t="s">
        <v>25</v>
      </c>
      <c r="Z5" s="23" t="s">
        <v>40</v>
      </c>
    </row>
    <row collapsed="false" customFormat="false" customHeight="false" hidden="false" ht="13.3" outlineLevel="0" r="6">
      <c r="A6" s="31" t="n">
        <v>586</v>
      </c>
      <c r="B6" s="32" t="n">
        <v>60</v>
      </c>
      <c r="C6" s="32" t="n">
        <v>1</v>
      </c>
      <c r="D6" s="32" t="n">
        <v>500</v>
      </c>
      <c r="E6" s="33"/>
      <c r="F6" s="33" t="n">
        <v>500</v>
      </c>
      <c r="G6" s="33" t="n">
        <v>5</v>
      </c>
      <c r="H6" s="33" t="n">
        <v>12</v>
      </c>
      <c r="I6" s="32" t="n">
        <v>50</v>
      </c>
      <c r="J6" s="32" t="n">
        <v>78</v>
      </c>
      <c r="K6" s="32"/>
      <c r="L6" s="33" t="n">
        <v>5.61</v>
      </c>
      <c r="M6" s="32" t="n">
        <v>2.27</v>
      </c>
      <c r="N6" s="33"/>
      <c r="O6" s="32"/>
      <c r="P6" s="32"/>
      <c r="Q6" s="32"/>
      <c r="R6" s="33" t="n">
        <v>50.9</v>
      </c>
      <c r="S6" s="33" t="n">
        <v>5.5</v>
      </c>
      <c r="T6" s="33" t="n">
        <v>43.6</v>
      </c>
      <c r="U6" s="33" t="n">
        <v>403.9</v>
      </c>
      <c r="V6" s="32" t="n">
        <v>-1505.2</v>
      </c>
      <c r="W6" s="32" t="n">
        <v>180</v>
      </c>
      <c r="X6" s="32" t="n">
        <v>1</v>
      </c>
      <c r="Y6" s="32" t="n">
        <v>7.99</v>
      </c>
      <c r="Z6" s="32"/>
    </row>
    <row collapsed="false" customFormat="false" customHeight="false" hidden="false" ht="13.3" outlineLevel="0" r="7">
      <c r="A7" s="31" t="n">
        <v>587</v>
      </c>
      <c r="B7" s="32" t="n">
        <v>60</v>
      </c>
      <c r="C7" s="32" t="n">
        <v>1</v>
      </c>
      <c r="D7" s="32" t="n">
        <v>500</v>
      </c>
      <c r="E7" s="33"/>
      <c r="F7" s="33" t="n">
        <v>500</v>
      </c>
      <c r="G7" s="33" t="n">
        <v>5</v>
      </c>
      <c r="H7" s="33" t="n">
        <v>12</v>
      </c>
      <c r="I7" s="32" t="n">
        <v>50</v>
      </c>
      <c r="J7" s="32" t="n">
        <v>120</v>
      </c>
      <c r="K7" s="32"/>
      <c r="L7" s="33" t="n">
        <v>6.81</v>
      </c>
      <c r="M7" s="32" t="n">
        <v>3.11</v>
      </c>
      <c r="N7" s="33"/>
      <c r="O7" s="32"/>
      <c r="P7" s="32"/>
      <c r="Q7" s="32"/>
      <c r="R7" s="33" t="n">
        <v>52.4</v>
      </c>
      <c r="S7" s="33" t="n">
        <v>11</v>
      </c>
      <c r="T7" s="33" t="n">
        <v>36.6</v>
      </c>
      <c r="U7" s="33" t="n">
        <v>366.196</v>
      </c>
      <c r="V7" s="32" t="n">
        <v>-394.937</v>
      </c>
      <c r="W7" s="32" t="n">
        <v>180</v>
      </c>
      <c r="X7" s="32" t="n">
        <v>2</v>
      </c>
      <c r="Y7" s="32" t="n">
        <v>6.9</v>
      </c>
      <c r="Z7" s="32"/>
    </row>
    <row collapsed="false" customFormat="false" customHeight="false" hidden="false" ht="13.3" outlineLevel="0" r="8">
      <c r="A8" s="31" t="n">
        <v>590</v>
      </c>
      <c r="B8" s="32" t="n">
        <v>60</v>
      </c>
      <c r="C8" s="32" t="n">
        <v>1</v>
      </c>
      <c r="D8" s="32" t="n">
        <v>500</v>
      </c>
      <c r="E8" s="33"/>
      <c r="F8" s="33" t="n">
        <v>500</v>
      </c>
      <c r="G8" s="33" t="n">
        <v>5</v>
      </c>
      <c r="H8" s="33" t="n">
        <v>12</v>
      </c>
      <c r="I8" s="32" t="n">
        <v>50</v>
      </c>
      <c r="J8" s="32" t="n">
        <v>210</v>
      </c>
      <c r="K8" s="32"/>
      <c r="L8" s="33" t="n">
        <v>4.45</v>
      </c>
      <c r="M8" s="32" t="n">
        <v>1.68</v>
      </c>
      <c r="N8" s="33"/>
      <c r="O8" s="32"/>
      <c r="P8" s="32"/>
      <c r="Q8" s="32"/>
      <c r="R8" s="33" t="n">
        <v>52.3</v>
      </c>
      <c r="S8" s="33" t="n">
        <v>23.3</v>
      </c>
      <c r="T8" s="33" t="n">
        <v>24.4</v>
      </c>
      <c r="U8" s="33" t="n">
        <v>245.766</v>
      </c>
      <c r="V8" s="32" t="n">
        <v>-295.859</v>
      </c>
      <c r="W8" s="32" t="n">
        <v>180</v>
      </c>
      <c r="X8" s="32" t="n">
        <v>5</v>
      </c>
      <c r="Y8" s="32" t="n">
        <v>4.8</v>
      </c>
      <c r="Z8" s="32"/>
    </row>
    <row collapsed="false" customFormat="false" customHeight="false" hidden="false" ht="13.3" outlineLevel="0" r="9">
      <c r="A9" s="31" t="n">
        <v>592</v>
      </c>
      <c r="B9" s="32" t="n">
        <v>60</v>
      </c>
      <c r="C9" s="32" t="n">
        <v>1</v>
      </c>
      <c r="D9" s="32" t="n">
        <v>500</v>
      </c>
      <c r="E9" s="33"/>
      <c r="F9" s="33" t="n">
        <v>500</v>
      </c>
      <c r="G9" s="33" t="n">
        <v>5</v>
      </c>
      <c r="H9" s="33" t="n">
        <v>12</v>
      </c>
      <c r="I9" s="32" t="n">
        <v>50</v>
      </c>
      <c r="J9" s="32" t="n">
        <v>91</v>
      </c>
      <c r="K9" s="32"/>
      <c r="L9" s="33" t="n">
        <v>6.85</v>
      </c>
      <c r="M9" s="32" t="n">
        <v>2.02</v>
      </c>
      <c r="N9" s="33"/>
      <c r="O9" s="32"/>
      <c r="P9" s="32"/>
      <c r="Q9" s="32"/>
      <c r="R9" s="33" t="n">
        <v>50.2</v>
      </c>
      <c r="S9" s="33" t="n">
        <v>23</v>
      </c>
      <c r="T9" s="33" t="n">
        <v>26.8</v>
      </c>
      <c r="U9" s="33" t="n">
        <v>223.429</v>
      </c>
      <c r="V9" s="32" t="n">
        <v>-1749.1</v>
      </c>
      <c r="W9" s="32" t="n">
        <v>180</v>
      </c>
      <c r="X9" s="32" t="n">
        <v>10</v>
      </c>
      <c r="Y9" s="32" t="n">
        <v>4</v>
      </c>
      <c r="Z9" s="32"/>
    </row>
    <row collapsed="false" customFormat="false" customHeight="false" hidden="false" ht="13.3" outlineLevel="0" r="10">
      <c r="A10" s="31" t="n">
        <v>593</v>
      </c>
      <c r="B10" s="32" t="n">
        <v>60</v>
      </c>
      <c r="C10" s="32" t="n">
        <v>1</v>
      </c>
      <c r="D10" s="32" t="n">
        <v>500</v>
      </c>
      <c r="E10" s="33"/>
      <c r="F10" s="33" t="n">
        <v>500</v>
      </c>
      <c r="G10" s="33" t="n">
        <v>5</v>
      </c>
      <c r="H10" s="33" t="n">
        <v>12</v>
      </c>
      <c r="I10" s="32" t="n">
        <v>50</v>
      </c>
      <c r="J10" s="32" t="n">
        <v>105</v>
      </c>
      <c r="K10" s="32"/>
      <c r="L10" s="33" t="n">
        <v>7.42</v>
      </c>
      <c r="M10" s="32" t="n">
        <v>1.71</v>
      </c>
      <c r="N10" s="33"/>
      <c r="O10" s="32"/>
      <c r="P10" s="32"/>
      <c r="Q10" s="32"/>
      <c r="R10" s="33" t="n">
        <v>52.9</v>
      </c>
      <c r="S10" s="33"/>
      <c r="T10" s="33" t="n">
        <v>47.1</v>
      </c>
      <c r="U10" s="33" t="n">
        <v>56</v>
      </c>
      <c r="V10" s="32" t="n">
        <v>-220.3</v>
      </c>
      <c r="W10" s="32" t="n">
        <v>180</v>
      </c>
      <c r="X10" s="32" t="n">
        <v>0</v>
      </c>
      <c r="Y10" s="32" t="n">
        <v>9.6</v>
      </c>
      <c r="Z10" s="32"/>
    </row>
    <row collapsed="false" customFormat="false" customHeight="false" hidden="false" ht="13.3" outlineLevel="0" r="11">
      <c r="A11" s="31" t="n">
        <v>595</v>
      </c>
      <c r="B11" s="32" t="n">
        <v>60</v>
      </c>
      <c r="C11" s="32" t="n">
        <v>1</v>
      </c>
      <c r="D11" s="32" t="n">
        <v>500</v>
      </c>
      <c r="E11" s="33"/>
      <c r="F11" s="33" t="n">
        <v>500</v>
      </c>
      <c r="G11" s="33" t="n">
        <v>5</v>
      </c>
      <c r="H11" s="33" t="n">
        <v>12</v>
      </c>
      <c r="I11" s="32" t="n">
        <v>50</v>
      </c>
      <c r="J11" s="32" t="n">
        <v>87</v>
      </c>
      <c r="K11" s="32"/>
      <c r="L11" s="33" t="n">
        <v>5.95</v>
      </c>
      <c r="M11" s="32" t="n">
        <v>3.18</v>
      </c>
      <c r="N11" s="33"/>
      <c r="O11" s="32"/>
      <c r="P11" s="32"/>
      <c r="Q11" s="32"/>
      <c r="R11" s="33" t="n">
        <v>52</v>
      </c>
      <c r="S11" s="33" t="n">
        <v>5.8</v>
      </c>
      <c r="T11" s="33" t="n">
        <v>42.2</v>
      </c>
      <c r="U11" s="33" t="n">
        <v>417.749</v>
      </c>
      <c r="V11" s="32" t="n">
        <v>-742.034</v>
      </c>
      <c r="W11" s="32" t="n">
        <v>180</v>
      </c>
      <c r="X11" s="32" t="n">
        <v>1</v>
      </c>
      <c r="Y11" s="32" t="n">
        <v>7.5</v>
      </c>
      <c r="Z11" s="32"/>
    </row>
    <row collapsed="false" customFormat="false" customHeight="false" hidden="false" ht="13.3" outlineLevel="0" r="12">
      <c r="A12" s="31" t="n">
        <v>598</v>
      </c>
      <c r="B12" s="32" t="n">
        <v>60</v>
      </c>
      <c r="C12" s="32" t="n">
        <v>1</v>
      </c>
      <c r="D12" s="32" t="n">
        <v>500</v>
      </c>
      <c r="E12" s="33"/>
      <c r="F12" s="33" t="n">
        <v>500</v>
      </c>
      <c r="G12" s="33" t="n">
        <v>5</v>
      </c>
      <c r="H12" s="33" t="n">
        <v>12</v>
      </c>
      <c r="I12" s="32" t="n">
        <v>50</v>
      </c>
      <c r="J12" s="32" t="n">
        <v>138</v>
      </c>
      <c r="K12" s="32"/>
      <c r="L12" s="33" t="n">
        <v>5.5</v>
      </c>
      <c r="M12" s="32" t="n">
        <v>1.97</v>
      </c>
      <c r="N12" s="33"/>
      <c r="O12" s="32"/>
      <c r="P12" s="32"/>
      <c r="Q12" s="32"/>
      <c r="R12" s="33" t="n">
        <v>53.4</v>
      </c>
      <c r="S12" s="33" t="n">
        <v>16.5</v>
      </c>
      <c r="T12" s="33" t="n">
        <v>30.1</v>
      </c>
      <c r="U12" s="33" t="n">
        <v>-93</v>
      </c>
      <c r="V12" s="32" t="n">
        <v>984</v>
      </c>
      <c r="W12" s="32" t="n">
        <v>180</v>
      </c>
      <c r="X12" s="32" t="n">
        <v>3.5</v>
      </c>
      <c r="Y12" s="32" t="n">
        <v>5.9</v>
      </c>
      <c r="Z12" s="32"/>
    </row>
    <row collapsed="false" customFormat="false" customHeight="false" hidden="false" ht="13.3" outlineLevel="0" r="13">
      <c r="A13" s="31" t="s">
        <v>54</v>
      </c>
      <c r="B13" s="32" t="n">
        <v>60</v>
      </c>
      <c r="C13" s="32" t="n">
        <v>1</v>
      </c>
      <c r="D13" s="34" t="n">
        <v>50</v>
      </c>
      <c r="E13" s="35"/>
      <c r="F13" s="33" t="n">
        <v>500</v>
      </c>
      <c r="G13" s="33" t="n">
        <v>3</v>
      </c>
      <c r="H13" s="33" t="n">
        <v>12</v>
      </c>
      <c r="I13" s="32" t="n">
        <v>50</v>
      </c>
      <c r="J13" s="36" t="n">
        <v>13</v>
      </c>
      <c r="K13" s="37" t="n">
        <v>1</v>
      </c>
      <c r="L13" s="33" t="n">
        <v>15.5</v>
      </c>
      <c r="M13" s="32" t="n">
        <v>1.7</v>
      </c>
      <c r="N13" s="33"/>
      <c r="O13" s="32"/>
      <c r="P13" s="32" t="n">
        <v>2</v>
      </c>
      <c r="Q13" s="32"/>
      <c r="R13" s="33"/>
      <c r="S13" s="33"/>
      <c r="T13" s="33"/>
      <c r="U13" s="33"/>
      <c r="V13" s="32"/>
      <c r="W13" s="32"/>
      <c r="X13" s="32"/>
      <c r="Y13" s="32"/>
      <c r="Z13" s="32" t="n">
        <v>1.8</v>
      </c>
    </row>
    <row collapsed="false" customFormat="false" customHeight="false" hidden="false" ht="13.3" outlineLevel="0" r="14">
      <c r="A14" s="1" t="s">
        <v>55</v>
      </c>
      <c r="B14" s="2" t="n">
        <v>60</v>
      </c>
      <c r="C14" s="2" t="n">
        <v>1</v>
      </c>
      <c r="D14" s="38" t="n">
        <v>50</v>
      </c>
      <c r="E14" s="39"/>
      <c r="F14" s="4" t="n">
        <v>500</v>
      </c>
      <c r="G14" s="4" t="n">
        <v>3</v>
      </c>
      <c r="H14" s="4" t="n">
        <v>12</v>
      </c>
      <c r="I14" s="5" t="n">
        <v>50</v>
      </c>
      <c r="J14" s="40" t="n">
        <v>1.5</v>
      </c>
      <c r="K14" s="41" t="n">
        <v>1</v>
      </c>
      <c r="L14" s="3" t="n">
        <v>12.4</v>
      </c>
      <c r="M14" s="2" t="n">
        <v>1.9</v>
      </c>
      <c r="N14" s="3"/>
      <c r="O14" s="2"/>
      <c r="P14" s="2" t="n">
        <v>11</v>
      </c>
      <c r="Q14" s="6"/>
      <c r="R14" s="7"/>
      <c r="S14" s="7"/>
      <c r="T14" s="7"/>
      <c r="U14" s="7"/>
      <c r="V14" s="8"/>
      <c r="W14" s="9"/>
      <c r="X14" s="9"/>
      <c r="Y14" s="9"/>
      <c r="Z14" s="2" t="n">
        <v>1.8</v>
      </c>
    </row>
    <row collapsed="false" customFormat="false" customHeight="false" hidden="false" ht="13.3" outlineLevel="0" r="15">
      <c r="A15" s="1" t="s">
        <v>56</v>
      </c>
      <c r="B15" s="2" t="n">
        <v>60</v>
      </c>
      <c r="C15" s="2" t="n">
        <v>1</v>
      </c>
      <c r="D15" s="38" t="n">
        <v>50</v>
      </c>
      <c r="E15" s="39"/>
      <c r="F15" s="4" t="n">
        <v>500</v>
      </c>
      <c r="G15" s="4" t="n">
        <v>3</v>
      </c>
      <c r="H15" s="4" t="n">
        <v>12</v>
      </c>
      <c r="I15" s="5" t="n">
        <v>50</v>
      </c>
      <c r="J15" s="40" t="n">
        <v>2.4</v>
      </c>
      <c r="K15" s="41" t="n">
        <v>1</v>
      </c>
      <c r="L15" s="3" t="n">
        <v>17</v>
      </c>
      <c r="M15" s="2" t="n">
        <v>1.1</v>
      </c>
      <c r="N15" s="3"/>
      <c r="O15" s="2"/>
      <c r="P15" s="2" t="n">
        <v>0</v>
      </c>
      <c r="Q15" s="6"/>
      <c r="R15" s="7"/>
      <c r="S15" s="7"/>
      <c r="T15" s="7"/>
      <c r="U15" s="7"/>
      <c r="V15" s="8"/>
      <c r="W15" s="9"/>
      <c r="X15" s="9"/>
      <c r="Y15" s="9"/>
      <c r="Z15" s="2" t="n">
        <v>1.8</v>
      </c>
    </row>
    <row collapsed="false" customFormat="false" customHeight="false" hidden="false" ht="13.3" outlineLevel="0" r="16">
      <c r="A16" s="1" t="s">
        <v>57</v>
      </c>
      <c r="B16" s="2" t="n">
        <v>60</v>
      </c>
      <c r="C16" s="2" t="n">
        <v>1</v>
      </c>
      <c r="D16" s="38" t="n">
        <v>50</v>
      </c>
      <c r="E16" s="39"/>
      <c r="F16" s="4" t="n">
        <v>500</v>
      </c>
      <c r="G16" s="4" t="n">
        <v>3</v>
      </c>
      <c r="H16" s="4" t="n">
        <v>12</v>
      </c>
      <c r="I16" s="5" t="n">
        <v>50</v>
      </c>
      <c r="J16" s="40" t="n">
        <v>1.8</v>
      </c>
      <c r="K16" s="41" t="n">
        <v>1</v>
      </c>
      <c r="L16" s="3" t="n">
        <v>13.8</v>
      </c>
      <c r="M16" s="2" t="n">
        <v>1.5</v>
      </c>
      <c r="N16" s="3"/>
      <c r="O16" s="2"/>
      <c r="P16" s="2" t="n">
        <v>8.5</v>
      </c>
      <c r="Q16" s="6"/>
      <c r="R16" s="7"/>
      <c r="S16" s="7"/>
      <c r="T16" s="7"/>
      <c r="U16" s="7"/>
      <c r="V16" s="8"/>
      <c r="W16" s="9"/>
      <c r="X16" s="9"/>
      <c r="Y16" s="9"/>
      <c r="Z16" s="2" t="n">
        <v>1.8</v>
      </c>
    </row>
    <row collapsed="false" customFormat="false" customHeight="false" hidden="false" ht="13.3" outlineLevel="0" r="17">
      <c r="A17" s="1" t="n">
        <v>719</v>
      </c>
      <c r="B17" s="2" t="n">
        <v>72</v>
      </c>
      <c r="C17" s="2" t="n">
        <v>1</v>
      </c>
      <c r="D17" s="38" t="n">
        <v>50</v>
      </c>
      <c r="E17" s="39"/>
      <c r="F17" s="4" t="n">
        <v>500</v>
      </c>
      <c r="G17" s="4" t="n">
        <v>2.4</v>
      </c>
      <c r="H17" s="4" t="n">
        <v>12</v>
      </c>
      <c r="I17" s="5" t="n">
        <v>50</v>
      </c>
      <c r="J17" s="40" t="n">
        <v>0.76</v>
      </c>
      <c r="K17" s="41" t="n">
        <v>1</v>
      </c>
      <c r="L17" s="3" t="n">
        <v>11.9</v>
      </c>
      <c r="M17" s="2" t="n">
        <v>1.2</v>
      </c>
      <c r="N17" s="3"/>
      <c r="O17" s="2"/>
      <c r="P17" s="2" t="n">
        <v>0</v>
      </c>
      <c r="Q17" s="6"/>
      <c r="R17" s="7"/>
      <c r="S17" s="7"/>
      <c r="T17" s="7"/>
      <c r="U17" s="7"/>
      <c r="V17" s="8"/>
      <c r="W17" s="9"/>
      <c r="X17" s="9"/>
      <c r="Y17" s="9"/>
      <c r="Z17" s="2" t="n">
        <v>1.8</v>
      </c>
    </row>
    <row collapsed="false" customFormat="false" customHeight="false" hidden="false" ht="13.3" outlineLevel="0" r="18">
      <c r="A18" s="1" t="n">
        <v>720</v>
      </c>
      <c r="B18" s="2" t="n">
        <v>60</v>
      </c>
      <c r="C18" s="2" t="n">
        <v>1</v>
      </c>
      <c r="D18" s="38" t="n">
        <v>50</v>
      </c>
      <c r="E18" s="39"/>
      <c r="F18" s="4" t="n">
        <v>500</v>
      </c>
      <c r="G18" s="4" t="n">
        <v>3.6</v>
      </c>
      <c r="H18" s="4" t="n">
        <v>12</v>
      </c>
      <c r="I18" s="5" t="n">
        <v>50</v>
      </c>
      <c r="J18" s="40" t="n">
        <v>4.76</v>
      </c>
      <c r="K18" s="41" t="n">
        <v>2</v>
      </c>
      <c r="L18" s="3" t="n">
        <v>13.7</v>
      </c>
      <c r="M18" s="2" t="n">
        <v>1.5</v>
      </c>
      <c r="N18" s="3" t="n">
        <v>24</v>
      </c>
      <c r="O18" s="2" t="n">
        <v>3</v>
      </c>
      <c r="P18" s="2" t="n">
        <v>13</v>
      </c>
      <c r="Q18" s="6"/>
      <c r="R18" s="7"/>
      <c r="S18" s="7"/>
      <c r="T18" s="7"/>
      <c r="U18" s="7"/>
      <c r="V18" s="8"/>
      <c r="W18" s="9"/>
      <c r="X18" s="9"/>
      <c r="Y18" s="9"/>
      <c r="Z18" s="2" t="n">
        <v>2.2</v>
      </c>
    </row>
    <row collapsed="false" customFormat="false" customHeight="false" hidden="false" ht="13.3" outlineLevel="0" r="19">
      <c r="A19" s="1" t="n">
        <v>721</v>
      </c>
      <c r="B19" s="2" t="n">
        <v>60</v>
      </c>
      <c r="C19" s="2" t="n">
        <v>1</v>
      </c>
      <c r="D19" s="38" t="n">
        <v>50</v>
      </c>
      <c r="E19" s="39"/>
      <c r="F19" s="4" t="n">
        <v>490</v>
      </c>
      <c r="G19" s="4" t="n">
        <v>3</v>
      </c>
      <c r="H19" s="4" t="n">
        <v>12</v>
      </c>
      <c r="I19" s="5" t="n">
        <v>50</v>
      </c>
      <c r="J19" s="40" t="n">
        <v>1.88</v>
      </c>
      <c r="K19" s="41" t="n">
        <v>1</v>
      </c>
      <c r="L19" s="3" t="n">
        <v>11.7</v>
      </c>
      <c r="M19" s="2" t="n">
        <v>1.1</v>
      </c>
      <c r="N19" s="3"/>
      <c r="O19" s="2"/>
      <c r="P19" s="2" t="n">
        <v>0</v>
      </c>
      <c r="Q19" s="6"/>
      <c r="R19" s="7"/>
      <c r="S19" s="7"/>
      <c r="T19" s="7"/>
      <c r="U19" s="7"/>
      <c r="V19" s="8"/>
      <c r="W19" s="9"/>
      <c r="X19" s="9"/>
      <c r="Y19" s="9"/>
      <c r="Z19" s="2" t="n">
        <v>1.8</v>
      </c>
    </row>
    <row collapsed="false" customFormat="false" customHeight="false" hidden="false" ht="13.3" outlineLevel="0" r="20">
      <c r="A20" s="1" t="n">
        <v>724</v>
      </c>
      <c r="B20" s="2" t="n">
        <v>60</v>
      </c>
      <c r="C20" s="2" t="n">
        <v>1</v>
      </c>
      <c r="D20" s="38" t="n">
        <v>50</v>
      </c>
      <c r="E20" s="39"/>
      <c r="F20" s="4" t="n">
        <v>500</v>
      </c>
      <c r="G20" s="4" t="n">
        <v>4.2</v>
      </c>
      <c r="H20" s="4" t="n">
        <v>12</v>
      </c>
      <c r="I20" s="5" t="n">
        <v>50</v>
      </c>
      <c r="J20" s="40" t="n">
        <v>8.5</v>
      </c>
      <c r="K20" s="41" t="n">
        <v>1</v>
      </c>
      <c r="L20" s="3" t="n">
        <v>15.1</v>
      </c>
      <c r="M20" s="2" t="n">
        <v>0.8</v>
      </c>
      <c r="N20" s="3"/>
      <c r="O20" s="2"/>
      <c r="P20" s="2" t="n">
        <v>0</v>
      </c>
      <c r="Q20" s="6"/>
      <c r="R20" s="7"/>
      <c r="S20" s="7"/>
      <c r="T20" s="7"/>
      <c r="U20" s="7"/>
      <c r="V20" s="8"/>
      <c r="W20" s="9"/>
      <c r="X20" s="9"/>
      <c r="Y20" s="9"/>
      <c r="Z20" s="2" t="n">
        <v>2.5</v>
      </c>
    </row>
    <row collapsed="false" customFormat="false" customHeight="false" hidden="false" ht="13.3" outlineLevel="0" r="21">
      <c r="A21" s="1" t="n">
        <v>725</v>
      </c>
      <c r="B21" s="2" t="n">
        <v>60</v>
      </c>
      <c r="C21" s="2" t="n">
        <v>1</v>
      </c>
      <c r="D21" s="38" t="n">
        <v>50</v>
      </c>
      <c r="E21" s="39"/>
      <c r="F21" s="4" t="n">
        <v>500</v>
      </c>
      <c r="G21" s="4" t="n">
        <v>4.8</v>
      </c>
      <c r="H21" s="4" t="n">
        <v>12</v>
      </c>
      <c r="I21" s="5" t="n">
        <v>50</v>
      </c>
      <c r="J21" s="40" t="n">
        <v>3.16</v>
      </c>
      <c r="K21" s="41" t="n">
        <v>2</v>
      </c>
      <c r="L21" s="3" t="n">
        <v>12.6</v>
      </c>
      <c r="M21" s="2" t="n">
        <v>1.1</v>
      </c>
      <c r="N21" s="3" t="n">
        <v>24.3</v>
      </c>
      <c r="O21" s="2" t="n">
        <v>2.4</v>
      </c>
      <c r="P21" s="2" t="n">
        <v>11.5</v>
      </c>
      <c r="Q21" s="6"/>
      <c r="R21" s="7"/>
      <c r="S21" s="7"/>
      <c r="T21" s="7"/>
      <c r="U21" s="7"/>
      <c r="V21" s="8"/>
      <c r="W21" s="9"/>
      <c r="X21" s="9"/>
      <c r="Y21" s="9"/>
      <c r="Z21" s="2" t="n">
        <v>2.5</v>
      </c>
    </row>
    <row collapsed="false" customFormat="false" customHeight="false" hidden="false" ht="13.3" outlineLevel="0" r="22">
      <c r="A22" s="1" t="n">
        <v>726</v>
      </c>
      <c r="B22" s="2" t="n">
        <v>60</v>
      </c>
      <c r="C22" s="2" t="n">
        <v>1</v>
      </c>
      <c r="D22" s="38" t="n">
        <v>50</v>
      </c>
      <c r="E22" s="39"/>
      <c r="F22" s="4" t="n">
        <v>500</v>
      </c>
      <c r="G22" s="4" t="n">
        <v>4.6</v>
      </c>
      <c r="H22" s="4" t="n">
        <v>12</v>
      </c>
      <c r="I22" s="5" t="n">
        <v>50</v>
      </c>
      <c r="J22" s="40" t="n">
        <v>3.32</v>
      </c>
      <c r="K22" s="41" t="n">
        <v>2</v>
      </c>
      <c r="L22" s="3" t="n">
        <v>16.2</v>
      </c>
      <c r="M22" s="2" t="n">
        <v>1.1</v>
      </c>
      <c r="N22" s="3" t="n">
        <v>25.2</v>
      </c>
      <c r="O22" s="2" t="n">
        <v>1</v>
      </c>
      <c r="P22" s="2" t="n">
        <v>5.2</v>
      </c>
      <c r="Q22" s="6"/>
      <c r="R22" s="7"/>
      <c r="S22" s="7"/>
      <c r="T22" s="7"/>
      <c r="U22" s="7"/>
      <c r="V22" s="8"/>
      <c r="W22" s="9"/>
      <c r="X22" s="9"/>
      <c r="Y22" s="9"/>
      <c r="Z22" s="2" t="n">
        <v>2.5</v>
      </c>
    </row>
    <row collapsed="false" customFormat="false" customHeight="false" hidden="false" ht="13.3" outlineLevel="0" r="23">
      <c r="A23" s="1" t="n">
        <v>727</v>
      </c>
      <c r="B23" s="2" t="n">
        <v>60</v>
      </c>
      <c r="C23" s="2" t="n">
        <v>1</v>
      </c>
      <c r="D23" s="38" t="n">
        <v>50</v>
      </c>
      <c r="E23" s="39"/>
      <c r="F23" s="4" t="n">
        <v>500</v>
      </c>
      <c r="G23" s="4" t="n">
        <v>3.9</v>
      </c>
      <c r="H23" s="4" t="n">
        <v>12</v>
      </c>
      <c r="I23" s="5" t="n">
        <v>50</v>
      </c>
      <c r="J23" s="40" t="n">
        <v>5</v>
      </c>
      <c r="K23" s="41" t="n">
        <v>2</v>
      </c>
      <c r="L23" s="3" t="n">
        <v>15.4</v>
      </c>
      <c r="M23" s="2" t="n">
        <v>0.8</v>
      </c>
      <c r="N23" s="3" t="n">
        <v>23.8</v>
      </c>
      <c r="O23" s="2" t="n">
        <v>1.5</v>
      </c>
      <c r="P23" s="2" t="n">
        <v>8</v>
      </c>
      <c r="Q23" s="6"/>
      <c r="R23" s="7"/>
      <c r="S23" s="7"/>
      <c r="T23" s="7"/>
      <c r="U23" s="7"/>
      <c r="V23" s="8"/>
      <c r="W23" s="9"/>
      <c r="X23" s="9"/>
      <c r="Y23" s="9"/>
      <c r="Z23" s="2" t="n">
        <v>2.5</v>
      </c>
    </row>
    <row collapsed="false" customFormat="false" customHeight="false" hidden="false" ht="13.3" outlineLevel="0" r="24">
      <c r="A24" s="1" t="n">
        <v>728</v>
      </c>
      <c r="B24" s="2" t="n">
        <v>60</v>
      </c>
      <c r="C24" s="2" t="n">
        <v>1</v>
      </c>
      <c r="D24" s="38" t="n">
        <v>500</v>
      </c>
      <c r="E24" s="39"/>
      <c r="F24" s="4" t="n">
        <v>500</v>
      </c>
      <c r="G24" s="4" t="n">
        <v>5</v>
      </c>
      <c r="H24" s="4" t="n">
        <v>12</v>
      </c>
      <c r="I24" s="5" t="n">
        <v>50</v>
      </c>
      <c r="J24" s="40" t="n">
        <v>67.5</v>
      </c>
      <c r="K24" s="41" t="n">
        <v>1</v>
      </c>
      <c r="L24" s="42" t="n">
        <v>7.7</v>
      </c>
      <c r="M24" s="43" t="n">
        <v>1.7</v>
      </c>
      <c r="N24" s="3"/>
      <c r="O24" s="2"/>
      <c r="P24" s="2" t="n">
        <v>0</v>
      </c>
      <c r="Q24" s="44" t="n">
        <v>-0.32</v>
      </c>
      <c r="R24" s="7" t="n">
        <v>53.4</v>
      </c>
      <c r="S24" s="7" t="n">
        <v>16.5</v>
      </c>
      <c r="T24" s="7" t="n">
        <v>30.1</v>
      </c>
      <c r="U24" s="7" t="n">
        <v>-93</v>
      </c>
      <c r="V24" s="8" t="n">
        <v>984</v>
      </c>
      <c r="W24" s="9" t="n">
        <v>180</v>
      </c>
      <c r="X24" s="9" t="n">
        <v>3.5</v>
      </c>
      <c r="Y24" s="9" t="n">
        <v>5.9</v>
      </c>
      <c r="Z24" s="2" t="n">
        <v>2.5</v>
      </c>
    </row>
    <row collapsed="false" customFormat="false" customHeight="false" hidden="false" ht="13.3" outlineLevel="0" r="25">
      <c r="A25" s="1" t="n">
        <v>731</v>
      </c>
      <c r="B25" s="2" t="n">
        <v>60</v>
      </c>
      <c r="C25" s="2" t="n">
        <v>1</v>
      </c>
      <c r="D25" s="38" t="n">
        <v>50</v>
      </c>
      <c r="E25" s="39"/>
      <c r="F25" s="4" t="n">
        <v>540</v>
      </c>
      <c r="G25" s="4" t="n">
        <v>4.2</v>
      </c>
      <c r="H25" s="4" t="n">
        <v>12</v>
      </c>
      <c r="I25" s="5" t="n">
        <v>50</v>
      </c>
      <c r="J25" s="40" t="n">
        <v>64.75</v>
      </c>
      <c r="K25" s="41" t="n">
        <v>2</v>
      </c>
      <c r="L25" s="3" t="n">
        <v>26.5</v>
      </c>
      <c r="M25" s="2" t="n">
        <v>3.8</v>
      </c>
      <c r="N25" s="3" t="n">
        <v>50</v>
      </c>
      <c r="O25" s="2" t="n">
        <v>12</v>
      </c>
      <c r="P25" s="2" t="n">
        <v>10.2</v>
      </c>
      <c r="Q25" s="6"/>
      <c r="R25" s="7"/>
      <c r="S25" s="7"/>
      <c r="T25" s="7"/>
      <c r="U25" s="7"/>
      <c r="V25" s="8"/>
      <c r="W25" s="9"/>
      <c r="X25" s="9"/>
      <c r="Y25" s="9"/>
      <c r="Z25" s="2" t="n">
        <v>2.5</v>
      </c>
    </row>
    <row collapsed="false" customFormat="false" customHeight="false" hidden="false" ht="13.3" outlineLevel="0" r="26">
      <c r="A26" s="1" t="n">
        <v>732</v>
      </c>
      <c r="B26" s="2" t="n">
        <v>60</v>
      </c>
      <c r="C26" s="2" t="n">
        <v>1</v>
      </c>
      <c r="D26" s="38" t="n">
        <v>500</v>
      </c>
      <c r="E26" s="39"/>
      <c r="F26" s="4" t="n">
        <v>500</v>
      </c>
      <c r="G26" s="4" t="n">
        <v>5</v>
      </c>
      <c r="H26" s="4" t="n">
        <v>12</v>
      </c>
      <c r="I26" s="5" t="n">
        <v>50</v>
      </c>
      <c r="J26" s="40" t="n">
        <v>75</v>
      </c>
      <c r="K26" s="41" t="n">
        <v>1</v>
      </c>
      <c r="L26" s="42" t="n">
        <v>8.6</v>
      </c>
      <c r="M26" s="43" t="n">
        <v>1.8</v>
      </c>
      <c r="N26" s="3"/>
      <c r="O26" s="2"/>
      <c r="P26" s="2" t="n">
        <v>0</v>
      </c>
      <c r="Q26" s="6" t="n">
        <v>-0.8</v>
      </c>
      <c r="R26" s="7" t="n">
        <v>53.4</v>
      </c>
      <c r="S26" s="7" t="n">
        <v>16.5</v>
      </c>
      <c r="T26" s="7" t="n">
        <v>30.1</v>
      </c>
      <c r="U26" s="7" t="n">
        <v>-93</v>
      </c>
      <c r="V26" s="8" t="n">
        <v>984</v>
      </c>
      <c r="W26" s="45" t="n">
        <v>180</v>
      </c>
      <c r="X26" s="45" t="n">
        <v>3.5</v>
      </c>
      <c r="Y26" s="45" t="n">
        <v>5.9</v>
      </c>
      <c r="Z26" s="2" t="n">
        <v>2.5</v>
      </c>
    </row>
    <row collapsed="false" customFormat="false" customHeight="false" hidden="false" ht="13.3" outlineLevel="0" r="27">
      <c r="A27" s="1" t="n">
        <v>734</v>
      </c>
      <c r="B27" s="2" t="n">
        <v>60</v>
      </c>
      <c r="C27" s="2" t="n">
        <v>1</v>
      </c>
      <c r="D27" s="38" t="n">
        <v>500</v>
      </c>
      <c r="E27" s="39"/>
      <c r="F27" s="4" t="n">
        <v>500</v>
      </c>
      <c r="G27" s="4" t="n">
        <v>5</v>
      </c>
      <c r="H27" s="4" t="n">
        <v>12</v>
      </c>
      <c r="I27" s="5" t="n">
        <v>50</v>
      </c>
      <c r="J27" s="40" t="n">
        <v>39</v>
      </c>
      <c r="K27" s="41" t="n">
        <v>2</v>
      </c>
      <c r="L27" s="3" t="n">
        <v>10</v>
      </c>
      <c r="M27" s="2" t="n">
        <v>1.5</v>
      </c>
      <c r="N27" s="3" t="n">
        <v>4.7</v>
      </c>
      <c r="O27" s="2" t="n">
        <v>1</v>
      </c>
      <c r="P27" s="46" t="n">
        <v>10</v>
      </c>
      <c r="Q27" s="6"/>
      <c r="R27" s="7" t="n">
        <v>49.1</v>
      </c>
      <c r="S27" s="7"/>
      <c r="T27" s="7" t="n">
        <v>50.9</v>
      </c>
      <c r="U27" s="7" t="n">
        <v>720</v>
      </c>
      <c r="V27" s="8" t="n">
        <v>-2824</v>
      </c>
      <c r="W27" s="9" t="n">
        <v>170</v>
      </c>
      <c r="X27" s="9"/>
      <c r="Y27" s="9" t="n">
        <v>9.6</v>
      </c>
      <c r="Z27" s="2" t="n">
        <v>2.5</v>
      </c>
    </row>
    <row collapsed="false" customFormat="false" customHeight="false" hidden="false" ht="13.3" outlineLevel="0" r="28">
      <c r="A28" s="1" t="n">
        <v>735</v>
      </c>
      <c r="B28" s="2" t="n">
        <v>60</v>
      </c>
      <c r="C28" s="2" t="n">
        <v>1</v>
      </c>
      <c r="D28" s="38" t="n">
        <v>500</v>
      </c>
      <c r="E28" s="39"/>
      <c r="F28" s="4" t="n">
        <v>500</v>
      </c>
      <c r="G28" s="4" t="n">
        <v>5</v>
      </c>
      <c r="H28" s="4" t="n">
        <v>12</v>
      </c>
      <c r="I28" s="5" t="n">
        <v>50</v>
      </c>
      <c r="J28" s="40" t="n">
        <v>70.5</v>
      </c>
      <c r="K28" s="41" t="n">
        <v>2</v>
      </c>
      <c r="L28" s="3" t="n">
        <v>8.5</v>
      </c>
      <c r="M28" s="2" t="n">
        <v>1.2</v>
      </c>
      <c r="N28" s="3" t="n">
        <v>13.6</v>
      </c>
      <c r="O28" s="2" t="n">
        <v>0.2</v>
      </c>
      <c r="P28" s="2" t="n">
        <v>1</v>
      </c>
      <c r="Q28" s="6"/>
      <c r="R28" s="7" t="n">
        <v>55.4</v>
      </c>
      <c r="S28" s="7"/>
      <c r="T28" s="7" t="n">
        <v>44.6</v>
      </c>
      <c r="U28" s="7" t="n">
        <v>-384</v>
      </c>
      <c r="V28" s="8" t="n">
        <v>1513</v>
      </c>
      <c r="W28" s="9" t="n">
        <v>170</v>
      </c>
      <c r="X28" s="9"/>
      <c r="Y28" s="9" t="n">
        <v>7.9</v>
      </c>
      <c r="Z28" s="2" t="n">
        <v>2.5</v>
      </c>
    </row>
    <row collapsed="false" customFormat="false" customHeight="false" hidden="false" ht="13.3" outlineLevel="0" r="29">
      <c r="A29" s="1" t="n">
        <v>736</v>
      </c>
      <c r="B29" s="2" t="n">
        <v>60</v>
      </c>
      <c r="C29" s="2" t="n">
        <v>1</v>
      </c>
      <c r="D29" s="38" t="n">
        <v>500</v>
      </c>
      <c r="E29" s="39"/>
      <c r="F29" s="4" t="n">
        <v>500</v>
      </c>
      <c r="G29" s="4" t="n">
        <v>5</v>
      </c>
      <c r="H29" s="4" t="n">
        <v>12</v>
      </c>
      <c r="I29" s="5" t="n">
        <v>50</v>
      </c>
      <c r="J29" s="40" t="n">
        <v>62</v>
      </c>
      <c r="K29" s="41" t="n">
        <v>2</v>
      </c>
      <c r="L29" s="3" t="n">
        <v>9.3</v>
      </c>
      <c r="M29" s="2" t="n">
        <v>1.4</v>
      </c>
      <c r="N29" s="3" t="n">
        <v>2.9</v>
      </c>
      <c r="O29" s="2" t="n">
        <v>0.5</v>
      </c>
      <c r="P29" s="46" t="n">
        <v>5</v>
      </c>
      <c r="Q29" s="6"/>
      <c r="R29" s="7" t="n">
        <v>54.8</v>
      </c>
      <c r="S29" s="7"/>
      <c r="T29" s="7" t="n">
        <v>45.2</v>
      </c>
      <c r="U29" s="7" t="n">
        <v>-280</v>
      </c>
      <c r="V29" s="8" t="n">
        <v>1103</v>
      </c>
      <c r="W29" s="9" t="n">
        <v>170</v>
      </c>
      <c r="X29" s="9"/>
      <c r="Y29" s="9" t="n">
        <v>8.34</v>
      </c>
      <c r="Z29" s="2" t="n">
        <v>2.5</v>
      </c>
    </row>
    <row collapsed="false" customFormat="false" customHeight="false" hidden="false" ht="13.3" outlineLevel="0" r="30">
      <c r="A30" s="1" t="n">
        <v>737</v>
      </c>
      <c r="B30" s="2" t="n">
        <v>60</v>
      </c>
      <c r="C30" s="2" t="n">
        <v>1</v>
      </c>
      <c r="D30" s="38" t="n">
        <v>500</v>
      </c>
      <c r="E30" s="39"/>
      <c r="F30" s="4" t="n">
        <v>500</v>
      </c>
      <c r="G30" s="4" t="n">
        <v>5</v>
      </c>
      <c r="H30" s="4" t="n">
        <v>12</v>
      </c>
      <c r="I30" s="5" t="n">
        <v>50</v>
      </c>
      <c r="J30" s="40" t="n">
        <v>49</v>
      </c>
      <c r="K30" s="41" t="n">
        <v>2</v>
      </c>
      <c r="L30" s="3" t="n">
        <v>9.2</v>
      </c>
      <c r="M30" s="2" t="n">
        <v>1.1</v>
      </c>
      <c r="N30" s="3" t="n">
        <v>2.9</v>
      </c>
      <c r="O30" s="2" t="n">
        <v>0.2</v>
      </c>
      <c r="P30" s="46" t="n">
        <v>1.5</v>
      </c>
      <c r="Q30" s="6"/>
      <c r="R30" s="7" t="n">
        <v>51.3</v>
      </c>
      <c r="S30" s="7"/>
      <c r="T30" s="7" t="n">
        <v>48.7</v>
      </c>
      <c r="U30" s="7" t="n">
        <v>328</v>
      </c>
      <c r="V30" s="8" t="n">
        <v>-1289</v>
      </c>
      <c r="W30" s="9" t="n">
        <v>170</v>
      </c>
      <c r="X30" s="9"/>
      <c r="Y30" s="9" t="n">
        <v>9.4</v>
      </c>
      <c r="Z30" s="2" t="n">
        <v>2.5</v>
      </c>
    </row>
    <row collapsed="false" customFormat="false" customHeight="false" hidden="false" ht="13.3" outlineLevel="0" r="31">
      <c r="A31" s="1" t="n">
        <v>738</v>
      </c>
      <c r="B31" s="2" t="n">
        <v>60</v>
      </c>
      <c r="C31" s="2" t="n">
        <v>1</v>
      </c>
      <c r="D31" s="38" t="n">
        <v>50</v>
      </c>
      <c r="E31" s="39"/>
      <c r="F31" s="4" t="n">
        <v>520</v>
      </c>
      <c r="G31" s="4" t="n">
        <v>4.2</v>
      </c>
      <c r="H31" s="4" t="n">
        <v>12</v>
      </c>
      <c r="I31" s="5" t="n">
        <v>50</v>
      </c>
      <c r="J31" s="40" t="n">
        <v>78.25</v>
      </c>
      <c r="K31" s="41" t="n">
        <v>1</v>
      </c>
      <c r="L31" s="3" t="n">
        <v>18.7</v>
      </c>
      <c r="M31" s="2" t="n">
        <v>2.8</v>
      </c>
      <c r="N31" s="3" t="n">
        <v>35.6</v>
      </c>
      <c r="O31" s="2" t="n">
        <v>3.5</v>
      </c>
      <c r="P31" s="2" t="n">
        <v>1.5</v>
      </c>
      <c r="Q31" s="6"/>
      <c r="R31" s="7"/>
      <c r="S31" s="7"/>
      <c r="T31" s="7"/>
      <c r="U31" s="7"/>
      <c r="V31" s="8"/>
      <c r="W31" s="9"/>
      <c r="X31" s="9"/>
      <c r="Y31" s="9"/>
      <c r="Z31" s="2" t="n">
        <v>2.5</v>
      </c>
    </row>
    <row collapsed="false" customFormat="false" customHeight="false" hidden="false" ht="13.3" outlineLevel="0" r="32">
      <c r="A32" s="1" t="n">
        <v>739</v>
      </c>
      <c r="B32" s="2" t="n">
        <v>60</v>
      </c>
      <c r="C32" s="2" t="n">
        <v>1</v>
      </c>
      <c r="D32" s="38" t="n">
        <v>500</v>
      </c>
      <c r="E32" s="39"/>
      <c r="F32" s="4" t="n">
        <v>500</v>
      </c>
      <c r="G32" s="4" t="n">
        <v>5</v>
      </c>
      <c r="H32" s="4" t="n">
        <v>12</v>
      </c>
      <c r="I32" s="5" t="n">
        <v>50</v>
      </c>
      <c r="J32" s="40" t="n">
        <v>57.5</v>
      </c>
      <c r="K32" s="41" t="n">
        <v>2</v>
      </c>
      <c r="L32" s="3" t="n">
        <v>9.9</v>
      </c>
      <c r="M32" s="2" t="n">
        <v>1.5</v>
      </c>
      <c r="N32" s="3" t="n">
        <v>4.2</v>
      </c>
      <c r="O32" s="2" t="n">
        <v>1</v>
      </c>
      <c r="P32" s="46" t="n">
        <v>3.4</v>
      </c>
      <c r="Q32" s="6"/>
      <c r="R32" s="7" t="n">
        <v>53.3</v>
      </c>
      <c r="S32" s="7"/>
      <c r="T32" s="7" t="n">
        <v>46.7</v>
      </c>
      <c r="U32" s="7" t="n">
        <v>-16</v>
      </c>
      <c r="V32" s="8" t="n">
        <v>62.96</v>
      </c>
      <c r="W32" s="9" t="n">
        <v>170</v>
      </c>
      <c r="X32" s="9"/>
      <c r="Y32" s="9" t="n">
        <v>8.8</v>
      </c>
      <c r="Z32" s="2" t="n">
        <v>2.5</v>
      </c>
    </row>
    <row collapsed="false" customFormat="false" customHeight="false" hidden="false" ht="13.3" outlineLevel="0" r="33">
      <c r="A33" s="1" t="n">
        <v>740</v>
      </c>
      <c r="B33" s="2" t="n">
        <v>60</v>
      </c>
      <c r="C33" s="2" t="n">
        <v>1</v>
      </c>
      <c r="D33" s="38" t="n">
        <v>50</v>
      </c>
      <c r="E33" s="39"/>
      <c r="F33" s="4" t="n">
        <v>540</v>
      </c>
      <c r="G33" s="4" t="n">
        <v>4.2</v>
      </c>
      <c r="H33" s="4" t="n">
        <v>12</v>
      </c>
      <c r="I33" s="5" t="n">
        <v>100</v>
      </c>
      <c r="J33" s="40" t="n">
        <v>23.56</v>
      </c>
      <c r="K33" s="41" t="n">
        <v>2</v>
      </c>
      <c r="L33" s="3" t="n">
        <v>29.2</v>
      </c>
      <c r="M33" s="2" t="n">
        <v>5.9</v>
      </c>
      <c r="N33" s="3" t="n">
        <v>61</v>
      </c>
      <c r="O33" s="2" t="n">
        <v>20</v>
      </c>
      <c r="P33" s="2" t="n">
        <v>15</v>
      </c>
      <c r="Q33" s="6"/>
      <c r="R33" s="7"/>
      <c r="S33" s="7"/>
      <c r="T33" s="7"/>
      <c r="U33" s="7"/>
      <c r="V33" s="8"/>
      <c r="W33" s="9"/>
      <c r="X33" s="9"/>
      <c r="Y33" s="9"/>
      <c r="Z33" s="2" t="n">
        <v>2.5</v>
      </c>
    </row>
    <row collapsed="false" customFormat="false" customHeight="false" hidden="false" ht="13.3" outlineLevel="0" r="34">
      <c r="A34" s="1" t="n">
        <v>741</v>
      </c>
      <c r="B34" s="2" t="n">
        <v>60</v>
      </c>
      <c r="C34" s="2" t="n">
        <v>1</v>
      </c>
      <c r="D34" s="38" t="n">
        <v>50</v>
      </c>
      <c r="E34" s="39"/>
      <c r="F34" s="4" t="n">
        <v>515</v>
      </c>
      <c r="G34" s="4" t="n">
        <v>4.2</v>
      </c>
      <c r="H34" s="4" t="n">
        <v>12</v>
      </c>
      <c r="I34" s="5" t="n">
        <v>50</v>
      </c>
      <c r="J34" s="40" t="n">
        <v>50</v>
      </c>
      <c r="K34" s="41" t="n">
        <v>1</v>
      </c>
      <c r="L34" s="3" t="n">
        <v>18.5</v>
      </c>
      <c r="M34" s="2" t="n">
        <v>1.5</v>
      </c>
      <c r="N34" s="3" t="n">
        <v>26</v>
      </c>
      <c r="O34" s="2" t="n">
        <v>5</v>
      </c>
      <c r="P34" s="47" t="n">
        <v>6</v>
      </c>
      <c r="Q34" s="6"/>
      <c r="R34" s="7"/>
      <c r="S34" s="7"/>
      <c r="T34" s="7"/>
      <c r="U34" s="7"/>
      <c r="V34" s="8"/>
      <c r="W34" s="9"/>
      <c r="X34" s="9"/>
      <c r="Y34" s="9"/>
      <c r="Z34" s="2" t="n">
        <v>2.5</v>
      </c>
    </row>
    <row collapsed="false" customFormat="false" customHeight="false" hidden="false" ht="13.3" outlineLevel="0" r="35">
      <c r="A35" s="31" t="n">
        <v>743</v>
      </c>
      <c r="B35" s="32" t="n">
        <v>66</v>
      </c>
      <c r="C35" s="32" t="n">
        <v>1</v>
      </c>
      <c r="D35" s="34" t="n">
        <v>50</v>
      </c>
      <c r="E35" s="35"/>
      <c r="F35" s="33" t="n">
        <v>520</v>
      </c>
      <c r="G35" s="33" t="n">
        <v>4.2</v>
      </c>
      <c r="H35" s="33" t="n">
        <v>12</v>
      </c>
      <c r="I35" s="32" t="n">
        <v>50</v>
      </c>
      <c r="J35" s="48" t="n">
        <v>66.5</v>
      </c>
      <c r="K35" s="49" t="n">
        <v>2</v>
      </c>
      <c r="L35" s="33" t="n">
        <v>17</v>
      </c>
      <c r="M35" s="32" t="n">
        <v>2</v>
      </c>
      <c r="N35" s="33" t="n">
        <v>34.5</v>
      </c>
      <c r="O35" s="32" t="n">
        <v>5</v>
      </c>
      <c r="P35" s="32" t="n">
        <v>4</v>
      </c>
      <c r="Q35" s="32"/>
      <c r="R35" s="33"/>
      <c r="S35" s="33"/>
      <c r="T35" s="33"/>
      <c r="U35" s="33"/>
      <c r="V35" s="32"/>
      <c r="W35" s="32"/>
      <c r="X35" s="32"/>
      <c r="Y35" s="32"/>
      <c r="Z35" s="32" t="n">
        <v>2.5</v>
      </c>
    </row>
    <row collapsed="false" customFormat="false" customHeight="false" hidden="false" ht="13.3" outlineLevel="0" r="36">
      <c r="A36" s="1" t="n">
        <v>744</v>
      </c>
      <c r="B36" s="2" t="n">
        <v>30</v>
      </c>
      <c r="C36" s="2" t="n">
        <v>1</v>
      </c>
      <c r="D36" s="38" t="n">
        <v>50</v>
      </c>
      <c r="E36" s="39"/>
      <c r="F36" s="4" t="n">
        <v>520</v>
      </c>
      <c r="G36" s="4" t="n">
        <v>4.2</v>
      </c>
      <c r="H36" s="4" t="n">
        <v>12</v>
      </c>
      <c r="I36" s="5" t="n">
        <v>50</v>
      </c>
      <c r="J36" s="50" t="n">
        <v>0.48</v>
      </c>
      <c r="K36" s="51" t="n">
        <v>1</v>
      </c>
      <c r="L36" s="3" t="n">
        <v>25</v>
      </c>
      <c r="M36" s="2" t="n">
        <v>1</v>
      </c>
      <c r="N36" s="3"/>
      <c r="O36" s="2"/>
      <c r="P36" s="2" t="n">
        <v>0</v>
      </c>
      <c r="Q36" s="6"/>
      <c r="R36" s="7"/>
      <c r="S36" s="7"/>
      <c r="T36" s="7"/>
      <c r="U36" s="7"/>
      <c r="V36" s="8"/>
      <c r="W36" s="9"/>
      <c r="X36" s="9"/>
      <c r="Y36" s="9"/>
      <c r="Z36" s="2" t="n">
        <v>2.5</v>
      </c>
    </row>
    <row collapsed="false" customFormat="false" customHeight="false" hidden="false" ht="13.3" outlineLevel="0" r="37">
      <c r="A37" s="1" t="n">
        <v>746</v>
      </c>
      <c r="B37" s="2" t="n">
        <v>30</v>
      </c>
      <c r="C37" s="2" t="n">
        <v>1</v>
      </c>
      <c r="D37" s="38" t="n">
        <v>50</v>
      </c>
      <c r="E37" s="39"/>
      <c r="F37" s="4" t="n">
        <v>520</v>
      </c>
      <c r="G37" s="4" t="n">
        <v>9</v>
      </c>
      <c r="H37" s="4" t="n">
        <v>12</v>
      </c>
      <c r="I37" s="5" t="n">
        <v>50</v>
      </c>
      <c r="J37" s="40" t="n">
        <v>43.25</v>
      </c>
      <c r="K37" s="41" t="n">
        <v>2</v>
      </c>
      <c r="L37" s="3" t="n">
        <v>20.1</v>
      </c>
      <c r="M37" s="2" t="n">
        <v>1.8</v>
      </c>
      <c r="N37" s="3" t="n">
        <v>34</v>
      </c>
      <c r="O37" s="2" t="n">
        <v>1</v>
      </c>
      <c r="P37" s="2" t="n">
        <v>3.5</v>
      </c>
      <c r="Q37" s="6"/>
      <c r="R37" s="7"/>
      <c r="S37" s="7"/>
      <c r="T37" s="7"/>
      <c r="U37" s="7"/>
      <c r="V37" s="8"/>
      <c r="W37" s="9"/>
      <c r="X37" s="9"/>
      <c r="Y37" s="9"/>
      <c r="Z37" s="2" t="n">
        <v>2.5</v>
      </c>
    </row>
    <row collapsed="false" customFormat="false" customHeight="false" hidden="false" ht="13.3" outlineLevel="0" r="38">
      <c r="A38" s="1" t="n">
        <v>747</v>
      </c>
      <c r="B38" s="2" t="n">
        <v>30</v>
      </c>
      <c r="C38" s="2" t="n">
        <v>1</v>
      </c>
      <c r="D38" s="38" t="n">
        <v>50</v>
      </c>
      <c r="E38" s="39"/>
      <c r="F38" s="4" t="n">
        <v>500</v>
      </c>
      <c r="G38" s="4" t="n">
        <v>30</v>
      </c>
      <c r="H38" s="4" t="n">
        <v>12</v>
      </c>
      <c r="I38" s="5" t="n">
        <v>50</v>
      </c>
      <c r="J38" s="40" t="n">
        <v>46.75</v>
      </c>
      <c r="K38" s="41" t="n">
        <v>2</v>
      </c>
      <c r="L38" s="3" t="n">
        <v>22.2</v>
      </c>
      <c r="M38" s="2" t="n">
        <v>5.5</v>
      </c>
      <c r="N38" s="3" t="n">
        <v>43</v>
      </c>
      <c r="O38" s="2" t="n">
        <v>6</v>
      </c>
      <c r="P38" s="2" t="n">
        <v>16</v>
      </c>
      <c r="Q38" s="6"/>
      <c r="R38" s="7"/>
      <c r="S38" s="7"/>
      <c r="T38" s="7"/>
      <c r="U38" s="7"/>
      <c r="V38" s="8"/>
      <c r="W38" s="9"/>
      <c r="X38" s="9"/>
      <c r="Y38" s="9"/>
      <c r="Z38" s="2" t="n">
        <v>2.5</v>
      </c>
    </row>
    <row collapsed="false" customFormat="false" customHeight="false" hidden="false" ht="13.3" outlineLevel="0" r="39">
      <c r="A39" s="1" t="n">
        <v>751</v>
      </c>
      <c r="B39" s="2" t="n">
        <v>30</v>
      </c>
      <c r="C39" s="2" t="n">
        <v>1</v>
      </c>
      <c r="D39" s="38" t="n">
        <v>50</v>
      </c>
      <c r="E39" s="39"/>
      <c r="F39" s="4" t="n">
        <v>520</v>
      </c>
      <c r="G39" s="4" t="n">
        <v>14</v>
      </c>
      <c r="H39" s="4" t="n">
        <v>12</v>
      </c>
      <c r="I39" s="5" t="n">
        <v>50</v>
      </c>
      <c r="J39" s="40" t="n">
        <v>59.4</v>
      </c>
      <c r="K39" s="41" t="n">
        <v>2</v>
      </c>
      <c r="L39" s="3" t="n">
        <v>14.7</v>
      </c>
      <c r="M39" s="2" t="n">
        <v>3.4</v>
      </c>
      <c r="N39" s="3" t="n">
        <v>37.6</v>
      </c>
      <c r="O39" s="2" t="n">
        <v>4.8</v>
      </c>
      <c r="P39" s="2" t="n">
        <v>6</v>
      </c>
      <c r="Q39" s="6"/>
      <c r="R39" s="7"/>
      <c r="S39" s="7"/>
      <c r="T39" s="7"/>
      <c r="U39" s="7"/>
      <c r="V39" s="8"/>
      <c r="W39" s="9"/>
      <c r="X39" s="9"/>
      <c r="Y39" s="9"/>
      <c r="Z39" s="2" t="n">
        <v>2.5</v>
      </c>
    </row>
    <row collapsed="false" customFormat="false" customHeight="false" hidden="false" ht="13.3" outlineLevel="0" r="40">
      <c r="A40" s="1" t="n">
        <v>752</v>
      </c>
      <c r="B40" s="2" t="n">
        <v>30</v>
      </c>
      <c r="C40" s="2" t="n">
        <v>1</v>
      </c>
      <c r="D40" s="38" t="n">
        <v>50</v>
      </c>
      <c r="E40" s="39"/>
      <c r="F40" s="4" t="n">
        <v>500</v>
      </c>
      <c r="G40" s="4" t="n">
        <v>14</v>
      </c>
      <c r="H40" s="4" t="n">
        <v>12</v>
      </c>
      <c r="I40" s="5" t="n">
        <v>50</v>
      </c>
      <c r="J40" s="40" t="n">
        <v>49.25</v>
      </c>
      <c r="K40" s="41" t="n">
        <v>2</v>
      </c>
      <c r="L40" s="3" t="n">
        <v>15.3</v>
      </c>
      <c r="M40" s="2" t="n">
        <v>3.7</v>
      </c>
      <c r="N40" s="3" t="n">
        <v>31.6</v>
      </c>
      <c r="O40" s="2" t="n">
        <v>4.7</v>
      </c>
      <c r="P40" s="2" t="n">
        <v>16</v>
      </c>
      <c r="Q40" s="6"/>
      <c r="R40" s="7"/>
      <c r="S40" s="7"/>
      <c r="T40" s="7"/>
      <c r="U40" s="7"/>
      <c r="V40" s="8"/>
      <c r="W40" s="9"/>
      <c r="X40" s="9"/>
      <c r="Y40" s="9"/>
      <c r="Z40" s="2" t="n">
        <v>2.5</v>
      </c>
    </row>
    <row collapsed="false" customFormat="false" customHeight="false" hidden="false" ht="13.3" outlineLevel="0" r="41">
      <c r="A41" s="1" t="n">
        <v>753</v>
      </c>
      <c r="B41" s="2" t="n">
        <v>76</v>
      </c>
      <c r="C41" s="2" t="n">
        <v>1</v>
      </c>
      <c r="D41" s="38" t="n">
        <v>50</v>
      </c>
      <c r="E41" s="39"/>
      <c r="F41" s="4" t="n">
        <v>520</v>
      </c>
      <c r="G41" s="4" t="n">
        <v>4.2</v>
      </c>
      <c r="H41" s="4" t="n">
        <v>12</v>
      </c>
      <c r="I41" s="5" t="n">
        <v>50</v>
      </c>
      <c r="J41" s="40" t="n">
        <v>52.25</v>
      </c>
      <c r="K41" s="41" t="n">
        <v>2</v>
      </c>
      <c r="L41" s="3" t="n">
        <v>13.8</v>
      </c>
      <c r="M41" s="2" t="n">
        <v>2.8</v>
      </c>
      <c r="N41" s="3" t="n">
        <v>30.8</v>
      </c>
      <c r="O41" s="2" t="n">
        <v>3.3</v>
      </c>
      <c r="P41" s="2" t="n">
        <v>5.5</v>
      </c>
      <c r="Q41" s="6"/>
      <c r="R41" s="7"/>
      <c r="S41" s="7"/>
      <c r="T41" s="7"/>
      <c r="U41" s="7"/>
      <c r="V41" s="8"/>
      <c r="W41" s="9"/>
      <c r="X41" s="9"/>
      <c r="Y41" s="9"/>
      <c r="Z41" s="2" t="n">
        <v>2.5</v>
      </c>
    </row>
    <row collapsed="false" customFormat="false" customHeight="false" hidden="false" ht="13.3" outlineLevel="0" r="42">
      <c r="A42" s="1" t="n">
        <v>754</v>
      </c>
      <c r="B42" s="2" t="n">
        <v>30</v>
      </c>
      <c r="C42" s="2" t="n">
        <v>1</v>
      </c>
      <c r="D42" s="38" t="n">
        <v>50</v>
      </c>
      <c r="E42" s="39"/>
      <c r="F42" s="4" t="n">
        <v>520</v>
      </c>
      <c r="G42" s="4" t="n">
        <v>11</v>
      </c>
      <c r="H42" s="4" t="n">
        <v>12</v>
      </c>
      <c r="I42" s="5" t="n">
        <v>50</v>
      </c>
      <c r="J42" s="40" t="n">
        <v>44</v>
      </c>
      <c r="K42" s="41" t="n">
        <v>2</v>
      </c>
      <c r="L42" s="3" t="n">
        <v>16</v>
      </c>
      <c r="M42" s="2" t="n">
        <v>2.8</v>
      </c>
      <c r="N42" s="3" t="n">
        <v>40.1</v>
      </c>
      <c r="O42" s="2" t="n">
        <v>5.7</v>
      </c>
      <c r="P42" s="2" t="n">
        <v>8.5</v>
      </c>
      <c r="Q42" s="6"/>
      <c r="R42" s="7"/>
      <c r="S42" s="7"/>
      <c r="T42" s="7"/>
      <c r="U42" s="7"/>
      <c r="V42" s="8"/>
      <c r="W42" s="9"/>
      <c r="X42" s="9"/>
      <c r="Y42" s="9"/>
      <c r="Z42" s="2" t="n">
        <v>2.5</v>
      </c>
    </row>
    <row collapsed="false" customFormat="false" customHeight="false" hidden="false" ht="13.3" outlineLevel="0" r="43">
      <c r="A43" s="1" t="n">
        <v>755</v>
      </c>
      <c r="B43" s="2" t="n">
        <v>60</v>
      </c>
      <c r="C43" s="2" t="n">
        <v>1</v>
      </c>
      <c r="D43" s="38" t="n">
        <v>500</v>
      </c>
      <c r="E43" s="39"/>
      <c r="F43" s="4" t="n">
        <v>500</v>
      </c>
      <c r="G43" s="4" t="n">
        <v>5.5</v>
      </c>
      <c r="H43" s="4" t="n">
        <v>12</v>
      </c>
      <c r="I43" s="5" t="n">
        <v>50</v>
      </c>
      <c r="J43" s="40" t="n">
        <v>80</v>
      </c>
      <c r="K43" s="41" t="n">
        <v>1</v>
      </c>
      <c r="L43" s="3" t="n">
        <v>7.8</v>
      </c>
      <c r="M43" s="2" t="n">
        <v>1.8</v>
      </c>
      <c r="N43" s="3"/>
      <c r="O43" s="2"/>
      <c r="P43" s="2" t="n">
        <v>0</v>
      </c>
      <c r="Q43" s="6"/>
      <c r="R43" s="7" t="n">
        <v>53</v>
      </c>
      <c r="S43" s="7"/>
      <c r="T43" s="7" t="n">
        <v>47</v>
      </c>
      <c r="U43" s="7" t="n">
        <v>38</v>
      </c>
      <c r="V43" s="8" t="n">
        <v>-149.5</v>
      </c>
      <c r="W43" s="9" t="n">
        <v>170</v>
      </c>
      <c r="X43" s="9"/>
      <c r="Y43" s="9" t="n">
        <v>8.8</v>
      </c>
      <c r="Z43" s="2" t="n">
        <v>2.5</v>
      </c>
    </row>
    <row collapsed="false" customFormat="false" customHeight="false" hidden="false" ht="13.3" outlineLevel="0" r="44">
      <c r="A44" s="1" t="n">
        <v>757</v>
      </c>
      <c r="B44" s="2" t="n">
        <v>60</v>
      </c>
      <c r="C44" s="2" t="n">
        <v>1</v>
      </c>
      <c r="D44" s="38" t="n">
        <v>500</v>
      </c>
      <c r="E44" s="39"/>
      <c r="F44" s="4" t="n">
        <v>500</v>
      </c>
      <c r="G44" s="4" t="n">
        <v>5.9</v>
      </c>
      <c r="H44" s="4" t="n">
        <v>12</v>
      </c>
      <c r="I44" s="5" t="n">
        <v>50</v>
      </c>
      <c r="J44" s="40" t="n">
        <v>78.5</v>
      </c>
      <c r="K44" s="41" t="n">
        <v>1</v>
      </c>
      <c r="L44" s="3" t="n">
        <v>7.5</v>
      </c>
      <c r="M44" s="2" t="n">
        <v>1.7</v>
      </c>
      <c r="N44" s="3"/>
      <c r="O44" s="2"/>
      <c r="P44" s="2" t="n">
        <v>0</v>
      </c>
      <c r="Q44" s="6"/>
      <c r="R44" s="7" t="n">
        <v>53.2</v>
      </c>
      <c r="S44" s="7"/>
      <c r="T44" s="7" t="n">
        <v>46.8</v>
      </c>
      <c r="U44" s="7" t="n">
        <v>-10</v>
      </c>
      <c r="V44" s="8" t="n">
        <v>39.35</v>
      </c>
      <c r="W44" s="9" t="n">
        <v>170</v>
      </c>
      <c r="X44" s="9"/>
      <c r="Y44" s="9" t="n">
        <v>8.77</v>
      </c>
      <c r="Z44" s="2" t="n">
        <v>2.5</v>
      </c>
    </row>
    <row collapsed="false" customFormat="false" customHeight="false" hidden="false" ht="13.3" outlineLevel="0" r="45">
      <c r="A45" s="1" t="n">
        <v>761</v>
      </c>
      <c r="B45" s="2" t="n">
        <v>60</v>
      </c>
      <c r="C45" s="2" t="n">
        <v>1</v>
      </c>
      <c r="D45" s="38" t="n">
        <v>500</v>
      </c>
      <c r="E45" s="39"/>
      <c r="F45" s="4" t="n">
        <v>510</v>
      </c>
      <c r="G45" s="4" t="n">
        <v>5.5</v>
      </c>
      <c r="H45" s="4" t="n">
        <v>12</v>
      </c>
      <c r="I45" s="5" t="n">
        <v>50</v>
      </c>
      <c r="J45" s="40" t="n">
        <v>79</v>
      </c>
      <c r="K45" s="41" t="n">
        <v>1</v>
      </c>
      <c r="L45" s="3" t="n">
        <v>8</v>
      </c>
      <c r="M45" s="2" t="n">
        <v>1.5</v>
      </c>
      <c r="N45" s="3"/>
      <c r="O45" s="2"/>
      <c r="P45" s="2" t="n">
        <v>0</v>
      </c>
      <c r="Q45" s="6"/>
      <c r="R45" s="7" t="n">
        <v>53</v>
      </c>
      <c r="S45" s="7"/>
      <c r="T45" s="7" t="n">
        <v>47</v>
      </c>
      <c r="U45" s="7" t="n">
        <v>38</v>
      </c>
      <c r="V45" s="8" t="n">
        <v>-149.5</v>
      </c>
      <c r="W45" s="9" t="n">
        <v>170</v>
      </c>
      <c r="X45" s="9"/>
      <c r="Y45" s="9" t="n">
        <v>8.8</v>
      </c>
      <c r="Z45" s="2" t="n">
        <v>2.5</v>
      </c>
    </row>
    <row collapsed="false" customFormat="false" customHeight="false" hidden="false" ht="13.3" outlineLevel="0" r="46">
      <c r="A46" s="1" t="n">
        <v>763</v>
      </c>
      <c r="B46" s="2" t="n">
        <v>60</v>
      </c>
      <c r="C46" s="2" t="n">
        <v>1</v>
      </c>
      <c r="D46" s="38" t="n">
        <v>420</v>
      </c>
      <c r="E46" s="39"/>
      <c r="F46" s="4" t="n">
        <v>510</v>
      </c>
      <c r="G46" s="4" t="n">
        <v>5.5</v>
      </c>
      <c r="H46" s="4" t="n">
        <v>12</v>
      </c>
      <c r="I46" s="5" t="n">
        <v>50</v>
      </c>
      <c r="J46" s="40" t="n">
        <v>78.5</v>
      </c>
      <c r="K46" s="41" t="n">
        <v>1</v>
      </c>
      <c r="L46" s="3" t="n">
        <v>7</v>
      </c>
      <c r="M46" s="2" t="n">
        <v>1.5</v>
      </c>
      <c r="N46" s="3"/>
      <c r="O46" s="2"/>
      <c r="P46" s="2" t="n">
        <v>0</v>
      </c>
      <c r="Q46" s="6"/>
      <c r="R46" s="7" t="n">
        <v>53</v>
      </c>
      <c r="S46" s="7"/>
      <c r="T46" s="7" t="n">
        <v>47</v>
      </c>
      <c r="U46" s="7" t="n">
        <v>38</v>
      </c>
      <c r="V46" s="8" t="n">
        <v>-149.5</v>
      </c>
      <c r="W46" s="9" t="n">
        <v>170</v>
      </c>
      <c r="X46" s="9"/>
      <c r="Y46" s="9" t="n">
        <v>8.8</v>
      </c>
      <c r="Z46" s="2" t="n">
        <v>2.5</v>
      </c>
    </row>
    <row collapsed="false" customFormat="false" customHeight="false" hidden="false" ht="13.3" outlineLevel="0" r="47">
      <c r="A47" s="1" t="n">
        <v>764</v>
      </c>
      <c r="B47" s="2" t="n">
        <v>60</v>
      </c>
      <c r="C47" s="2" t="n">
        <v>1</v>
      </c>
      <c r="D47" s="38" t="n">
        <v>500</v>
      </c>
      <c r="E47" s="39"/>
      <c r="F47" s="4" t="n">
        <v>510</v>
      </c>
      <c r="G47" s="4" t="n">
        <v>5.5</v>
      </c>
      <c r="H47" s="4" t="n">
        <v>12</v>
      </c>
      <c r="I47" s="5" t="n">
        <v>50</v>
      </c>
      <c r="J47" s="40" t="n">
        <v>80</v>
      </c>
      <c r="K47" s="41" t="n">
        <v>1</v>
      </c>
      <c r="L47" s="3" t="n">
        <v>8.3</v>
      </c>
      <c r="M47" s="2" t="n">
        <v>1.6</v>
      </c>
      <c r="N47" s="3"/>
      <c r="O47" s="2"/>
      <c r="P47" s="2" t="n">
        <v>0</v>
      </c>
      <c r="Q47" s="6"/>
      <c r="R47" s="7" t="n">
        <v>53</v>
      </c>
      <c r="S47" s="7"/>
      <c r="T47" s="7" t="n">
        <v>47</v>
      </c>
      <c r="U47" s="7"/>
      <c r="V47" s="8" t="n">
        <v>-102.3</v>
      </c>
      <c r="W47" s="9" t="n">
        <v>170</v>
      </c>
      <c r="X47" s="9"/>
      <c r="Y47" s="9" t="n">
        <v>8.15</v>
      </c>
      <c r="Z47" s="2" t="n">
        <v>2.5</v>
      </c>
    </row>
    <row collapsed="false" customFormat="false" customHeight="false" hidden="false" ht="13.3" outlineLevel="0" r="48">
      <c r="A48" s="1" t="n">
        <v>768</v>
      </c>
      <c r="B48" s="2" t="n">
        <v>60</v>
      </c>
      <c r="C48" s="2" t="n">
        <v>1</v>
      </c>
      <c r="D48" s="38" t="n">
        <v>418</v>
      </c>
      <c r="E48" s="39"/>
      <c r="F48" s="4" t="n">
        <v>520</v>
      </c>
      <c r="G48" s="4" t="n">
        <v>5.5</v>
      </c>
      <c r="H48" s="4" t="n">
        <v>12</v>
      </c>
      <c r="I48" s="5" t="n">
        <v>50</v>
      </c>
      <c r="J48" s="40" t="n">
        <v>90.5</v>
      </c>
      <c r="K48" s="41" t="n">
        <v>1</v>
      </c>
      <c r="L48" s="3" t="n">
        <v>9.1</v>
      </c>
      <c r="M48" s="2" t="n">
        <v>1.3</v>
      </c>
      <c r="N48" s="3"/>
      <c r="O48" s="2"/>
      <c r="P48" s="2" t="n">
        <v>0</v>
      </c>
      <c r="Q48" s="6"/>
      <c r="R48" s="7" t="n">
        <v>53.3</v>
      </c>
      <c r="S48" s="7"/>
      <c r="T48" s="7" t="n">
        <v>46.7</v>
      </c>
      <c r="U48" s="7"/>
      <c r="V48" s="8" t="n">
        <v>63</v>
      </c>
      <c r="W48" s="9" t="n">
        <v>170</v>
      </c>
      <c r="X48" s="9"/>
      <c r="Y48" s="9" t="n">
        <v>8.1</v>
      </c>
      <c r="Z48" s="2" t="n">
        <v>2.5</v>
      </c>
    </row>
    <row collapsed="false" customFormat="false" customHeight="false" hidden="false" ht="13.3" outlineLevel="0" r="49">
      <c r="A49" s="1" t="n">
        <v>771</v>
      </c>
      <c r="B49" s="2" t="n">
        <v>60</v>
      </c>
      <c r="C49" s="2" t="n">
        <v>1</v>
      </c>
      <c r="D49" s="38" t="n">
        <v>500</v>
      </c>
      <c r="E49" s="39"/>
      <c r="F49" s="4" t="n">
        <v>520</v>
      </c>
      <c r="G49" s="4" t="n">
        <v>5.9</v>
      </c>
      <c r="H49" s="4" t="n">
        <v>12</v>
      </c>
      <c r="I49" s="5" t="n">
        <v>50</v>
      </c>
      <c r="J49" s="40" t="n">
        <v>90</v>
      </c>
      <c r="K49" s="41" t="n">
        <v>1</v>
      </c>
      <c r="L49" s="3" t="n">
        <v>6</v>
      </c>
      <c r="M49" s="2" t="n">
        <v>1</v>
      </c>
      <c r="N49" s="3"/>
      <c r="O49" s="2"/>
      <c r="P49" s="2" t="n">
        <v>0</v>
      </c>
      <c r="Q49" s="6"/>
      <c r="R49" s="7" t="n">
        <v>52.7</v>
      </c>
      <c r="S49" s="7"/>
      <c r="T49" s="7" t="n">
        <v>47.3</v>
      </c>
      <c r="U49" s="7"/>
      <c r="V49" s="8" t="n">
        <v>-330</v>
      </c>
      <c r="W49" s="9" t="n">
        <v>170</v>
      </c>
      <c r="X49" s="9"/>
      <c r="Y49" s="9" t="n">
        <v>8.1</v>
      </c>
      <c r="Z49" s="2" t="n">
        <v>2.5</v>
      </c>
    </row>
    <row collapsed="false" customFormat="false" customHeight="false" hidden="false" ht="13.3" outlineLevel="0" r="50">
      <c r="A50" s="1" t="n">
        <v>777</v>
      </c>
      <c r="B50" s="47" t="n">
        <v>60</v>
      </c>
      <c r="C50" s="47" t="n">
        <v>1</v>
      </c>
      <c r="D50" s="52" t="n">
        <v>500</v>
      </c>
      <c r="E50" s="53"/>
      <c r="F50" s="4" t="n">
        <v>520</v>
      </c>
      <c r="G50" s="4" t="n">
        <v>3.5</v>
      </c>
      <c r="H50" s="4" t="n">
        <v>12</v>
      </c>
      <c r="I50" s="5" t="n">
        <v>50</v>
      </c>
      <c r="J50" s="54" t="n">
        <v>69</v>
      </c>
      <c r="K50" s="55" t="n">
        <v>1</v>
      </c>
      <c r="L50" s="56" t="n">
        <v>5.1</v>
      </c>
      <c r="M50" s="47" t="n">
        <v>1</v>
      </c>
      <c r="N50" s="56"/>
      <c r="O50" s="47"/>
      <c r="P50" s="47" t="n">
        <v>0</v>
      </c>
      <c r="Q50" s="57" t="n">
        <v>1</v>
      </c>
      <c r="R50" s="7" t="n">
        <v>53.6</v>
      </c>
      <c r="S50" s="7"/>
      <c r="T50" s="7" t="n">
        <v>46.4</v>
      </c>
      <c r="U50" s="7"/>
      <c r="V50" s="58" t="n">
        <v>299</v>
      </c>
      <c r="W50" s="9" t="n">
        <v>170</v>
      </c>
      <c r="X50" s="9"/>
      <c r="Y50" s="9" t="n">
        <v>7.9</v>
      </c>
      <c r="Z50" s="47" t="n">
        <v>2.5</v>
      </c>
    </row>
    <row collapsed="false" customFormat="false" customHeight="false" hidden="false" ht="13.3" outlineLevel="0" r="51">
      <c r="A51" s="59" t="n">
        <v>821</v>
      </c>
      <c r="B51" s="60" t="n">
        <v>60</v>
      </c>
      <c r="C51" s="60" t="n">
        <v>1</v>
      </c>
      <c r="D51" s="61" t="n">
        <v>50</v>
      </c>
      <c r="E51" s="62"/>
      <c r="F51" s="4" t="n">
        <v>520</v>
      </c>
      <c r="G51" s="4" t="n">
        <v>4.2</v>
      </c>
      <c r="H51" s="4" t="n">
        <v>12</v>
      </c>
      <c r="I51" s="63" t="n">
        <v>50</v>
      </c>
      <c r="J51" s="64" t="n">
        <v>92.75</v>
      </c>
      <c r="K51" s="65" t="n">
        <v>2</v>
      </c>
      <c r="L51" s="66" t="n">
        <v>16.1</v>
      </c>
      <c r="M51" s="60" t="n">
        <v>2.9</v>
      </c>
      <c r="N51" s="66" t="n">
        <v>28</v>
      </c>
      <c r="O51" s="60" t="n">
        <v>2.5</v>
      </c>
      <c r="P51" s="60" t="n">
        <v>2.4</v>
      </c>
      <c r="Q51" s="57"/>
      <c r="R51" s="7"/>
      <c r="S51" s="7"/>
      <c r="T51" s="7"/>
      <c r="U51" s="7"/>
      <c r="V51" s="58"/>
      <c r="W51" s="9"/>
      <c r="X51" s="9"/>
      <c r="Y51" s="9"/>
      <c r="Z51" s="2"/>
    </row>
    <row collapsed="false" customFormat="false" customHeight="false" hidden="false" ht="13.3" outlineLevel="0" r="52">
      <c r="A52" s="59" t="n">
        <v>825</v>
      </c>
      <c r="B52" s="60" t="n">
        <v>60</v>
      </c>
      <c r="C52" s="60" t="n">
        <v>1</v>
      </c>
      <c r="D52" s="61" t="n">
        <v>50</v>
      </c>
      <c r="E52" s="62"/>
      <c r="F52" s="4" t="n">
        <v>520</v>
      </c>
      <c r="G52" s="4" t="n">
        <v>3.8</v>
      </c>
      <c r="H52" s="4" t="n">
        <v>12</v>
      </c>
      <c r="I52" s="63" t="n">
        <v>50</v>
      </c>
      <c r="J52" s="64" t="n">
        <v>74.5</v>
      </c>
      <c r="K52" s="65" t="n">
        <v>2</v>
      </c>
      <c r="L52" s="66" t="n">
        <v>22.5</v>
      </c>
      <c r="M52" s="60" t="n">
        <v>3.7</v>
      </c>
      <c r="N52" s="66" t="n">
        <v>36.5</v>
      </c>
      <c r="O52" s="60" t="n">
        <v>4.4</v>
      </c>
      <c r="P52" s="60" t="n">
        <v>4.3</v>
      </c>
      <c r="Q52" s="57"/>
      <c r="R52" s="7"/>
      <c r="S52" s="7"/>
      <c r="T52" s="7"/>
      <c r="U52" s="7"/>
      <c r="V52" s="58"/>
      <c r="W52" s="9"/>
      <c r="X52" s="9"/>
      <c r="Y52" s="9"/>
      <c r="Z52" s="2"/>
    </row>
    <row collapsed="false" customFormat="false" customHeight="false" hidden="false" ht="13.3" outlineLevel="0" r="53">
      <c r="A53" s="59" t="n">
        <v>826</v>
      </c>
      <c r="B53" s="60" t="n">
        <v>60</v>
      </c>
      <c r="C53" s="60" t="n">
        <v>1</v>
      </c>
      <c r="D53" s="61" t="n">
        <v>50</v>
      </c>
      <c r="E53" s="62"/>
      <c r="F53" s="4" t="n">
        <v>520</v>
      </c>
      <c r="G53" s="4" t="n">
        <v>3.2</v>
      </c>
      <c r="H53" s="4" t="n">
        <v>12</v>
      </c>
      <c r="I53" s="63" t="n">
        <v>50</v>
      </c>
      <c r="J53" s="64" t="n">
        <v>18.5</v>
      </c>
      <c r="K53" s="65" t="n">
        <v>1</v>
      </c>
      <c r="L53" s="66" t="n">
        <v>26.6</v>
      </c>
      <c r="M53" s="60" t="n">
        <v>2.1</v>
      </c>
      <c r="N53" s="66" t="n">
        <v>37.8</v>
      </c>
      <c r="O53" s="60" t="n">
        <v>0.3</v>
      </c>
      <c r="P53" s="60" t="n">
        <v>0.8</v>
      </c>
      <c r="Q53" s="57"/>
      <c r="R53" s="7"/>
      <c r="S53" s="7"/>
      <c r="T53" s="7"/>
      <c r="U53" s="7"/>
      <c r="V53" s="58"/>
      <c r="W53" s="9"/>
      <c r="X53" s="9"/>
      <c r="Y53" s="9"/>
      <c r="Z53" s="2"/>
    </row>
    <row collapsed="false" customFormat="false" customHeight="false" hidden="false" ht="13.3" outlineLevel="0" r="54">
      <c r="A54" s="59" t="n">
        <v>829</v>
      </c>
      <c r="B54" s="60" t="n">
        <v>60</v>
      </c>
      <c r="C54" s="60" t="n">
        <v>1</v>
      </c>
      <c r="D54" s="61" t="n">
        <v>10</v>
      </c>
      <c r="E54" s="62"/>
      <c r="F54" s="4" t="n">
        <v>520</v>
      </c>
      <c r="G54" s="4" t="n">
        <v>5.5</v>
      </c>
      <c r="H54" s="4" t="n">
        <v>12</v>
      </c>
      <c r="I54" s="63" t="n">
        <v>50</v>
      </c>
      <c r="J54" s="64" t="n">
        <v>118</v>
      </c>
      <c r="K54" s="65" t="n">
        <v>1</v>
      </c>
      <c r="L54" s="66" t="n">
        <v>9.1</v>
      </c>
      <c r="M54" s="60" t="n">
        <v>1.5</v>
      </c>
      <c r="N54" s="66"/>
      <c r="O54" s="60"/>
      <c r="P54" s="60" t="n">
        <v>0</v>
      </c>
      <c r="Q54" s="57"/>
      <c r="R54" s="67" t="n">
        <v>53.3</v>
      </c>
      <c r="S54" s="67"/>
      <c r="T54" s="67" t="n">
        <v>46.7</v>
      </c>
      <c r="U54" s="67" t="n">
        <v>-18</v>
      </c>
      <c r="V54" s="68" t="n">
        <v>70</v>
      </c>
      <c r="W54" s="9" t="n">
        <v>170</v>
      </c>
      <c r="X54" s="9"/>
      <c r="Y54" s="9" t="n">
        <v>8.1</v>
      </c>
      <c r="Z54" s="2"/>
    </row>
    <row collapsed="false" customFormat="false" customHeight="false" hidden="false" ht="13.3" outlineLevel="0" r="55">
      <c r="A55" s="59" t="n">
        <v>830</v>
      </c>
      <c r="B55" s="60" t="n">
        <v>66</v>
      </c>
      <c r="C55" s="60" t="n">
        <v>1</v>
      </c>
      <c r="D55" s="61" t="n">
        <v>10</v>
      </c>
      <c r="E55" s="62"/>
      <c r="F55" s="4" t="n">
        <v>520</v>
      </c>
      <c r="G55" s="4" t="n">
        <v>5.5</v>
      </c>
      <c r="H55" s="4" t="n">
        <v>12</v>
      </c>
      <c r="I55" s="63" t="n">
        <v>50</v>
      </c>
      <c r="J55" s="64" t="n">
        <v>148</v>
      </c>
      <c r="K55" s="65" t="n">
        <v>1</v>
      </c>
      <c r="L55" s="66" t="n">
        <v>8.2</v>
      </c>
      <c r="M55" s="60" t="n">
        <v>1.5</v>
      </c>
      <c r="N55" s="66"/>
      <c r="O55" s="60"/>
      <c r="P55" s="60" t="n">
        <v>0</v>
      </c>
      <c r="Q55" s="57"/>
      <c r="R55" s="67" t="n">
        <v>53.3</v>
      </c>
      <c r="S55" s="67"/>
      <c r="T55" s="67" t="n">
        <v>46.7</v>
      </c>
      <c r="U55" s="67" t="n">
        <v>-18</v>
      </c>
      <c r="V55" s="68" t="n">
        <v>70</v>
      </c>
      <c r="W55" s="9" t="n">
        <v>170</v>
      </c>
      <c r="X55" s="69"/>
      <c r="Y55" s="9" t="n">
        <v>8.1</v>
      </c>
      <c r="Z55" s="2"/>
    </row>
    <row collapsed="false" customFormat="false" customHeight="false" hidden="false" ht="13.3" outlineLevel="0" r="56">
      <c r="A56" s="59" t="n">
        <v>831</v>
      </c>
      <c r="B56" s="60" t="n">
        <v>60</v>
      </c>
      <c r="C56" s="60" t="n">
        <v>1</v>
      </c>
      <c r="D56" s="61" t="n">
        <v>10</v>
      </c>
      <c r="E56" s="62"/>
      <c r="F56" s="4" t="n">
        <v>500</v>
      </c>
      <c r="G56" s="4" t="n">
        <v>5.5</v>
      </c>
      <c r="H56" s="4" t="n">
        <v>12</v>
      </c>
      <c r="I56" s="63" t="n">
        <v>50</v>
      </c>
      <c r="J56" s="64" t="n">
        <v>129</v>
      </c>
      <c r="K56" s="65" t="n">
        <v>2</v>
      </c>
      <c r="L56" s="66" t="n">
        <v>8.1</v>
      </c>
      <c r="M56" s="60" t="n">
        <v>2</v>
      </c>
      <c r="N56" s="66" t="n">
        <v>1.6</v>
      </c>
      <c r="O56" s="60" t="n">
        <v>0.8</v>
      </c>
      <c r="P56" s="60" t="n">
        <v>6</v>
      </c>
      <c r="Q56" s="57"/>
      <c r="R56" s="67" t="n">
        <v>53.3</v>
      </c>
      <c r="S56" s="67"/>
      <c r="T56" s="67" t="n">
        <v>46.7</v>
      </c>
      <c r="U56" s="67" t="n">
        <v>-18</v>
      </c>
      <c r="V56" s="68" t="n">
        <v>70</v>
      </c>
      <c r="W56" s="9" t="n">
        <v>170</v>
      </c>
      <c r="X56" s="9"/>
      <c r="Y56" s="9" t="n">
        <v>8.1</v>
      </c>
      <c r="Z56" s="2"/>
    </row>
    <row collapsed="false" customFormat="false" customHeight="false" hidden="false" ht="13.3" outlineLevel="0" r="57">
      <c r="A57" s="59" t="n">
        <v>832</v>
      </c>
      <c r="B57" s="60" t="n">
        <v>66</v>
      </c>
      <c r="C57" s="60" t="n">
        <v>1</v>
      </c>
      <c r="D57" s="61" t="n">
        <v>10</v>
      </c>
      <c r="E57" s="62"/>
      <c r="F57" s="4" t="n">
        <v>500</v>
      </c>
      <c r="G57" s="4" t="n">
        <v>5.5</v>
      </c>
      <c r="H57" s="4" t="n">
        <v>12</v>
      </c>
      <c r="I57" s="63" t="n">
        <v>50</v>
      </c>
      <c r="J57" s="64" t="n">
        <v>130</v>
      </c>
      <c r="K57" s="65" t="n">
        <v>2</v>
      </c>
      <c r="L57" s="66" t="n">
        <v>8.7</v>
      </c>
      <c r="M57" s="60" t="n">
        <v>2.2</v>
      </c>
      <c r="N57" s="66" t="n">
        <v>2.3</v>
      </c>
      <c r="O57" s="60" t="n">
        <v>1</v>
      </c>
      <c r="P57" s="60" t="n">
        <v>2.5</v>
      </c>
      <c r="Q57" s="57"/>
      <c r="R57" s="67" t="n">
        <v>53.3</v>
      </c>
      <c r="S57" s="67"/>
      <c r="T57" s="67" t="n">
        <v>46.7</v>
      </c>
      <c r="U57" s="67" t="n">
        <v>-18</v>
      </c>
      <c r="V57" s="68" t="n">
        <v>70</v>
      </c>
      <c r="W57" s="9" t="n">
        <v>170</v>
      </c>
      <c r="X57" s="9"/>
      <c r="Y57" s="9" t="n">
        <v>8.1</v>
      </c>
      <c r="Z57" s="2"/>
    </row>
    <row collapsed="false" customFormat="false" customHeight="false" hidden="false" ht="13.3" outlineLevel="0" r="58">
      <c r="A58" s="59" t="n">
        <v>837</v>
      </c>
      <c r="B58" s="60" t="n">
        <v>72</v>
      </c>
      <c r="C58" s="60" t="n">
        <v>1</v>
      </c>
      <c r="D58" s="61" t="n">
        <v>10</v>
      </c>
      <c r="E58" s="62"/>
      <c r="F58" s="4" t="n">
        <v>520</v>
      </c>
      <c r="G58" s="4" t="n">
        <v>5.5</v>
      </c>
      <c r="H58" s="4" t="n">
        <v>12</v>
      </c>
      <c r="I58" s="63" t="n">
        <v>50</v>
      </c>
      <c r="J58" s="64" t="n">
        <v>156</v>
      </c>
      <c r="K58" s="65" t="n">
        <v>1</v>
      </c>
      <c r="L58" s="66" t="n">
        <v>8.4</v>
      </c>
      <c r="M58" s="60" t="n">
        <v>1.7</v>
      </c>
      <c r="N58" s="66"/>
      <c r="O58" s="60"/>
      <c r="P58" s="60" t="n">
        <v>0</v>
      </c>
      <c r="Q58" s="57"/>
      <c r="R58" s="67" t="n">
        <v>53.3</v>
      </c>
      <c r="S58" s="67"/>
      <c r="T58" s="67" t="n">
        <v>46.7</v>
      </c>
      <c r="U58" s="67" t="n">
        <v>-18</v>
      </c>
      <c r="V58" s="68" t="n">
        <v>70</v>
      </c>
      <c r="W58" s="9" t="n">
        <v>170</v>
      </c>
      <c r="X58" s="9"/>
      <c r="Y58" s="9" t="n">
        <v>8.1</v>
      </c>
      <c r="Z58" s="2"/>
    </row>
    <row collapsed="false" customFormat="false" customHeight="false" hidden="false" ht="13.3" outlineLevel="0" r="59">
      <c r="A59" s="59" t="n">
        <v>838</v>
      </c>
      <c r="B59" s="60" t="n">
        <v>78</v>
      </c>
      <c r="C59" s="60" t="n">
        <v>1</v>
      </c>
      <c r="D59" s="61" t="n">
        <v>10</v>
      </c>
      <c r="E59" s="62"/>
      <c r="F59" s="4" t="n">
        <v>520</v>
      </c>
      <c r="G59" s="4" t="n">
        <v>5.5</v>
      </c>
      <c r="H59" s="4" t="n">
        <v>12</v>
      </c>
      <c r="I59" s="63" t="n">
        <v>50</v>
      </c>
      <c r="J59" s="64" t="n">
        <v>173</v>
      </c>
      <c r="K59" s="65" t="n">
        <v>1</v>
      </c>
      <c r="L59" s="66" t="n">
        <v>8.6</v>
      </c>
      <c r="M59" s="60" t="n">
        <v>1.9</v>
      </c>
      <c r="N59" s="66"/>
      <c r="O59" s="60"/>
      <c r="P59" s="60" t="n">
        <v>0</v>
      </c>
      <c r="Q59" s="57"/>
      <c r="R59" s="67" t="n">
        <v>53.3</v>
      </c>
      <c r="S59" s="67"/>
      <c r="T59" s="67" t="n">
        <v>46.7</v>
      </c>
      <c r="U59" s="67" t="n">
        <v>-18</v>
      </c>
      <c r="V59" s="68" t="n">
        <v>70</v>
      </c>
      <c r="W59" s="9" t="n">
        <v>170</v>
      </c>
      <c r="X59" s="9"/>
      <c r="Y59" s="9" t="n">
        <v>8.1</v>
      </c>
      <c r="Z59" s="2"/>
    </row>
    <row collapsed="false" customFormat="false" customHeight="false" hidden="false" ht="13.3" outlineLevel="0" r="60">
      <c r="A60" s="59" t="n">
        <v>843</v>
      </c>
      <c r="B60" s="60" t="n">
        <v>90</v>
      </c>
      <c r="C60" s="60" t="n">
        <v>1</v>
      </c>
      <c r="D60" s="61" t="n">
        <v>10</v>
      </c>
      <c r="E60" s="62"/>
      <c r="F60" s="4" t="n">
        <v>520</v>
      </c>
      <c r="G60" s="4" t="n">
        <v>5.5</v>
      </c>
      <c r="H60" s="4" t="n">
        <v>12</v>
      </c>
      <c r="I60" s="63" t="n">
        <v>50</v>
      </c>
      <c r="J60" s="64" t="n">
        <v>182</v>
      </c>
      <c r="K60" s="65" t="n">
        <v>1</v>
      </c>
      <c r="L60" s="66" t="n">
        <v>9</v>
      </c>
      <c r="M60" s="60" t="n">
        <v>2.2</v>
      </c>
      <c r="N60" s="66"/>
      <c r="O60" s="60"/>
      <c r="P60" s="60" t="n">
        <v>0</v>
      </c>
      <c r="Q60" s="57"/>
      <c r="R60" s="67" t="n">
        <v>53.3</v>
      </c>
      <c r="S60" s="67"/>
      <c r="T60" s="67" t="n">
        <v>46.7</v>
      </c>
      <c r="U60" s="67" t="n">
        <v>-18</v>
      </c>
      <c r="V60" s="68" t="n">
        <v>70</v>
      </c>
      <c r="W60" s="9" t="n">
        <v>170</v>
      </c>
      <c r="X60" s="9"/>
      <c r="Y60" s="9" t="n">
        <v>8.1</v>
      </c>
      <c r="Z60" s="2"/>
    </row>
    <row collapsed="false" customFormat="false" customHeight="false" hidden="false" ht="13.3" outlineLevel="0" r="61">
      <c r="A61" s="59" t="n">
        <v>853</v>
      </c>
      <c r="B61" s="60" t="n">
        <v>66</v>
      </c>
      <c r="C61" s="60" t="n">
        <v>1</v>
      </c>
      <c r="D61" s="61" t="n">
        <v>500</v>
      </c>
      <c r="E61" s="62"/>
      <c r="F61" s="4" t="n">
        <v>520</v>
      </c>
      <c r="G61" s="4" t="n">
        <v>5.5</v>
      </c>
      <c r="H61" s="4" t="n">
        <v>12</v>
      </c>
      <c r="I61" s="63" t="n">
        <v>50</v>
      </c>
      <c r="J61" s="64" t="n">
        <v>147</v>
      </c>
      <c r="K61" s="65" t="n">
        <v>1</v>
      </c>
      <c r="L61" s="66" t="n">
        <v>9.3</v>
      </c>
      <c r="M61" s="60" t="n">
        <v>1.5</v>
      </c>
      <c r="N61" s="66"/>
      <c r="O61" s="60"/>
      <c r="P61" s="60" t="n">
        <v>0</v>
      </c>
      <c r="Q61" s="57"/>
      <c r="R61" s="7" t="n">
        <v>51.8</v>
      </c>
      <c r="S61" s="7"/>
      <c r="T61" s="7" t="n">
        <v>48.2</v>
      </c>
      <c r="U61" s="7" t="n">
        <v>240</v>
      </c>
      <c r="V61" s="58" t="n">
        <v>-943.3</v>
      </c>
      <c r="W61" s="9" t="n">
        <v>170</v>
      </c>
      <c r="X61" s="9"/>
      <c r="Y61" s="9" t="n">
        <v>8.5</v>
      </c>
      <c r="Z61" s="2"/>
    </row>
    <row collapsed="false" customFormat="false" customHeight="false" hidden="false" ht="13.3" outlineLevel="0" r="62">
      <c r="A62" s="59" t="n">
        <v>854</v>
      </c>
      <c r="B62" s="60" t="n">
        <v>66</v>
      </c>
      <c r="C62" s="60" t="n">
        <v>1</v>
      </c>
      <c r="D62" s="61" t="n">
        <v>10</v>
      </c>
      <c r="E62" s="62"/>
      <c r="F62" s="4" t="n">
        <v>520</v>
      </c>
      <c r="G62" s="4" t="n">
        <v>5.5</v>
      </c>
      <c r="H62" s="4" t="n">
        <v>12</v>
      </c>
      <c r="I62" s="63" t="n">
        <v>50</v>
      </c>
      <c r="J62" s="64" t="n">
        <v>128</v>
      </c>
      <c r="K62" s="65" t="n">
        <v>2</v>
      </c>
      <c r="L62" s="66" t="n">
        <v>9.9</v>
      </c>
      <c r="M62" s="60" t="n">
        <v>1</v>
      </c>
      <c r="N62" s="66" t="n">
        <v>4.8</v>
      </c>
      <c r="O62" s="60" t="n">
        <v>0.7</v>
      </c>
      <c r="P62" s="60" t="n">
        <v>4</v>
      </c>
      <c r="Q62" s="57"/>
      <c r="R62" s="7" t="n">
        <v>51.8</v>
      </c>
      <c r="S62" s="7"/>
      <c r="T62" s="7" t="n">
        <v>48.2</v>
      </c>
      <c r="U62" s="7" t="n">
        <v>240</v>
      </c>
      <c r="V62" s="58" t="n">
        <v>-943.3</v>
      </c>
      <c r="W62" s="9" t="n">
        <v>170</v>
      </c>
      <c r="X62" s="69"/>
      <c r="Y62" s="9" t="n">
        <v>8.5</v>
      </c>
      <c r="Z62" s="2"/>
    </row>
    <row collapsed="false" customFormat="false" customHeight="false" hidden="false" ht="13.3" outlineLevel="0" r="63">
      <c r="A63" s="59" t="n">
        <v>855</v>
      </c>
      <c r="B63" s="60" t="n">
        <v>66</v>
      </c>
      <c r="C63" s="60" t="n">
        <v>1</v>
      </c>
      <c r="D63" s="61" t="n">
        <v>10</v>
      </c>
      <c r="E63" s="62"/>
      <c r="F63" s="4" t="n">
        <v>520</v>
      </c>
      <c r="G63" s="4" t="n">
        <v>5.5</v>
      </c>
      <c r="H63" s="4" t="n">
        <v>12</v>
      </c>
      <c r="I63" s="63" t="n">
        <v>50</v>
      </c>
      <c r="J63" s="64" t="n">
        <v>132</v>
      </c>
      <c r="K63" s="65" t="n">
        <v>1</v>
      </c>
      <c r="L63" s="66" t="n">
        <v>7.6</v>
      </c>
      <c r="M63" s="60" t="n">
        <v>1.6</v>
      </c>
      <c r="N63" s="66"/>
      <c r="O63" s="60"/>
      <c r="P63" s="60" t="n">
        <v>0</v>
      </c>
      <c r="Q63" s="57"/>
      <c r="R63" s="7" t="n">
        <v>54.5</v>
      </c>
      <c r="S63" s="7"/>
      <c r="T63" s="7" t="n">
        <v>45.5</v>
      </c>
      <c r="U63" s="7" t="n">
        <v>-228</v>
      </c>
      <c r="V63" s="58" t="n">
        <v>897.9</v>
      </c>
      <c r="W63" s="9" t="n">
        <v>170</v>
      </c>
      <c r="X63" s="69"/>
      <c r="Y63" s="9" t="n">
        <v>9</v>
      </c>
      <c r="Z63" s="2"/>
    </row>
    <row collapsed="false" customFormat="false" customHeight="false" hidden="false" ht="13.3" outlineLevel="0" r="64">
      <c r="A64" s="59" t="n">
        <v>856</v>
      </c>
      <c r="B64" s="60" t="n">
        <v>66</v>
      </c>
      <c r="C64" s="60" t="n">
        <v>1</v>
      </c>
      <c r="D64" s="61" t="n">
        <v>500</v>
      </c>
      <c r="E64" s="62"/>
      <c r="F64" s="4" t="n">
        <v>520</v>
      </c>
      <c r="G64" s="4" t="n">
        <v>5.5</v>
      </c>
      <c r="H64" s="4" t="n">
        <v>12</v>
      </c>
      <c r="I64" s="63" t="n">
        <v>50</v>
      </c>
      <c r="J64" s="64" t="n">
        <v>130</v>
      </c>
      <c r="K64" s="65" t="n">
        <v>1</v>
      </c>
      <c r="L64" s="66" t="n">
        <v>7.5</v>
      </c>
      <c r="M64" s="60" t="n">
        <v>1.5</v>
      </c>
      <c r="N64" s="66"/>
      <c r="O64" s="60"/>
      <c r="P64" s="60" t="n">
        <v>0</v>
      </c>
      <c r="Q64" s="57"/>
      <c r="R64" s="7" t="n">
        <v>54.5</v>
      </c>
      <c r="S64" s="7"/>
      <c r="T64" s="7" t="n">
        <v>45.5</v>
      </c>
      <c r="U64" s="7" t="n">
        <v>-228</v>
      </c>
      <c r="V64" s="58" t="n">
        <v>897.9</v>
      </c>
      <c r="W64" s="9" t="n">
        <v>170</v>
      </c>
      <c r="X64" s="9"/>
      <c r="Y64" s="9" t="n">
        <v>7.7</v>
      </c>
      <c r="Z64" s="2"/>
    </row>
    <row collapsed="false" customFormat="false" customHeight="false" hidden="false" ht="13.3" outlineLevel="0" r="65">
      <c r="A65" s="59" t="n">
        <v>857</v>
      </c>
      <c r="B65" s="60" t="n">
        <v>66</v>
      </c>
      <c r="C65" s="60" t="n">
        <v>1</v>
      </c>
      <c r="D65" s="61" t="n">
        <v>10</v>
      </c>
      <c r="E65" s="62"/>
      <c r="F65" s="4" t="n">
        <v>520</v>
      </c>
      <c r="G65" s="4" t="n">
        <v>5.5</v>
      </c>
      <c r="H65" s="4" t="n">
        <v>12</v>
      </c>
      <c r="I65" s="63" t="n">
        <v>50</v>
      </c>
      <c r="J65" s="64" t="n">
        <v>162</v>
      </c>
      <c r="K65" s="65" t="n">
        <v>2</v>
      </c>
      <c r="L65" s="66" t="n">
        <v>7.1</v>
      </c>
      <c r="M65" s="60" t="n">
        <v>1.5</v>
      </c>
      <c r="N65" s="66" t="n">
        <v>2.5</v>
      </c>
      <c r="O65" s="60" t="n">
        <v>0.6</v>
      </c>
      <c r="P65" s="60" t="n">
        <v>1.3</v>
      </c>
      <c r="Q65" s="57"/>
      <c r="R65" s="7" t="n">
        <v>54.5</v>
      </c>
      <c r="S65" s="7"/>
      <c r="T65" s="7" t="n">
        <v>45.5</v>
      </c>
      <c r="U65" s="7" t="n">
        <v>-228</v>
      </c>
      <c r="V65" s="58" t="n">
        <v>897.9</v>
      </c>
      <c r="W65" s="9" t="n">
        <v>170</v>
      </c>
      <c r="X65" s="69"/>
      <c r="Y65" s="9" t="n">
        <v>7.7</v>
      </c>
      <c r="Z65" s="2"/>
    </row>
    <row collapsed="false" customFormat="false" customHeight="false" hidden="false" ht="13.3" outlineLevel="0" r="66">
      <c r="A66" s="59" t="n">
        <v>863</v>
      </c>
      <c r="B66" s="60" t="n">
        <v>66</v>
      </c>
      <c r="C66" s="60" t="n">
        <v>1</v>
      </c>
      <c r="D66" s="61" t="n">
        <v>10</v>
      </c>
      <c r="E66" s="62"/>
      <c r="F66" s="4" t="n">
        <v>490</v>
      </c>
      <c r="G66" s="4" t="n">
        <v>5.5</v>
      </c>
      <c r="H66" s="4" t="n">
        <v>12</v>
      </c>
      <c r="I66" s="63" t="n">
        <v>50</v>
      </c>
      <c r="J66" s="64" t="n">
        <v>106.25</v>
      </c>
      <c r="K66" s="65" t="n">
        <v>2</v>
      </c>
      <c r="L66" s="66" t="n">
        <v>8.7</v>
      </c>
      <c r="M66" s="60" t="n">
        <v>1.9</v>
      </c>
      <c r="N66" s="66" t="n">
        <v>1.8</v>
      </c>
      <c r="O66" s="60" t="n">
        <v>0.7</v>
      </c>
      <c r="P66" s="60" t="n">
        <v>17</v>
      </c>
      <c r="Q66" s="57"/>
      <c r="R66" s="67" t="n">
        <v>53.3</v>
      </c>
      <c r="S66" s="67"/>
      <c r="T66" s="67" t="n">
        <v>46.7</v>
      </c>
      <c r="U66" s="67" t="n">
        <v>-18</v>
      </c>
      <c r="V66" s="68" t="n">
        <v>70</v>
      </c>
      <c r="W66" s="9" t="n">
        <v>170</v>
      </c>
      <c r="X66" s="9"/>
      <c r="Y66" s="9" t="n">
        <v>8.1</v>
      </c>
      <c r="Z66" s="47"/>
    </row>
    <row collapsed="false" customFormat="false" customHeight="false" hidden="false" ht="13.3" outlineLevel="0" r="67">
      <c r="A67" s="59" t="n">
        <v>944</v>
      </c>
      <c r="B67" s="60" t="n">
        <v>66</v>
      </c>
      <c r="C67" s="60" t="n">
        <v>1</v>
      </c>
      <c r="D67" s="61" t="n">
        <v>500</v>
      </c>
      <c r="E67" s="62" t="n">
        <v>600</v>
      </c>
      <c r="F67" s="4" t="n">
        <v>520</v>
      </c>
      <c r="G67" s="4" t="n">
        <v>5.5</v>
      </c>
      <c r="H67" s="4" t="n">
        <v>12</v>
      </c>
      <c r="I67" s="63" t="n">
        <v>50</v>
      </c>
      <c r="J67" s="70" t="n">
        <v>89.5</v>
      </c>
      <c r="K67" s="65"/>
      <c r="L67" s="66" t="n">
        <v>7.49</v>
      </c>
      <c r="M67" s="60" t="n">
        <v>1.64</v>
      </c>
      <c r="N67" s="66"/>
      <c r="O67" s="60"/>
      <c r="P67" s="60"/>
      <c r="Q67" s="57"/>
      <c r="R67" s="7" t="n">
        <v>52.8</v>
      </c>
      <c r="S67" s="7" t="n">
        <v>11.2</v>
      </c>
      <c r="T67" s="7" t="n">
        <v>35.9</v>
      </c>
      <c r="U67" s="7"/>
      <c r="V67" s="58" t="n">
        <v>254.519</v>
      </c>
      <c r="W67" s="9" t="n">
        <v>180</v>
      </c>
      <c r="X67" s="9" t="n">
        <v>3.5</v>
      </c>
      <c r="Y67" s="9" t="n">
        <v>4.75</v>
      </c>
      <c r="Z67" s="2"/>
    </row>
    <row collapsed="false" customFormat="false" customHeight="false" hidden="false" ht="13.3" outlineLevel="0" r="68">
      <c r="A68" s="59" t="n">
        <v>945</v>
      </c>
      <c r="B68" s="60" t="n">
        <v>66</v>
      </c>
      <c r="C68" s="60" t="n">
        <v>1</v>
      </c>
      <c r="D68" s="61" t="n">
        <v>500</v>
      </c>
      <c r="E68" s="62" t="n">
        <v>600</v>
      </c>
      <c r="F68" s="4" t="n">
        <v>520</v>
      </c>
      <c r="G68" s="4" t="n">
        <v>5.5</v>
      </c>
      <c r="H68" s="4" t="n">
        <v>12</v>
      </c>
      <c r="I68" s="63" t="n">
        <v>50</v>
      </c>
      <c r="J68" s="70" t="n">
        <v>109</v>
      </c>
      <c r="K68" s="65"/>
      <c r="L68" s="4" t="n">
        <v>7.76</v>
      </c>
      <c r="M68" s="60" t="n">
        <v>1.69</v>
      </c>
      <c r="N68" s="66"/>
      <c r="O68" s="60"/>
      <c r="P68" s="60"/>
      <c r="Q68" s="57"/>
      <c r="R68" s="7" t="n">
        <v>50.3</v>
      </c>
      <c r="S68" s="7" t="n">
        <v>14.5</v>
      </c>
      <c r="T68" s="7" t="n">
        <v>35.2</v>
      </c>
      <c r="U68" s="7" t="n">
        <v>462.843</v>
      </c>
      <c r="V68" s="58" t="n">
        <v>-1809.7</v>
      </c>
      <c r="W68" s="9" t="n">
        <v>180</v>
      </c>
      <c r="X68" s="9" t="n">
        <v>2.3</v>
      </c>
      <c r="Y68" s="9" t="n">
        <v>6.2</v>
      </c>
      <c r="Z68" s="2"/>
    </row>
    <row collapsed="false" customFormat="false" customHeight="false" hidden="false" ht="13.3" outlineLevel="0" r="69">
      <c r="A69" s="59" t="n">
        <v>946</v>
      </c>
      <c r="B69" s="60" t="n">
        <v>66</v>
      </c>
      <c r="C69" s="60" t="n">
        <v>1</v>
      </c>
      <c r="D69" s="61" t="n">
        <v>500</v>
      </c>
      <c r="E69" s="62" t="n">
        <v>600</v>
      </c>
      <c r="F69" s="4" t="n">
        <v>520</v>
      </c>
      <c r="G69" s="4" t="n">
        <v>5.5</v>
      </c>
      <c r="H69" s="4" t="n">
        <v>12</v>
      </c>
      <c r="I69" s="63" t="n">
        <v>50</v>
      </c>
      <c r="J69" s="70" t="n">
        <v>100</v>
      </c>
      <c r="K69" s="65"/>
      <c r="L69" s="66" t="n">
        <v>7.66</v>
      </c>
      <c r="M69" s="60" t="n">
        <v>1.59</v>
      </c>
      <c r="N69" s="66"/>
      <c r="O69" s="60"/>
      <c r="P69" s="60"/>
      <c r="Q69" s="57"/>
      <c r="R69" s="7" t="n">
        <v>52.5</v>
      </c>
      <c r="S69" s="7" t="n">
        <v>19.3</v>
      </c>
      <c r="T69" s="7" t="n">
        <v>28.2</v>
      </c>
      <c r="U69" s="7" t="n">
        <v>114</v>
      </c>
      <c r="V69" s="58" t="n">
        <v>-244.434</v>
      </c>
      <c r="W69" s="9" t="n">
        <v>180</v>
      </c>
      <c r="X69" s="9" t="n">
        <v>2.3</v>
      </c>
      <c r="Y69" s="9" t="n">
        <v>5.29</v>
      </c>
      <c r="Z69" s="2"/>
    </row>
    <row collapsed="false" customFormat="false" customHeight="false" hidden="false" ht="13.3" outlineLevel="0" r="70">
      <c r="A70" s="59" t="n">
        <v>950</v>
      </c>
      <c r="B70" s="60" t="n">
        <v>66</v>
      </c>
      <c r="C70" s="60" t="n">
        <v>1</v>
      </c>
      <c r="D70" s="61" t="n">
        <v>1.5</v>
      </c>
      <c r="E70" s="62" t="n">
        <v>600</v>
      </c>
      <c r="F70" s="4" t="n">
        <v>520</v>
      </c>
      <c r="G70" s="4" t="n">
        <v>5.5</v>
      </c>
      <c r="H70" s="4" t="n">
        <v>12</v>
      </c>
      <c r="I70" s="63" t="n">
        <v>50</v>
      </c>
      <c r="J70" s="70" t="n">
        <v>120</v>
      </c>
      <c r="K70" s="65"/>
      <c r="L70" s="4" t="n">
        <v>9.15</v>
      </c>
      <c r="M70" s="60" t="n">
        <v>2.1</v>
      </c>
      <c r="N70" s="66"/>
      <c r="O70" s="60"/>
      <c r="P70" s="60"/>
      <c r="Q70" s="57"/>
      <c r="R70" s="7" t="n">
        <v>0.525</v>
      </c>
      <c r="S70" s="7" t="n">
        <v>0.193</v>
      </c>
      <c r="T70" s="7" t="n">
        <v>0.282</v>
      </c>
      <c r="U70" s="7" t="n">
        <v>114</v>
      </c>
      <c r="V70" s="58" t="n">
        <v>-244.434</v>
      </c>
      <c r="W70" s="9" t="n">
        <v>180</v>
      </c>
      <c r="X70" s="9" t="n">
        <v>2.3</v>
      </c>
      <c r="Y70" s="9" t="n">
        <v>5.29</v>
      </c>
      <c r="Z70" s="2"/>
    </row>
    <row collapsed="false" customFormat="false" customHeight="false" hidden="false" ht="13.3" outlineLevel="0" r="71">
      <c r="A71" s="59" t="n">
        <v>951</v>
      </c>
      <c r="B71" s="60" t="n">
        <v>66</v>
      </c>
      <c r="C71" s="60" t="n">
        <v>1</v>
      </c>
      <c r="D71" s="61" t="n">
        <v>500</v>
      </c>
      <c r="E71" s="62" t="n">
        <v>650</v>
      </c>
      <c r="F71" s="4" t="n">
        <v>520</v>
      </c>
      <c r="G71" s="4" t="n">
        <v>5.5</v>
      </c>
      <c r="H71" s="4" t="n">
        <v>12</v>
      </c>
      <c r="I71" s="63" t="n">
        <v>50</v>
      </c>
      <c r="J71" s="70" t="n">
        <v>83</v>
      </c>
      <c r="K71" s="65"/>
      <c r="L71" s="4" t="n">
        <v>8.57</v>
      </c>
      <c r="M71" s="60" t="n">
        <v>1.81</v>
      </c>
      <c r="N71" s="66"/>
      <c r="O71" s="60"/>
      <c r="P71" s="60"/>
      <c r="Q71" s="57"/>
      <c r="R71" s="7" t="n">
        <v>0.525</v>
      </c>
      <c r="S71" s="7" t="n">
        <v>0.193</v>
      </c>
      <c r="T71" s="7" t="n">
        <v>0.282</v>
      </c>
      <c r="U71" s="7" t="n">
        <v>114</v>
      </c>
      <c r="V71" s="58" t="n">
        <v>-244.434</v>
      </c>
      <c r="W71" s="9" t="n">
        <v>180</v>
      </c>
      <c r="X71" s="9" t="n">
        <v>2.3</v>
      </c>
      <c r="Y71" s="9" t="n">
        <v>5.29</v>
      </c>
      <c r="Z71" s="2"/>
    </row>
    <row collapsed="false" customFormat="false" customHeight="false" hidden="false" ht="13.3" outlineLevel="0" r="72">
      <c r="A72" s="59" t="n">
        <v>961</v>
      </c>
      <c r="B72" s="60" t="n">
        <v>66</v>
      </c>
      <c r="C72" s="60" t="n">
        <v>1</v>
      </c>
      <c r="D72" s="61" t="n">
        <v>1.5</v>
      </c>
      <c r="E72" s="62" t="n">
        <v>600</v>
      </c>
      <c r="F72" s="4" t="n">
        <v>500</v>
      </c>
      <c r="G72" s="4" t="n">
        <v>5.5</v>
      </c>
      <c r="H72" s="4" t="n">
        <v>12</v>
      </c>
      <c r="I72" s="63" t="n">
        <v>50</v>
      </c>
      <c r="J72" s="70" t="n">
        <v>54.25</v>
      </c>
      <c r="K72" s="65"/>
      <c r="L72" s="66" t="n">
        <v>4.09</v>
      </c>
      <c r="M72" s="60" t="n">
        <v>1.39</v>
      </c>
      <c r="N72" s="66"/>
      <c r="O72" s="60"/>
      <c r="P72" s="60"/>
      <c r="Q72" s="57"/>
      <c r="R72" s="7" t="n">
        <v>0.525</v>
      </c>
      <c r="S72" s="7" t="n">
        <v>0.193</v>
      </c>
      <c r="T72" s="7" t="n">
        <v>0.282</v>
      </c>
      <c r="U72" s="7" t="n">
        <v>114</v>
      </c>
      <c r="V72" s="58" t="n">
        <v>-244.434</v>
      </c>
      <c r="W72" s="9" t="n">
        <v>180</v>
      </c>
      <c r="X72" s="9" t="n">
        <v>2.3</v>
      </c>
      <c r="Y72" s="9" t="n">
        <v>5.29</v>
      </c>
      <c r="Z72" s="2"/>
    </row>
    <row collapsed="false" customFormat="false" customHeight="false" hidden="false" ht="13.3" outlineLevel="0" r="73">
      <c r="A73" s="59" t="n">
        <v>962</v>
      </c>
      <c r="B73" s="60" t="n">
        <v>66</v>
      </c>
      <c r="C73" s="60" t="n">
        <v>5</v>
      </c>
      <c r="D73" s="61" t="n">
        <v>1.5</v>
      </c>
      <c r="E73" s="62" t="n">
        <v>600</v>
      </c>
      <c r="F73" s="4" t="n">
        <v>520</v>
      </c>
      <c r="G73" s="4" t="n">
        <v>5.5</v>
      </c>
      <c r="H73" s="4" t="n">
        <v>12</v>
      </c>
      <c r="I73" s="63" t="n">
        <v>50</v>
      </c>
      <c r="J73" s="70" t="n">
        <v>46.5</v>
      </c>
      <c r="K73" s="65"/>
      <c r="L73" s="4" t="n">
        <v>16.17</v>
      </c>
      <c r="M73" s="60" t="n">
        <v>5.77</v>
      </c>
      <c r="N73" s="66"/>
      <c r="O73" s="60"/>
      <c r="P73" s="60"/>
      <c r="Q73" s="57"/>
      <c r="R73" s="7"/>
      <c r="S73" s="7"/>
      <c r="T73" s="7"/>
      <c r="U73" s="7"/>
      <c r="V73" s="58"/>
      <c r="W73" s="9" t="n">
        <v>180</v>
      </c>
      <c r="X73" s="9" t="n">
        <v>2.3</v>
      </c>
      <c r="Y73" s="9" t="n">
        <v>5.38</v>
      </c>
      <c r="Z73" s="2"/>
    </row>
    <row collapsed="false" customFormat="false" customHeight="false" hidden="false" ht="13.3" outlineLevel="0" r="74">
      <c r="A74" s="59" t="n">
        <v>963</v>
      </c>
      <c r="B74" s="60" t="n">
        <v>66</v>
      </c>
      <c r="C74" s="60" t="n">
        <v>1</v>
      </c>
      <c r="D74" s="61" t="n">
        <v>1.5</v>
      </c>
      <c r="E74" s="62" t="n">
        <v>600</v>
      </c>
      <c r="F74" s="4" t="n">
        <v>500</v>
      </c>
      <c r="G74" s="4" t="n">
        <v>6.3</v>
      </c>
      <c r="H74" s="4" t="n">
        <v>12</v>
      </c>
      <c r="I74" s="63" t="n">
        <v>50</v>
      </c>
      <c r="J74" s="70" t="n">
        <v>235.25</v>
      </c>
      <c r="K74" s="65"/>
      <c r="L74" s="66" t="n">
        <v>7.83</v>
      </c>
      <c r="M74" s="60" t="n">
        <v>2.25</v>
      </c>
      <c r="N74" s="66"/>
      <c r="O74" s="60"/>
      <c r="P74" s="60"/>
      <c r="Q74" s="57"/>
      <c r="R74" s="7" t="n">
        <v>0.525</v>
      </c>
      <c r="S74" s="7" t="n">
        <v>0.193</v>
      </c>
      <c r="T74" s="7" t="n">
        <v>0.282</v>
      </c>
      <c r="U74" s="7" t="n">
        <v>114</v>
      </c>
      <c r="V74" s="58" t="n">
        <v>-244.434</v>
      </c>
      <c r="W74" s="9" t="n">
        <v>180</v>
      </c>
      <c r="X74" s="9" t="n">
        <v>2.3</v>
      </c>
      <c r="Y74" s="9" t="n">
        <v>5.29</v>
      </c>
      <c r="Z74" s="2"/>
    </row>
    <row collapsed="false" customFormat="false" customHeight="false" hidden="false" ht="13.3" outlineLevel="0" r="75">
      <c r="A75" s="59" t="n">
        <v>966</v>
      </c>
      <c r="B75" s="60" t="n">
        <v>66</v>
      </c>
      <c r="C75" s="60" t="n">
        <v>1</v>
      </c>
      <c r="D75" s="61" t="n">
        <v>1.5</v>
      </c>
      <c r="E75" s="62" t="n">
        <v>600</v>
      </c>
      <c r="F75" s="4" t="n">
        <v>500</v>
      </c>
      <c r="G75" s="4" t="n">
        <v>5.9</v>
      </c>
      <c r="H75" s="4" t="n">
        <v>12</v>
      </c>
      <c r="I75" s="63" t="n">
        <v>50</v>
      </c>
      <c r="J75" s="70" t="n">
        <v>192</v>
      </c>
      <c r="K75" s="65"/>
      <c r="L75" s="66" t="n">
        <v>7.86</v>
      </c>
      <c r="M75" s="60" t="n">
        <v>2.47</v>
      </c>
      <c r="N75" s="66"/>
      <c r="O75" s="60"/>
      <c r="P75" s="60"/>
      <c r="Q75" s="57"/>
      <c r="R75" s="7" t="n">
        <v>0.525</v>
      </c>
      <c r="S75" s="7" t="n">
        <v>0.193</v>
      </c>
      <c r="T75" s="7" t="n">
        <v>0.282</v>
      </c>
      <c r="U75" s="7" t="n">
        <v>114</v>
      </c>
      <c r="V75" s="58" t="n">
        <v>-244.434</v>
      </c>
      <c r="W75" s="9" t="n">
        <v>180</v>
      </c>
      <c r="X75" s="9" t="n">
        <v>2.3</v>
      </c>
      <c r="Y75" s="9" t="n">
        <v>5.29</v>
      </c>
      <c r="Z75" s="2"/>
    </row>
    <row collapsed="false" customFormat="false" customHeight="false" hidden="false" ht="13.3" outlineLevel="0" r="76">
      <c r="A76" s="59" t="n">
        <v>968</v>
      </c>
      <c r="B76" s="60" t="n">
        <v>66</v>
      </c>
      <c r="C76" s="60" t="n">
        <v>1</v>
      </c>
      <c r="D76" s="61" t="n">
        <v>1.5</v>
      </c>
      <c r="E76" s="62" t="n">
        <v>600</v>
      </c>
      <c r="F76" s="4" t="n">
        <v>520</v>
      </c>
      <c r="G76" s="4" t="n">
        <v>5.5</v>
      </c>
      <c r="H76" s="4" t="n">
        <v>12</v>
      </c>
      <c r="I76" s="63" t="n">
        <v>50</v>
      </c>
      <c r="J76" s="71" t="n">
        <v>108.25</v>
      </c>
      <c r="K76" s="65"/>
      <c r="L76" s="4" t="n">
        <v>3.57</v>
      </c>
      <c r="M76" s="60" t="n">
        <v>0.94</v>
      </c>
      <c r="N76" s="66"/>
      <c r="O76" s="60"/>
      <c r="P76" s="60"/>
      <c r="Q76" s="57"/>
      <c r="R76" s="7" t="n">
        <v>0.525</v>
      </c>
      <c r="S76" s="7" t="n">
        <v>0.193</v>
      </c>
      <c r="T76" s="7" t="n">
        <v>0.282</v>
      </c>
      <c r="U76" s="7" t="n">
        <v>114</v>
      </c>
      <c r="V76" s="58" t="n">
        <v>-244.434</v>
      </c>
      <c r="W76" s="9" t="n">
        <v>180</v>
      </c>
      <c r="X76" s="9" t="n">
        <v>2.3</v>
      </c>
      <c r="Y76" s="9" t="n">
        <v>5.29</v>
      </c>
      <c r="Z76" s="2"/>
    </row>
    <row collapsed="false" customFormat="false" customHeight="false" hidden="false" ht="13.3" outlineLevel="0" r="77">
      <c r="A77" s="59" t="n">
        <v>973</v>
      </c>
      <c r="B77" s="60" t="n">
        <v>66</v>
      </c>
      <c r="C77" s="60" t="n">
        <v>1</v>
      </c>
      <c r="D77" s="61" t="n">
        <v>500</v>
      </c>
      <c r="E77" s="62" t="n">
        <v>600</v>
      </c>
      <c r="F77" s="4" t="n">
        <v>520</v>
      </c>
      <c r="G77" s="4" t="n">
        <v>5.5</v>
      </c>
      <c r="H77" s="4" t="n">
        <v>12</v>
      </c>
      <c r="I77" s="63" t="n">
        <v>50</v>
      </c>
      <c r="J77" s="70" t="n">
        <v>106.75</v>
      </c>
      <c r="K77" s="65"/>
      <c r="L77" s="4" t="n">
        <v>2.05</v>
      </c>
      <c r="M77" s="60" t="n">
        <v>0.51</v>
      </c>
      <c r="N77" s="66"/>
      <c r="O77" s="60"/>
      <c r="P77" s="60"/>
      <c r="Q77" s="57"/>
      <c r="R77" s="7" t="n">
        <v>0.525</v>
      </c>
      <c r="S77" s="7" t="n">
        <v>0.193</v>
      </c>
      <c r="T77" s="7" t="n">
        <v>0.282</v>
      </c>
      <c r="U77" s="7" t="n">
        <v>114</v>
      </c>
      <c r="V77" s="58" t="n">
        <v>-244.434</v>
      </c>
      <c r="W77" s="9" t="n">
        <v>180</v>
      </c>
      <c r="X77" s="9" t="n">
        <v>2.3</v>
      </c>
      <c r="Y77" s="9" t="n">
        <v>5.29</v>
      </c>
      <c r="Z77" s="2"/>
    </row>
    <row collapsed="false" customFormat="false" customHeight="false" hidden="false" ht="13.3" outlineLevel="0" r="78">
      <c r="A78" s="59" t="n">
        <v>974</v>
      </c>
      <c r="B78" s="60" t="n">
        <v>66</v>
      </c>
      <c r="C78" s="60" t="n">
        <v>1</v>
      </c>
      <c r="D78" s="61" t="n">
        <v>500</v>
      </c>
      <c r="E78" s="62" t="n">
        <v>600</v>
      </c>
      <c r="F78" s="4" t="n">
        <v>520</v>
      </c>
      <c r="G78" s="4" t="n">
        <v>5.5</v>
      </c>
      <c r="H78" s="4" t="n">
        <v>12</v>
      </c>
      <c r="I78" s="63" t="n">
        <v>50</v>
      </c>
      <c r="J78" s="70" t="n">
        <v>138.75</v>
      </c>
      <c r="K78" s="65"/>
      <c r="L78" s="4" t="n">
        <v>8.93</v>
      </c>
      <c r="M78" s="60" t="n">
        <v>1.99</v>
      </c>
      <c r="N78" s="66"/>
      <c r="O78" s="60"/>
      <c r="P78" s="60"/>
      <c r="Q78" s="57"/>
      <c r="R78" s="7" t="n">
        <v>53.7</v>
      </c>
      <c r="S78" s="7" t="n">
        <v>17.9</v>
      </c>
      <c r="T78" s="7" t="n">
        <v>28.4</v>
      </c>
      <c r="U78" s="7" t="n">
        <v>-160.019</v>
      </c>
      <c r="V78" s="58" t="n">
        <v>629.661</v>
      </c>
      <c r="W78" s="9" t="n">
        <v>180</v>
      </c>
      <c r="X78" s="9" t="n">
        <v>2.3</v>
      </c>
      <c r="Y78" s="9" t="n">
        <v>5.57</v>
      </c>
      <c r="Z78" s="2"/>
    </row>
    <row collapsed="false" customFormat="false" customHeight="false" hidden="false" ht="13.3" outlineLevel="0" r="79">
      <c r="A79" s="72" t="n">
        <v>980</v>
      </c>
      <c r="B79" s="61" t="n">
        <v>66</v>
      </c>
      <c r="C79" s="38" t="n">
        <v>1</v>
      </c>
      <c r="D79" s="61" t="n">
        <v>500</v>
      </c>
      <c r="E79" s="62" t="n">
        <v>600</v>
      </c>
      <c r="F79" s="73" t="n">
        <v>520</v>
      </c>
      <c r="G79" s="74" t="n">
        <v>6.3</v>
      </c>
      <c r="H79" s="73" t="n">
        <v>12</v>
      </c>
      <c r="I79" s="75" t="n">
        <v>50</v>
      </c>
      <c r="J79" s="52" t="n">
        <v>126.5</v>
      </c>
      <c r="K79" s="38"/>
      <c r="L79" s="39" t="n">
        <v>6.57</v>
      </c>
      <c r="M79" s="38" t="n">
        <v>1.49</v>
      </c>
      <c r="N79" s="39"/>
      <c r="O79" s="38"/>
      <c r="P79" s="38"/>
      <c r="Q79" s="76"/>
      <c r="R79" s="77" t="n">
        <v>52.6</v>
      </c>
      <c r="S79" s="77" t="n">
        <v>16.5</v>
      </c>
      <c r="T79" s="77" t="n">
        <v>30.9</v>
      </c>
      <c r="U79" s="77" t="n">
        <v>44.621</v>
      </c>
      <c r="V79" s="78" t="n">
        <v>-174.669</v>
      </c>
      <c r="W79" s="79" t="n">
        <v>180</v>
      </c>
      <c r="X79" s="79" t="n">
        <v>2.3</v>
      </c>
      <c r="Y79" s="79" t="n">
        <v>5.67</v>
      </c>
      <c r="Z79" s="11"/>
    </row>
    <row collapsed="false" customFormat="false" customHeight="false" hidden="false" ht="13.3" outlineLevel="0" r="80">
      <c r="A80" s="72" t="n">
        <v>983</v>
      </c>
      <c r="B80" s="61" t="n">
        <v>69</v>
      </c>
      <c r="C80" s="38" t="n">
        <v>1</v>
      </c>
      <c r="D80" s="61" t="n">
        <v>1.5</v>
      </c>
      <c r="E80" s="62" t="n">
        <v>600</v>
      </c>
      <c r="F80" s="73" t="n">
        <v>500</v>
      </c>
      <c r="G80" s="74" t="n">
        <v>6.3</v>
      </c>
      <c r="H80" s="73" t="n">
        <v>12</v>
      </c>
      <c r="I80" s="75" t="n">
        <v>50</v>
      </c>
      <c r="J80" s="52" t="n">
        <v>111.75</v>
      </c>
      <c r="K80" s="38" t="n">
        <v>2</v>
      </c>
      <c r="L80" s="39" t="n">
        <v>11.7</v>
      </c>
      <c r="M80" s="38" t="n">
        <v>1.18</v>
      </c>
      <c r="N80" s="39" t="n">
        <v>8.39</v>
      </c>
      <c r="O80" s="38" t="n">
        <v>0.97</v>
      </c>
      <c r="P80" s="38"/>
      <c r="Q80" s="76"/>
      <c r="R80" s="77" t="n">
        <v>52.3</v>
      </c>
      <c r="S80" s="77" t="n">
        <v>16.1</v>
      </c>
      <c r="T80" s="77" t="n">
        <v>31.6</v>
      </c>
      <c r="U80" s="77" t="n">
        <v>98.4801</v>
      </c>
      <c r="V80" s="78" t="n">
        <v>-385</v>
      </c>
      <c r="W80" s="79" t="n">
        <v>180</v>
      </c>
      <c r="X80" s="79" t="n">
        <v>2.3</v>
      </c>
      <c r="Y80" s="79" t="n">
        <v>5.67</v>
      </c>
      <c r="Z80" s="11"/>
    </row>
    <row collapsed="false" customFormat="false" customHeight="false" hidden="false" ht="13.3" outlineLevel="0" r="81">
      <c r="A81" s="72" t="n">
        <v>986</v>
      </c>
      <c r="B81" s="61" t="n">
        <v>66</v>
      </c>
      <c r="C81" s="38" t="n">
        <v>1</v>
      </c>
      <c r="D81" s="61" t="n">
        <v>500</v>
      </c>
      <c r="E81" s="62" t="n">
        <v>600</v>
      </c>
      <c r="F81" s="73" t="n">
        <v>520</v>
      </c>
      <c r="G81" s="74" t="n">
        <v>6.3</v>
      </c>
      <c r="H81" s="73" t="n">
        <v>12</v>
      </c>
      <c r="I81" s="75" t="n">
        <v>50</v>
      </c>
      <c r="J81" s="80" t="n">
        <v>114.75</v>
      </c>
      <c r="K81" s="81"/>
      <c r="L81" s="62" t="n">
        <v>8.53</v>
      </c>
      <c r="M81" s="82" t="n">
        <v>1.61</v>
      </c>
      <c r="N81" s="39"/>
      <c r="O81" s="38"/>
      <c r="P81" s="38"/>
      <c r="Q81" s="76"/>
      <c r="R81" s="77" t="n">
        <v>52.3</v>
      </c>
      <c r="S81" s="77" t="n">
        <v>16.1</v>
      </c>
      <c r="T81" s="77" t="n">
        <v>31.6</v>
      </c>
      <c r="U81" s="77" t="n">
        <v>98.4801</v>
      </c>
      <c r="V81" s="78" t="n">
        <v>-385</v>
      </c>
      <c r="W81" s="79" t="n">
        <v>180</v>
      </c>
      <c r="X81" s="79" t="n">
        <v>2.3</v>
      </c>
      <c r="Y81" s="79" t="n">
        <v>5.67</v>
      </c>
      <c r="Z81" s="2"/>
    </row>
    <row collapsed="false" customFormat="false" customHeight="false" hidden="false" ht="13.3" outlineLevel="0" r="82">
      <c r="A82" s="72" t="n">
        <v>1053</v>
      </c>
      <c r="B82" s="61" t="n">
        <v>66</v>
      </c>
      <c r="C82" s="38" t="n">
        <v>1</v>
      </c>
      <c r="D82" s="61" t="n">
        <v>500</v>
      </c>
      <c r="E82" s="62"/>
      <c r="F82" s="73" t="n">
        <v>520</v>
      </c>
      <c r="G82" s="74" t="n">
        <v>6</v>
      </c>
      <c r="H82" s="73" t="n">
        <v>12</v>
      </c>
      <c r="I82" s="75" t="n">
        <v>50</v>
      </c>
      <c r="J82" s="80" t="n">
        <v>113</v>
      </c>
      <c r="K82" s="81"/>
      <c r="L82" s="73" t="n">
        <v>9.06</v>
      </c>
      <c r="M82" s="82" t="n">
        <v>4.03</v>
      </c>
      <c r="N82" s="39"/>
      <c r="O82" s="38"/>
      <c r="P82" s="38"/>
      <c r="Q82" s="76"/>
      <c r="R82" s="77" t="n">
        <v>52.3</v>
      </c>
      <c r="S82" s="77" t="n">
        <v>16.1</v>
      </c>
      <c r="T82" s="77" t="n">
        <v>31.6</v>
      </c>
      <c r="U82" s="77" t="n">
        <v>98.4801</v>
      </c>
      <c r="V82" s="78" t="n">
        <v>-385</v>
      </c>
      <c r="W82" s="79" t="n">
        <v>180</v>
      </c>
      <c r="X82" s="79" t="n">
        <v>2.3</v>
      </c>
      <c r="Y82" s="79" t="n">
        <v>5.67</v>
      </c>
      <c r="Z82" s="2"/>
    </row>
    <row collapsed="false" customFormat="false" customHeight="false" hidden="false" ht="13.3" outlineLevel="0" r="83">
      <c r="U83" s="83"/>
    </row>
    <row collapsed="false" customFormat="false" customHeight="false" hidden="false" ht="13.3" outlineLevel="0" r="85">
      <c r="U85" s="83"/>
    </row>
    <row collapsed="false" customFormat="false" customHeight="false" hidden="false" ht="13.3" outlineLevel="0" r="86">
      <c r="U86" s="8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O29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F6" activeCellId="0" pane="topLeft" sqref="F6"/>
    </sheetView>
  </sheetViews>
  <cols>
    <col collapsed="false" hidden="false" max="9" min="1" style="0" width="10.5764705882353"/>
    <col collapsed="false" hidden="false" max="15" min="10" style="0" width="11.9019607843137"/>
    <col collapsed="false" hidden="false" max="1025" min="16" style="0" width="10.5764705882353"/>
  </cols>
  <sheetData>
    <row collapsed="false" customFormat="false" customHeight="false" hidden="false" ht="13.3" outlineLevel="0" r="3">
      <c r="B3" s="0" t="s">
        <v>58</v>
      </c>
      <c r="C3" s="0" t="s">
        <v>59</v>
      </c>
      <c r="D3" s="0" t="s">
        <v>60</v>
      </c>
      <c r="E3" s="0" t="s">
        <v>61</v>
      </c>
      <c r="F3" s="0" t="s">
        <v>62</v>
      </c>
      <c r="G3" s="0" t="s">
        <v>63</v>
      </c>
    </row>
    <row collapsed="false" customFormat="false" customHeight="false" hidden="false" ht="13.3" outlineLevel="0" r="4">
      <c r="B4" s="0" t="n">
        <v>1</v>
      </c>
      <c r="C4" s="0" t="n">
        <v>5700</v>
      </c>
      <c r="D4" s="0" t="n">
        <v>12.8</v>
      </c>
      <c r="E4" s="0" t="n">
        <v>2500</v>
      </c>
      <c r="F4" s="0" t="n">
        <v>270</v>
      </c>
      <c r="G4" s="0" t="n">
        <v>25000</v>
      </c>
      <c r="I4" s="84"/>
      <c r="J4" s="84" t="s">
        <v>64</v>
      </c>
    </row>
    <row collapsed="false" customFormat="false" customHeight="false" hidden="false" ht="13.3" outlineLevel="0" r="5">
      <c r="B5" s="0" t="n">
        <v>2</v>
      </c>
      <c r="C5" s="0" t="n">
        <v>1000</v>
      </c>
      <c r="D5" s="0" t="n">
        <v>10.9</v>
      </c>
      <c r="E5" s="0" t="n">
        <v>600</v>
      </c>
      <c r="F5" s="0" t="n">
        <v>10</v>
      </c>
      <c r="G5" s="0" t="n">
        <v>10000</v>
      </c>
      <c r="I5" s="85"/>
      <c r="J5" s="86"/>
      <c r="K5" s="86" t="s">
        <v>65</v>
      </c>
      <c r="L5" s="86" t="s">
        <v>66</v>
      </c>
      <c r="M5" s="86" t="s">
        <v>67</v>
      </c>
      <c r="N5" s="86" t="s">
        <v>68</v>
      </c>
      <c r="O5" s="86" t="s">
        <v>69</v>
      </c>
    </row>
    <row collapsed="false" customFormat="false" customHeight="false" hidden="false" ht="13.3" outlineLevel="0" r="6">
      <c r="B6" s="0" t="n">
        <v>3</v>
      </c>
      <c r="C6" s="0" t="n">
        <v>3400</v>
      </c>
      <c r="D6" s="0" t="n">
        <v>8.8</v>
      </c>
      <c r="E6" s="0" t="n">
        <v>1000</v>
      </c>
      <c r="F6" s="0" t="n">
        <v>10</v>
      </c>
      <c r="G6" s="0" t="n">
        <v>9000</v>
      </c>
      <c r="I6" s="87"/>
      <c r="J6" s="88" t="s">
        <v>70</v>
      </c>
      <c r="K6" s="89" t="e">
        <f aca="false">pca_comp(Hoja2!$C$4:$G$15,,1,1,2)</f>
        <v>#NAME?</v>
      </c>
      <c r="L6" s="89" t="e">
        <f aca="false">pca_comp(Hoja2!$C$4:$G$15,,1,2,2)</f>
        <v>#NAME?</v>
      </c>
      <c r="M6" s="89" t="e">
        <f aca="false">pca_comp(Hoja2!$C$4:$G$15,,1,3,2)</f>
        <v>#NAME?</v>
      </c>
      <c r="N6" s="89" t="e">
        <f aca="false">pca_comp(Hoja2!$C$4:$G$15,,1,4,2)</f>
        <v>#NAME?</v>
      </c>
      <c r="O6" s="89" t="e">
        <f aca="false">pca_comp(Hoja2!$C$4:$G$15,,1,5,2)</f>
        <v>#NAME?</v>
      </c>
    </row>
    <row collapsed="false" customFormat="false" customHeight="false" hidden="false" ht="13.3" outlineLevel="0" r="7">
      <c r="B7" s="0" t="n">
        <v>4</v>
      </c>
      <c r="C7" s="0" t="n">
        <v>3800</v>
      </c>
      <c r="D7" s="0" t="n">
        <v>13.6</v>
      </c>
      <c r="E7" s="0" t="n">
        <v>1700</v>
      </c>
      <c r="F7" s="0" t="n">
        <v>140</v>
      </c>
      <c r="G7" s="0" t="n">
        <v>25000</v>
      </c>
      <c r="I7" s="87"/>
      <c r="J7" s="88" t="s">
        <v>71</v>
      </c>
      <c r="K7" s="89" t="e">
        <f aca="false">pca_comp(Hoja2!$C$4:$G$15,,1,1,1)</f>
        <v>#NAME?</v>
      </c>
      <c r="L7" s="89" t="e">
        <f aca="false">pca_comp(Hoja2!$C$4:$G$15,,1,2,1)</f>
        <v>#NAME?</v>
      </c>
      <c r="M7" s="89" t="e">
        <f aca="false">pca_comp(Hoja2!$C$4:$G$15,,1,3,1)</f>
        <v>#NAME?</v>
      </c>
      <c r="N7" s="89" t="e">
        <f aca="false">pca_comp(Hoja2!$C$4:$G$15,,1,4,1)</f>
        <v>#NAME?</v>
      </c>
      <c r="O7" s="89" t="e">
        <f aca="false">pca_comp(Hoja2!$C$4:$G$15,,1,5,1)</f>
        <v>#NAME?</v>
      </c>
    </row>
    <row collapsed="false" customFormat="false" customHeight="false" hidden="false" ht="13.3" outlineLevel="0" r="8">
      <c r="B8" s="0" t="n">
        <v>5</v>
      </c>
      <c r="C8" s="0" t="n">
        <v>4000</v>
      </c>
      <c r="D8" s="0" t="n">
        <v>12.8</v>
      </c>
      <c r="E8" s="0" t="n">
        <v>1600</v>
      </c>
      <c r="F8" s="0" t="n">
        <v>140</v>
      </c>
      <c r="G8" s="0" t="n">
        <v>25000</v>
      </c>
      <c r="I8" s="87"/>
      <c r="J8" s="90" t="s">
        <v>72</v>
      </c>
      <c r="K8" s="91" t="e">
        <f aca="false">$K$7</f>
        <v>#NAME?</v>
      </c>
      <c r="L8" s="91" t="e">
        <f aca="false">$L$7+$K$8</f>
        <v>#NAME?</v>
      </c>
      <c r="M8" s="91" t="e">
        <f aca="false">$M$7+$L$8</f>
        <v>#NAME?</v>
      </c>
      <c r="N8" s="91" t="e">
        <f aca="false">$N$7+$M$8</f>
        <v>#NAME?</v>
      </c>
      <c r="O8" s="91" t="e">
        <f aca="false">$O$7+$N$8</f>
        <v>#NAME?</v>
      </c>
    </row>
    <row collapsed="false" customFormat="false" customHeight="false" hidden="false" ht="13.3" outlineLevel="0" r="9">
      <c r="B9" s="0" t="n">
        <v>6</v>
      </c>
      <c r="C9" s="0" t="n">
        <v>8200</v>
      </c>
      <c r="D9" s="0" t="n">
        <v>8.3</v>
      </c>
      <c r="E9" s="0" t="n">
        <v>2600</v>
      </c>
      <c r="F9" s="0" t="n">
        <v>60</v>
      </c>
      <c r="G9" s="0" t="n">
        <v>12000</v>
      </c>
    </row>
    <row collapsed="false" customFormat="false" customHeight="false" hidden="false" ht="13.3" outlineLevel="0" r="10">
      <c r="B10" s="0" t="n">
        <v>7</v>
      </c>
      <c r="C10" s="0" t="n">
        <v>8700</v>
      </c>
      <c r="D10" s="0" t="n">
        <v>11.4</v>
      </c>
      <c r="E10" s="0" t="n">
        <v>400</v>
      </c>
      <c r="F10" s="0" t="n">
        <v>10</v>
      </c>
      <c r="G10" s="0" t="n">
        <v>16000</v>
      </c>
      <c r="I10" s="92"/>
      <c r="J10" s="92" t="s">
        <v>73</v>
      </c>
      <c r="K10" s="86" t="s">
        <v>65</v>
      </c>
      <c r="L10" s="86" t="s">
        <v>66</v>
      </c>
      <c r="M10" s="86" t="s">
        <v>67</v>
      </c>
      <c r="N10" s="86" t="s">
        <v>68</v>
      </c>
      <c r="O10" s="86" t="s">
        <v>69</v>
      </c>
    </row>
    <row collapsed="false" customFormat="false" customHeight="false" hidden="false" ht="13.3" outlineLevel="0" r="11">
      <c r="B11" s="0" t="n">
        <v>8</v>
      </c>
      <c r="C11" s="0" t="n">
        <v>9100</v>
      </c>
      <c r="D11" s="0" t="n">
        <v>11.5</v>
      </c>
      <c r="E11" s="0" t="n">
        <v>3300</v>
      </c>
      <c r="F11" s="0" t="n">
        <v>60</v>
      </c>
      <c r="G11" s="0" t="n">
        <v>14000</v>
      </c>
      <c r="I11" s="93"/>
      <c r="J11" s="94" t="s">
        <v>74</v>
      </c>
      <c r="K11" s="95" t="e">
        <f aca="false">pca_comp(Hoja2!$C$4:$G$15,,1,1,4)</f>
        <v>#NAME?</v>
      </c>
      <c r="L11" s="95" t="e">
        <f aca="false">pca_comp(Hoja2!$C$4:$G$15,,1,2,4)</f>
        <v>#NAME?</v>
      </c>
      <c r="M11" s="95" t="e">
        <f aca="false">pca_comp(Hoja2!$C$4:$G$15,,1,3,4)</f>
        <v>#NAME?</v>
      </c>
      <c r="N11" s="95" t="e">
        <f aca="false">pca_comp(Hoja2!$C$4:$G$15,,1,4,4)</f>
        <v>#NAME?</v>
      </c>
      <c r="O11" s="95" t="e">
        <f aca="false">pca_comp(Hoja2!$C$4:$G$15,,1,5,4)</f>
        <v>#NAME?</v>
      </c>
    </row>
    <row collapsed="false" customFormat="false" customHeight="false" hidden="false" ht="13.3" outlineLevel="0" r="12">
      <c r="B12" s="0" t="n">
        <v>9</v>
      </c>
      <c r="C12" s="0" t="n">
        <v>9900</v>
      </c>
      <c r="D12" s="0" t="n">
        <v>12.5</v>
      </c>
      <c r="E12" s="0" t="n">
        <v>3400</v>
      </c>
      <c r="F12" s="0" t="n">
        <v>180</v>
      </c>
      <c r="G12" s="0" t="n">
        <v>18000</v>
      </c>
      <c r="I12" s="93"/>
      <c r="J12" s="94" t="s">
        <v>75</v>
      </c>
      <c r="K12" s="95" t="e">
        <f aca="false">K11</f>
        <v>#NAME?</v>
      </c>
      <c r="L12" s="95" t="e">
        <f aca="false">L11</f>
        <v>#NAME?</v>
      </c>
      <c r="M12" s="95" t="e">
        <f aca="false">M11</f>
        <v>#NAME?</v>
      </c>
      <c r="N12" s="95" t="e">
        <f aca="false">N11</f>
        <v>#NAME?</v>
      </c>
      <c r="O12" s="95" t="e">
        <f aca="false">O11</f>
        <v>#NAME?</v>
      </c>
    </row>
    <row collapsed="false" customFormat="false" customHeight="false" hidden="false" ht="13.3" outlineLevel="0" r="13">
      <c r="B13" s="0" t="n">
        <v>10</v>
      </c>
      <c r="C13" s="0" t="n">
        <v>9600</v>
      </c>
      <c r="D13" s="0" t="n">
        <v>13.7</v>
      </c>
      <c r="E13" s="0" t="n">
        <v>3600</v>
      </c>
      <c r="F13" s="0" t="n">
        <v>390</v>
      </c>
      <c r="G13" s="0" t="n">
        <v>25000</v>
      </c>
      <c r="I13" s="93"/>
      <c r="J13" s="94" t="s">
        <v>76</v>
      </c>
      <c r="K13" s="95" t="e">
        <f aca="false">K11</f>
        <v>#NAME?</v>
      </c>
      <c r="L13" s="95" t="e">
        <f aca="false">L11</f>
        <v>#NAME?</v>
      </c>
      <c r="M13" s="95" t="e">
        <f aca="false">M11</f>
        <v>#NAME?</v>
      </c>
      <c r="N13" s="95" t="e">
        <f aca="false">N11</f>
        <v>#NAME?</v>
      </c>
      <c r="O13" s="95" t="e">
        <f aca="false">O11</f>
        <v>#NAME?</v>
      </c>
    </row>
    <row collapsed="false" customFormat="false" customHeight="false" hidden="false" ht="13.3" outlineLevel="0" r="14">
      <c r="B14" s="0" t="n">
        <v>11</v>
      </c>
      <c r="C14" s="0" t="n">
        <v>9600</v>
      </c>
      <c r="D14" s="0" t="n">
        <v>9.6</v>
      </c>
      <c r="E14" s="0" t="n">
        <v>3300</v>
      </c>
      <c r="F14" s="0" t="n">
        <v>80</v>
      </c>
      <c r="G14" s="0" t="n">
        <v>12000</v>
      </c>
      <c r="I14" s="93"/>
      <c r="J14" s="94" t="s">
        <v>77</v>
      </c>
      <c r="K14" s="95" t="e">
        <f aca="false">K11</f>
        <v>#NAME?</v>
      </c>
      <c r="L14" s="95" t="e">
        <f aca="false">L11</f>
        <v>#NAME?</v>
      </c>
      <c r="M14" s="95" t="e">
        <f aca="false">M11</f>
        <v>#NAME?</v>
      </c>
      <c r="N14" s="95" t="e">
        <f aca="false">N11</f>
        <v>#NAME?</v>
      </c>
      <c r="O14" s="95" t="e">
        <f aca="false">O11</f>
        <v>#NAME?</v>
      </c>
    </row>
    <row collapsed="false" customFormat="false" customHeight="false" hidden="false" ht="13.3" outlineLevel="0" r="15">
      <c r="B15" s="0" t="n">
        <v>12</v>
      </c>
      <c r="C15" s="0" t="n">
        <v>9400</v>
      </c>
      <c r="D15" s="0" t="n">
        <v>11.4</v>
      </c>
      <c r="E15" s="0" t="n">
        <v>4000</v>
      </c>
      <c r="F15" s="0" t="n">
        <v>100</v>
      </c>
      <c r="G15" s="0" t="n">
        <v>13000</v>
      </c>
      <c r="I15" s="93"/>
      <c r="J15" s="94" t="s">
        <v>78</v>
      </c>
      <c r="K15" s="95" t="e">
        <f aca="false">K11</f>
        <v>#NAME?</v>
      </c>
      <c r="L15" s="95" t="e">
        <f aca="false">L11</f>
        <v>#NAME?</v>
      </c>
      <c r="M15" s="95" t="e">
        <f aca="false">M11</f>
        <v>#NAME?</v>
      </c>
      <c r="N15" s="95" t="e">
        <f aca="false">N11</f>
        <v>#NAME?</v>
      </c>
      <c r="O15" s="95" t="e">
        <f aca="false">O11</f>
        <v>#NAME?</v>
      </c>
    </row>
    <row collapsed="false" customFormat="false" customHeight="false" hidden="false" ht="13.3" outlineLevel="0" r="17">
      <c r="I17" s="92"/>
      <c r="J17" s="92" t="s">
        <v>79</v>
      </c>
      <c r="K17" s="86" t="s">
        <v>65</v>
      </c>
      <c r="L17" s="86" t="s">
        <v>66</v>
      </c>
      <c r="M17" s="86" t="s">
        <v>67</v>
      </c>
      <c r="N17" s="86" t="s">
        <v>68</v>
      </c>
      <c r="O17" s="86" t="s">
        <v>69</v>
      </c>
    </row>
    <row collapsed="false" customFormat="false" customHeight="false" hidden="false" ht="13.3" outlineLevel="0" r="18">
      <c r="J18" s="95"/>
      <c r="K18" s="95" t="e">
        <f aca="false">pca_comp(Hoja2!$C$4:$G$15,,1,1,5)</f>
        <v>#NAME?</v>
      </c>
      <c r="L18" s="95" t="e">
        <f aca="false">pca_comp(Hoja2!$C$4:$G$15,,1,2,5)</f>
        <v>#NAME?</v>
      </c>
      <c r="M18" s="95" t="e">
        <f aca="false">pca_comp(Hoja2!$C$4:$G$15,,1,3,5)</f>
        <v>#NAME?</v>
      </c>
      <c r="N18" s="95" t="e">
        <f aca="false">pca_comp(Hoja2!$C$4:$G$15,,1,4,5)</f>
        <v>#NAME?</v>
      </c>
      <c r="O18" s="95" t="e">
        <f aca="false">pca_comp(Hoja2!$C$4:$G$15,,1,5,5)</f>
        <v>#NAME?</v>
      </c>
    </row>
    <row collapsed="false" customFormat="false" customHeight="false" hidden="false" ht="13.3" outlineLevel="0" r="19">
      <c r="J19" s="95"/>
      <c r="K19" s="95" t="e">
        <f aca="false">K18</f>
        <v>#NAME?</v>
      </c>
      <c r="L19" s="95" t="e">
        <f aca="false">L18</f>
        <v>#NAME?</v>
      </c>
      <c r="M19" s="95" t="e">
        <f aca="false">M18</f>
        <v>#NAME?</v>
      </c>
      <c r="N19" s="95" t="e">
        <f aca="false">N18</f>
        <v>#NAME?</v>
      </c>
      <c r="O19" s="95" t="e">
        <f aca="false">O18</f>
        <v>#NAME?</v>
      </c>
    </row>
    <row collapsed="false" customFormat="false" customHeight="false" hidden="false" ht="13.3" outlineLevel="0" r="20">
      <c r="J20" s="95"/>
      <c r="K20" s="95" t="e">
        <f aca="false">K18</f>
        <v>#NAME?</v>
      </c>
      <c r="L20" s="95" t="e">
        <f aca="false">L18</f>
        <v>#NAME?</v>
      </c>
      <c r="M20" s="95" t="e">
        <f aca="false">M18</f>
        <v>#NAME?</v>
      </c>
      <c r="N20" s="95" t="e">
        <f aca="false">N18</f>
        <v>#NAME?</v>
      </c>
      <c r="O20" s="95" t="e">
        <f aca="false">O18</f>
        <v>#NAME?</v>
      </c>
    </row>
    <row collapsed="false" customFormat="false" customHeight="false" hidden="false" ht="13.3" outlineLevel="0" r="21">
      <c r="J21" s="95"/>
      <c r="K21" s="95" t="e">
        <f aca="false">K18</f>
        <v>#NAME?</v>
      </c>
      <c r="L21" s="95" t="e">
        <f aca="false">L18</f>
        <v>#NAME?</v>
      </c>
      <c r="M21" s="95" t="e">
        <f aca="false">M18</f>
        <v>#NAME?</v>
      </c>
      <c r="N21" s="95" t="e">
        <f aca="false">N18</f>
        <v>#NAME?</v>
      </c>
      <c r="O21" s="95" t="e">
        <f aca="false">O18</f>
        <v>#NAME?</v>
      </c>
    </row>
    <row collapsed="false" customFormat="false" customHeight="false" hidden="false" ht="13.3" outlineLevel="0" r="22">
      <c r="J22" s="95"/>
      <c r="K22" s="95" t="e">
        <f aca="false">K18</f>
        <v>#NAME?</v>
      </c>
      <c r="L22" s="95" t="e">
        <f aca="false">L18</f>
        <v>#NAME?</v>
      </c>
      <c r="M22" s="95" t="e">
        <f aca="false">M18</f>
        <v>#NAME?</v>
      </c>
      <c r="N22" s="95" t="e">
        <f aca="false">N18</f>
        <v>#NAME?</v>
      </c>
      <c r="O22" s="95" t="e">
        <f aca="false">O18</f>
        <v>#NAME?</v>
      </c>
    </row>
    <row collapsed="false" customFormat="false" customHeight="false" hidden="false" ht="13.3" outlineLevel="0" r="23">
      <c r="J23" s="95"/>
      <c r="K23" s="95" t="e">
        <f aca="false">K18</f>
        <v>#NAME?</v>
      </c>
      <c r="L23" s="95" t="e">
        <f aca="false">L18</f>
        <v>#NAME?</v>
      </c>
      <c r="M23" s="95" t="e">
        <f aca="false">M18</f>
        <v>#NAME?</v>
      </c>
      <c r="N23" s="95" t="e">
        <f aca="false">N18</f>
        <v>#NAME?</v>
      </c>
      <c r="O23" s="95" t="e">
        <f aca="false">O18</f>
        <v>#NAME?</v>
      </c>
    </row>
    <row collapsed="false" customFormat="false" customHeight="false" hidden="false" ht="13.3" outlineLevel="0" r="24">
      <c r="J24" s="95"/>
      <c r="K24" s="95" t="e">
        <f aca="false">K18</f>
        <v>#NAME?</v>
      </c>
      <c r="L24" s="95" t="e">
        <f aca="false">L18</f>
        <v>#NAME?</v>
      </c>
      <c r="M24" s="95" t="e">
        <f aca="false">M18</f>
        <v>#NAME?</v>
      </c>
      <c r="N24" s="95" t="e">
        <f aca="false">N18</f>
        <v>#NAME?</v>
      </c>
      <c r="O24" s="95" t="e">
        <f aca="false">O18</f>
        <v>#NAME?</v>
      </c>
    </row>
    <row collapsed="false" customFormat="false" customHeight="false" hidden="false" ht="13.3" outlineLevel="0" r="25">
      <c r="J25" s="95"/>
      <c r="K25" s="95" t="e">
        <f aca="false">K18</f>
        <v>#NAME?</v>
      </c>
      <c r="L25" s="95" t="e">
        <f aca="false">L18</f>
        <v>#NAME?</v>
      </c>
      <c r="M25" s="95" t="e">
        <f aca="false">M18</f>
        <v>#NAME?</v>
      </c>
      <c r="N25" s="95" t="e">
        <f aca="false">N18</f>
        <v>#NAME?</v>
      </c>
      <c r="O25" s="95" t="e">
        <f aca="false">O18</f>
        <v>#NAME?</v>
      </c>
    </row>
    <row collapsed="false" customFormat="false" customHeight="false" hidden="false" ht="13.3" outlineLevel="0" r="26">
      <c r="J26" s="95"/>
      <c r="K26" s="95" t="e">
        <f aca="false">K18</f>
        <v>#NAME?</v>
      </c>
      <c r="L26" s="95" t="e">
        <f aca="false">L18</f>
        <v>#NAME?</v>
      </c>
      <c r="M26" s="95" t="e">
        <f aca="false">M18</f>
        <v>#NAME?</v>
      </c>
      <c r="N26" s="95" t="e">
        <f aca="false">N18</f>
        <v>#NAME?</v>
      </c>
      <c r="O26" s="95" t="e">
        <f aca="false">O18</f>
        <v>#NAME?</v>
      </c>
    </row>
    <row collapsed="false" customFormat="false" customHeight="false" hidden="false" ht="13.3" outlineLevel="0" r="27">
      <c r="J27" s="95"/>
      <c r="K27" s="95" t="e">
        <f aca="false">K18</f>
        <v>#NAME?</v>
      </c>
      <c r="L27" s="95" t="e">
        <f aca="false">L18</f>
        <v>#NAME?</v>
      </c>
      <c r="M27" s="95" t="e">
        <f aca="false">M18</f>
        <v>#NAME?</v>
      </c>
      <c r="N27" s="95" t="e">
        <f aca="false">N18</f>
        <v>#NAME?</v>
      </c>
      <c r="O27" s="95" t="e">
        <f aca="false">O18</f>
        <v>#NAME?</v>
      </c>
    </row>
    <row collapsed="false" customFormat="false" customHeight="false" hidden="false" ht="13.3" outlineLevel="0" r="28">
      <c r="J28" s="95"/>
      <c r="K28" s="95" t="e">
        <f aca="false">K18</f>
        <v>#NAME?</v>
      </c>
      <c r="L28" s="95" t="e">
        <f aca="false">L18</f>
        <v>#NAME?</v>
      </c>
      <c r="M28" s="95" t="e">
        <f aca="false">M18</f>
        <v>#NAME?</v>
      </c>
      <c r="N28" s="95" t="e">
        <f aca="false">N18</f>
        <v>#NAME?</v>
      </c>
      <c r="O28" s="95" t="e">
        <f aca="false">O18</f>
        <v>#NAME?</v>
      </c>
    </row>
    <row collapsed="false" customFormat="false" customHeight="false" hidden="false" ht="13.3" outlineLevel="0" r="29">
      <c r="J29" s="95"/>
      <c r="K29" s="95" t="e">
        <f aca="false">K18</f>
        <v>#NAME?</v>
      </c>
      <c r="L29" s="95" t="e">
        <f aca="false">L18</f>
        <v>#NAME?</v>
      </c>
      <c r="M29" s="95" t="e">
        <f aca="false">M18</f>
        <v>#NAME?</v>
      </c>
      <c r="N29" s="95" t="e">
        <f aca="false">N18</f>
        <v>#NAME?</v>
      </c>
      <c r="O29" s="95" t="e">
        <f aca="false">O18</f>
        <v>#NAME?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025" min="1" style="0" width="10.5764705882353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2014-09-11T03:27:14.00Z</dcterms:created>
  <dc:creator>José Carlos Delgado Ramos</dc:creator>
  <cp:lastModifiedBy>José Carlos Delgado Ramos</cp:lastModifiedBy>
  <dcterms:modified xsi:type="dcterms:W3CDTF">2014-09-11T03:45:41.00Z</dcterms:modified>
  <cp:revision>0</cp:revision>
</cp:coreProperties>
</file>