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3"/>
    <sheet state="visible" name="Planilha2" sheetId="2" r:id="rId4"/>
    <sheet state="visible" name="Planilha3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T2">
      <text>
        <t xml:space="preserve">Valores não batem com demais documentos --professorthalesdamasceno domingo, 9 de outubro de 2011 20:12:22</t>
      </text>
    </comment>
    <comment authorId="0" ref="A3">
      <text>
        <t xml:space="preserve">Não bate com o modelo de Casos de Uso --professorthalesdamasceno domingo, 9 de outubro de 2011 20:10:11</t>
      </text>
    </comment>
  </commentList>
</comments>
</file>

<file path=xl/sharedStrings.xml><?xml version="1.0" encoding="utf-8"?>
<sst xmlns="http://schemas.openxmlformats.org/spreadsheetml/2006/main" count="61" uniqueCount="36">
  <si>
    <t>CASO DE USO</t>
  </si>
  <si>
    <t>SIMPLES</t>
  </si>
  <si>
    <t>NORMAL</t>
  </si>
  <si>
    <t>COMPLEXO</t>
  </si>
  <si>
    <t>Custo Total</t>
  </si>
  <si>
    <t>Valor cobrado</t>
  </si>
  <si>
    <t>GERENTE</t>
  </si>
  <si>
    <t>ANALISTA</t>
  </si>
  <si>
    <t>PROGRAMADOR</t>
  </si>
  <si>
    <t>DBA</t>
  </si>
  <si>
    <t>TESTADOR</t>
  </si>
  <si>
    <t>UC – Fazer login</t>
  </si>
  <si>
    <t>Simples</t>
  </si>
  <si>
    <t>UC – Inserir Cardapio</t>
  </si>
  <si>
    <t>Normal</t>
  </si>
  <si>
    <t>UC - Inserir Promoções</t>
  </si>
  <si>
    <t>Avançado</t>
  </si>
  <si>
    <t>UC - Anuncios</t>
  </si>
  <si>
    <t>UC - Selecionar Radio</t>
  </si>
  <si>
    <t>Cargo/Nivel</t>
  </si>
  <si>
    <t>Facil</t>
  </si>
  <si>
    <t>TOTAL</t>
  </si>
  <si>
    <t>UC - Inserir Musicas</t>
  </si>
  <si>
    <t>Gerente</t>
  </si>
  <si>
    <t>UC - Reprodutor de Musicas</t>
  </si>
  <si>
    <t>Analista</t>
  </si>
  <si>
    <t>UC - Inserir Contato</t>
  </si>
  <si>
    <t>Programador</t>
  </si>
  <si>
    <t>UC - Lista de Contatos</t>
  </si>
  <si>
    <t>UC - Promoções (email)</t>
  </si>
  <si>
    <t>Testador</t>
  </si>
  <si>
    <t>HORAS</t>
  </si>
  <si>
    <t>Margem de Lucro</t>
  </si>
  <si>
    <t>Valor do Projeto</t>
  </si>
  <si>
    <t>Valor Cobrado</t>
  </si>
  <si>
    <t>LUCRO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</si>
</sst>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R$ #,##0.00;-R$  #,##0.00"/>
    <numFmt numFmtId="165" formatCode="R$ #,##0.00"/>
  </numFmts>
  <fonts count="10">
    <font>
      <sz val="10.0"/>
      <color rgb="FF000000"/>
      <name val="Arial"/>
    </font>
    <font>
      <b/>
      <sz val="12.0"/>
      <color rgb="FF3F3F3F"/>
    </font>
    <font>
      <b/>
      <sz val="10.0"/>
      <color rgb="FFFFFFFF"/>
    </font>
    <font/>
    <font>
      <b/>
      <sz val="10.0"/>
      <color rgb="FF000000"/>
    </font>
    <font>
      <sz val="10.0"/>
      <color rgb="FFFFFFFF"/>
    </font>
    <font>
      <b/>
      <sz val="11.0"/>
      <color rgb="FF3F3F3F"/>
    </font>
    <font>
      <sz val="11.0"/>
      <color rgb="FF3F3F76"/>
    </font>
    <font>
      <sz val="10.0"/>
      <color rgb="FF000000"/>
    </font>
    <font>
      <b/>
      <sz val="11.0"/>
      <color rgb="FFFA7D00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C5000B"/>
        <bgColor rgb="FFC5000B"/>
      </patternFill>
    </fill>
    <fill>
      <patternFill patternType="solid">
        <fgColor rgb="FF000000"/>
        <bgColor rgb="FF000000"/>
      </patternFill>
    </fill>
    <fill>
      <patternFill patternType="solid">
        <fgColor rgb="FFFFCC99"/>
        <bgColor rgb="FFFFCC9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3" fontId="2" numFmtId="0" xfId="0" applyAlignment="1" applyBorder="1" applyFill="1" applyFont="1">
      <alignment horizontal="center" readingOrder="0" shrinkToFit="0" vertical="center" wrapText="0"/>
    </xf>
    <xf borderId="3" fillId="0" fontId="3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wrapText="1"/>
    </xf>
    <xf borderId="2" fillId="4" fontId="4" numFmtId="0" xfId="0" applyAlignment="1" applyBorder="1" applyFill="1" applyFont="1">
      <alignment horizontal="center" readingOrder="0" shrinkToFit="0" vertical="center" wrapText="0"/>
    </xf>
    <xf borderId="2" fillId="5" fontId="2" numFmtId="0" xfId="0" applyAlignment="1" applyBorder="1" applyFill="1" applyFont="1">
      <alignment horizontal="center" readingOrder="0" shrinkToFit="0" vertical="center" wrapText="0"/>
    </xf>
    <xf borderId="5" fillId="6" fontId="5" numFmtId="0" xfId="0" applyAlignment="1" applyBorder="1" applyFill="1" applyFont="1">
      <alignment horizontal="center" readingOrder="0" shrinkToFit="0" vertical="center" wrapText="0"/>
    </xf>
    <xf borderId="6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shrinkToFit="0" wrapText="1"/>
    </xf>
    <xf borderId="1" fillId="3" fontId="2" numFmtId="0" xfId="0" applyAlignment="1" applyBorder="1" applyFont="1">
      <alignment horizontal="center" readingOrder="0" shrinkToFit="0" vertical="center" wrapText="0"/>
    </xf>
    <xf borderId="1" fillId="4" fontId="4" numFmtId="0" xfId="0" applyAlignment="1" applyBorder="1" applyFont="1">
      <alignment horizontal="center" readingOrder="0" shrinkToFit="0" vertical="center" wrapText="0"/>
    </xf>
    <xf borderId="1" fillId="5" fontId="2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shrinkToFit="0" wrapText="1"/>
    </xf>
    <xf borderId="9" fillId="0" fontId="3" numFmtId="0" xfId="0" applyAlignment="1" applyBorder="1" applyFont="1">
      <alignment shrinkToFit="0" wrapText="1"/>
    </xf>
    <xf borderId="1" fillId="2" fontId="6" numFmtId="0" xfId="0" applyAlignment="1" applyBorder="1" applyFont="1">
      <alignment horizontal="center" readingOrder="0" shrinkToFit="0" vertical="center" wrapText="0"/>
    </xf>
    <xf borderId="1" fillId="7" fontId="7" numFmtId="0" xfId="0" applyAlignment="1" applyBorder="1" applyFill="1" applyFont="1">
      <alignment horizontal="center" readingOrder="0" shrinkToFit="0" vertical="center" wrapText="0"/>
    </xf>
    <xf borderId="1" fillId="0" fontId="8" numFmtId="0" xfId="0" applyAlignment="1" applyBorder="1" applyFont="1">
      <alignment horizontal="left" readingOrder="0" shrinkToFit="0" vertical="center" wrapText="0"/>
    </xf>
    <xf borderId="2" fillId="0" fontId="8" numFmtId="0" xfId="0" applyAlignment="1" applyBorder="1" applyFont="1">
      <alignment horizontal="center" readingOrder="0" shrinkToFit="0" vertical="center" wrapText="0"/>
    </xf>
    <xf borderId="3" fillId="0" fontId="8" numFmtId="0" xfId="0" applyAlignment="1" applyBorder="1" applyFont="1">
      <alignment horizontal="center" readingOrder="0" shrinkToFit="0" vertical="center" wrapText="0"/>
    </xf>
    <xf borderId="4" fillId="0" fontId="8" numFmtId="0" xfId="0" applyAlignment="1" applyBorder="1" applyFont="1">
      <alignment horizontal="center" readingOrder="0" shrinkToFit="0" vertical="center" wrapText="0"/>
    </xf>
    <xf borderId="2" fillId="0" fontId="8" numFmtId="0" xfId="0" applyAlignment="1" applyBorder="1" applyFont="1">
      <alignment horizontal="center" shrinkToFit="0" vertical="center" wrapText="0"/>
    </xf>
    <xf borderId="3" fillId="0" fontId="8" numFmtId="0" xfId="0" applyAlignment="1" applyBorder="1" applyFont="1">
      <alignment horizontal="center" shrinkToFit="0" vertical="center" wrapText="0"/>
    </xf>
    <xf borderId="4" fillId="0" fontId="8" numFmtId="0" xfId="0" applyAlignment="1" applyBorder="1" applyFont="1">
      <alignment horizontal="center" shrinkToFit="0" vertical="center" wrapText="0"/>
    </xf>
    <xf borderId="1" fillId="0" fontId="8" numFmtId="164" xfId="0" applyAlignment="1" applyBorder="1" applyFont="1" applyNumberFormat="1">
      <alignment horizontal="center" shrinkToFit="0" vertical="bottom" wrapText="0"/>
    </xf>
    <xf borderId="10" fillId="0" fontId="3" numFmtId="0" xfId="0" applyAlignment="1" applyBorder="1" applyFont="1">
      <alignment shrinkToFit="0" wrapText="1"/>
    </xf>
    <xf borderId="1" fillId="7" fontId="7" numFmtId="0" xfId="0" applyAlignment="1" applyBorder="1" applyFont="1">
      <alignment horizontal="left" readingOrder="0" shrinkToFit="0" vertical="center" wrapText="0"/>
    </xf>
    <xf borderId="1" fillId="2" fontId="6" numFmtId="165" xfId="0" applyAlignment="1" applyBorder="1" applyFont="1" applyNumberFormat="1">
      <alignment horizontal="center" readingOrder="0" shrinkToFit="0" vertical="center" wrapText="0"/>
    </xf>
    <xf borderId="11" fillId="0" fontId="3" numFmtId="0" xfId="0" applyAlignment="1" applyBorder="1" applyFont="1">
      <alignment shrinkToFit="0" wrapText="1"/>
    </xf>
    <xf borderId="1" fillId="2" fontId="9" numFmtId="0" xfId="0" applyAlignment="1" applyBorder="1" applyFont="1">
      <alignment horizontal="center" readingOrder="0" shrinkToFit="0" vertical="center" wrapText="0"/>
    </xf>
    <xf borderId="1" fillId="2" fontId="9" numFmtId="0" xfId="0" applyAlignment="1" applyBorder="1" applyFont="1">
      <alignment readingOrder="0" shrinkToFit="0" vertical="bottom" wrapText="0"/>
    </xf>
    <xf borderId="1" fillId="7" fontId="7" numFmtId="165" xfId="0" applyAlignment="1" applyBorder="1" applyFont="1" applyNumberFormat="1">
      <alignment horizontal="right" shrinkToFit="0" vertical="center" wrapText="0"/>
    </xf>
    <xf borderId="1" fillId="7" fontId="7" numFmtId="165" xfId="0" applyAlignment="1" applyBorder="1" applyFont="1" applyNumberFormat="1">
      <alignment horizontal="right"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shrinkToFit="0" vertical="bottom" wrapText="0"/>
    </xf>
    <xf borderId="12" fillId="0" fontId="3" numFmtId="0" xfId="0" applyAlignment="1" applyBorder="1" applyFont="1">
      <alignment shrinkToFit="0" wrapText="1"/>
    </xf>
    <xf borderId="1" fillId="2" fontId="6" numFmtId="165" xfId="0" applyAlignment="1" applyBorder="1" applyFont="1" applyNumberFormat="1">
      <alignment horizontal="right" shrinkToFit="0" vertical="bottom" wrapText="0"/>
    </xf>
    <xf borderId="13" fillId="0" fontId="3" numFmtId="0" xfId="0" applyAlignment="1" applyBorder="1" applyFont="1">
      <alignment shrinkToFit="0" wrapText="1"/>
    </xf>
    <xf borderId="1" fillId="7" fontId="7" numFmtId="0" xfId="0" applyAlignment="1" applyBorder="1" applyFont="1">
      <alignment shrinkToFit="0" vertical="bottom" wrapText="0"/>
    </xf>
    <xf borderId="5" fillId="7" fontId="7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horizontal="left" readingOrder="0" shrinkToFit="0" vertical="center" wrapText="0"/>
    </xf>
    <xf borderId="1" fillId="7" fontId="7" numFmtId="10" xfId="0" applyAlignment="1" applyBorder="1" applyFont="1" applyNumberFormat="1">
      <alignment horizontal="center" readingOrder="0" shrinkToFit="0" vertical="center" wrapText="0"/>
    </xf>
    <xf borderId="1" fillId="2" fontId="9" numFmtId="16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5.0"/>
    <col customWidth="1" min="2" max="2" width="10.57"/>
    <col customWidth="1" min="3" max="3" width="11.0"/>
    <col customWidth="1" min="4" max="4" width="16.71"/>
    <col customWidth="1" min="5" max="5" width="5.71"/>
    <col customWidth="1" min="6" max="6" width="11.86"/>
    <col customWidth="1" min="7" max="7" width="11.71"/>
    <col customWidth="1" min="8" max="8" width="11.0"/>
    <col customWidth="1" min="9" max="9" width="16.71"/>
    <col customWidth="1" min="10" max="10" width="11.14"/>
    <col customWidth="1" min="11" max="11" width="11.86"/>
    <col customWidth="1" min="12" max="12" width="10.57"/>
    <col customWidth="1" min="13" max="13" width="11.0"/>
    <col customWidth="1" min="14" max="14" width="16.71"/>
    <col customWidth="1" min="15" max="15" width="5.71"/>
    <col customWidth="1" min="16" max="16" width="11.86"/>
    <col customWidth="1" min="17" max="17" width="11.0"/>
    <col customWidth="1" min="18" max="18" width="13.0"/>
    <col customWidth="1" min="19" max="19" width="11.71"/>
    <col customWidth="1" min="20" max="20" width="16.86"/>
    <col customWidth="1" min="21" max="21" width="11.29"/>
    <col customWidth="1" min="22" max="22" width="11.0"/>
    <col customWidth="1" min="23" max="23" width="15.71"/>
    <col customWidth="1" min="24" max="24" width="12.43"/>
    <col customWidth="1" min="25" max="25" width="11.86"/>
    <col customWidth="1" min="26" max="26" width="11.71"/>
  </cols>
  <sheetData>
    <row r="1">
      <c r="A1" s="1" t="s">
        <v>0</v>
      </c>
      <c r="B1" s="2" t="s">
        <v>1</v>
      </c>
      <c r="C1" s="3"/>
      <c r="D1" s="3"/>
      <c r="E1" s="3"/>
      <c r="F1" s="4"/>
      <c r="G1" s="5" t="s">
        <v>2</v>
      </c>
      <c r="H1" s="3"/>
      <c r="I1" s="3"/>
      <c r="J1" s="3"/>
      <c r="K1" s="4"/>
      <c r="L1" s="6" t="s">
        <v>3</v>
      </c>
      <c r="M1" s="3"/>
      <c r="N1" s="3"/>
      <c r="O1" s="3"/>
      <c r="P1" s="4"/>
      <c r="Q1" s="7" t="s">
        <v>4</v>
      </c>
      <c r="R1" s="7" t="s">
        <v>5</v>
      </c>
      <c r="S1" s="8"/>
      <c r="T1" s="9"/>
      <c r="U1" s="9"/>
      <c r="V1" s="9"/>
      <c r="W1" s="9"/>
      <c r="X1" s="9"/>
      <c r="Y1" s="9"/>
    </row>
    <row r="2" ht="15.0" customHeight="1">
      <c r="A2" s="4"/>
      <c r="B2" s="10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2" t="s">
        <v>6</v>
      </c>
      <c r="M2" s="12" t="s">
        <v>7</v>
      </c>
      <c r="N2" s="12" t="s">
        <v>8</v>
      </c>
      <c r="O2" s="12" t="s">
        <v>9</v>
      </c>
      <c r="P2" s="12" t="s">
        <v>10</v>
      </c>
      <c r="Q2" s="13"/>
      <c r="R2" s="9"/>
      <c r="S2" s="14"/>
      <c r="T2" s="15" t="s">
        <v>0</v>
      </c>
      <c r="U2" s="16" t="s">
        <v>6</v>
      </c>
      <c r="V2" s="16" t="s">
        <v>7</v>
      </c>
      <c r="W2" s="16" t="s">
        <v>8</v>
      </c>
      <c r="X2" s="16" t="s">
        <v>9</v>
      </c>
      <c r="Y2" s="16" t="s">
        <v>10</v>
      </c>
      <c r="Z2" s="8"/>
    </row>
    <row r="3" ht="15.0" customHeight="1">
      <c r="A3" s="17" t="s">
        <v>11</v>
      </c>
      <c r="B3" s="18">
        <v>1.0</v>
      </c>
      <c r="C3" s="19">
        <v>1.0</v>
      </c>
      <c r="D3" s="19">
        <v>2.0</v>
      </c>
      <c r="E3" s="19">
        <v>1.0</v>
      </c>
      <c r="F3" s="20">
        <v>1.0</v>
      </c>
      <c r="G3" s="21"/>
      <c r="H3" s="22"/>
      <c r="I3" s="22"/>
      <c r="J3" s="22"/>
      <c r="K3" s="23"/>
      <c r="L3" s="21"/>
      <c r="M3" s="22"/>
      <c r="N3" s="22"/>
      <c r="O3" s="22"/>
      <c r="P3" s="23"/>
      <c r="Q3" s="24">
        <f t="shared" ref="Q3:Q21" si="1">(B3*$U$3+C3*$V$3+D3*$W$3+E3*$X$3+F3*$Y$3)+(G3*$U$4+H3*$V$4+I3*$W$4+J3*$X$4+K3*$Y$4)+(L3*$U$5+M3*$V$5+N3*$W$5+O3*$X$5+P3*$Y$5)</f>
        <v>70</v>
      </c>
      <c r="R3" s="24">
        <f t="shared" ref="R3:R21" si="2">Q3*(1+$U$18)</f>
        <v>105</v>
      </c>
      <c r="S3" s="25"/>
      <c r="T3" s="26" t="s">
        <v>12</v>
      </c>
      <c r="U3" s="27">
        <v>20.0</v>
      </c>
      <c r="V3" s="27">
        <v>12.0</v>
      </c>
      <c r="W3" s="27">
        <v>8.0</v>
      </c>
      <c r="X3" s="27">
        <v>15.0</v>
      </c>
      <c r="Y3" s="27">
        <v>7.0</v>
      </c>
      <c r="Z3" s="8"/>
    </row>
    <row r="4" ht="15.0" customHeight="1">
      <c r="A4" s="17" t="s">
        <v>13</v>
      </c>
      <c r="B4" s="21"/>
      <c r="C4" s="22"/>
      <c r="D4" s="22"/>
      <c r="E4" s="22"/>
      <c r="F4" s="23"/>
      <c r="G4" s="21"/>
      <c r="H4" s="22"/>
      <c r="I4" s="22"/>
      <c r="J4" s="22"/>
      <c r="K4" s="23"/>
      <c r="L4" s="18">
        <v>8.0</v>
      </c>
      <c r="M4" s="19">
        <v>5.0</v>
      </c>
      <c r="N4" s="19">
        <v>18.0</v>
      </c>
      <c r="O4" s="19">
        <v>4.0</v>
      </c>
      <c r="P4" s="20">
        <v>2.0</v>
      </c>
      <c r="Q4" s="24">
        <f t="shared" si="1"/>
        <v>662</v>
      </c>
      <c r="R4" s="24">
        <f t="shared" si="2"/>
        <v>993</v>
      </c>
      <c r="S4" s="25"/>
      <c r="T4" s="26" t="s">
        <v>14</v>
      </c>
      <c r="U4" s="27">
        <v>24.0</v>
      </c>
      <c r="V4" s="27">
        <v>15.0</v>
      </c>
      <c r="W4" s="27">
        <v>10.0</v>
      </c>
      <c r="X4" s="27">
        <v>18.0</v>
      </c>
      <c r="Y4" s="27">
        <v>9.0</v>
      </c>
      <c r="Z4" s="8"/>
    </row>
    <row r="5" ht="15.0" customHeight="1">
      <c r="A5" s="17" t="s">
        <v>15</v>
      </c>
      <c r="B5" s="21"/>
      <c r="C5" s="22"/>
      <c r="D5" s="22"/>
      <c r="E5" s="22"/>
      <c r="F5" s="23"/>
      <c r="G5" s="18">
        <v>8.0</v>
      </c>
      <c r="H5" s="19">
        <v>5.0</v>
      </c>
      <c r="I5" s="19">
        <v>10.0</v>
      </c>
      <c r="J5" s="19">
        <v>3.0</v>
      </c>
      <c r="K5" s="20">
        <v>1.0</v>
      </c>
      <c r="L5" s="21"/>
      <c r="M5" s="22"/>
      <c r="N5" s="22"/>
      <c r="O5" s="22"/>
      <c r="P5" s="23"/>
      <c r="Q5" s="24">
        <f t="shared" si="1"/>
        <v>430</v>
      </c>
      <c r="R5" s="24">
        <f t="shared" si="2"/>
        <v>645</v>
      </c>
      <c r="S5" s="25"/>
      <c r="T5" s="26" t="s">
        <v>16</v>
      </c>
      <c r="U5" s="27">
        <v>30.0</v>
      </c>
      <c r="V5" s="27">
        <v>20.0</v>
      </c>
      <c r="W5" s="27">
        <v>12.0</v>
      </c>
      <c r="X5" s="27">
        <v>21.0</v>
      </c>
      <c r="Y5" s="27">
        <v>11.0</v>
      </c>
      <c r="Z5" s="8"/>
    </row>
    <row r="6">
      <c r="A6" s="17" t="s">
        <v>17</v>
      </c>
      <c r="B6" s="21"/>
      <c r="C6" s="22"/>
      <c r="D6" s="22"/>
      <c r="E6" s="22"/>
      <c r="F6" s="23"/>
      <c r="G6" s="18">
        <v>10.0</v>
      </c>
      <c r="H6" s="19">
        <v>6.0</v>
      </c>
      <c r="I6" s="19">
        <v>12.0</v>
      </c>
      <c r="J6" s="19">
        <v>6.0</v>
      </c>
      <c r="K6" s="20">
        <v>2.0</v>
      </c>
      <c r="L6" s="21"/>
      <c r="M6" s="22"/>
      <c r="N6" s="22"/>
      <c r="O6" s="22"/>
      <c r="P6" s="23"/>
      <c r="Q6" s="24">
        <f t="shared" si="1"/>
        <v>576</v>
      </c>
      <c r="R6" s="24">
        <f t="shared" si="2"/>
        <v>864</v>
      </c>
      <c r="S6" s="8"/>
      <c r="T6" s="3"/>
      <c r="U6" s="3"/>
      <c r="V6" s="3"/>
      <c r="W6" s="3"/>
      <c r="X6" s="3"/>
      <c r="Y6" s="28"/>
    </row>
    <row r="7" ht="15.0" customHeight="1">
      <c r="A7" s="17" t="s">
        <v>18</v>
      </c>
      <c r="B7" s="21"/>
      <c r="C7" s="22"/>
      <c r="D7" s="22"/>
      <c r="E7" s="22"/>
      <c r="F7" s="23"/>
      <c r="G7" s="18">
        <v>6.0</v>
      </c>
      <c r="H7" s="19">
        <v>6.0</v>
      </c>
      <c r="I7" s="19">
        <v>8.0</v>
      </c>
      <c r="J7" s="19">
        <v>4.0</v>
      </c>
      <c r="K7" s="20">
        <v>1.0</v>
      </c>
      <c r="L7" s="21"/>
      <c r="M7" s="22"/>
      <c r="N7" s="22"/>
      <c r="O7" s="22"/>
      <c r="P7" s="23"/>
      <c r="Q7" s="24">
        <f t="shared" si="1"/>
        <v>395</v>
      </c>
      <c r="R7" s="24">
        <f t="shared" si="2"/>
        <v>592.5</v>
      </c>
      <c r="S7" s="25"/>
      <c r="T7" s="15" t="s">
        <v>19</v>
      </c>
      <c r="U7" s="29" t="s">
        <v>20</v>
      </c>
      <c r="V7" s="29" t="s">
        <v>14</v>
      </c>
      <c r="W7" s="29" t="s">
        <v>16</v>
      </c>
      <c r="X7" s="29" t="s">
        <v>21</v>
      </c>
      <c r="Y7" s="8"/>
    </row>
    <row r="8" ht="15.0" customHeight="1">
      <c r="A8" s="17" t="s">
        <v>22</v>
      </c>
      <c r="B8" s="21"/>
      <c r="C8" s="22"/>
      <c r="D8" s="22"/>
      <c r="E8" s="22"/>
      <c r="F8" s="23"/>
      <c r="G8" s="18">
        <v>4.0</v>
      </c>
      <c r="H8" s="19">
        <v>2.0</v>
      </c>
      <c r="I8" s="19">
        <v>6.0</v>
      </c>
      <c r="J8" s="19">
        <v>6.0</v>
      </c>
      <c r="K8" s="20">
        <v>1.0</v>
      </c>
      <c r="L8" s="21"/>
      <c r="M8" s="22"/>
      <c r="N8" s="22"/>
      <c r="O8" s="22"/>
      <c r="P8" s="23"/>
      <c r="Q8" s="24">
        <f t="shared" si="1"/>
        <v>303</v>
      </c>
      <c r="R8" s="24">
        <f t="shared" si="2"/>
        <v>454.5</v>
      </c>
      <c r="S8" s="25"/>
      <c r="T8" s="30" t="s">
        <v>23</v>
      </c>
      <c r="U8" s="31">
        <f>SUM(B3:B21)*U3</f>
        <v>20</v>
      </c>
      <c r="V8" s="31">
        <f>SUM(G3:G21)*U4</f>
        <v>960</v>
      </c>
      <c r="W8" s="31">
        <f>SUM(L3:L21)*U5</f>
        <v>630</v>
      </c>
      <c r="X8" s="31">
        <f t="shared" ref="X8:X12" si="3">SUM(U8:W8)</f>
        <v>1610</v>
      </c>
      <c r="Y8" s="8"/>
    </row>
    <row r="9" ht="15.0" customHeight="1">
      <c r="A9" s="17" t="s">
        <v>24</v>
      </c>
      <c r="B9" s="21"/>
      <c r="C9" s="22"/>
      <c r="D9" s="22"/>
      <c r="E9" s="22"/>
      <c r="F9" s="23"/>
      <c r="G9" s="18">
        <v>5.0</v>
      </c>
      <c r="H9" s="19">
        <v>2.0</v>
      </c>
      <c r="I9" s="19">
        <v>6.0</v>
      </c>
      <c r="J9" s="19">
        <v>4.0</v>
      </c>
      <c r="K9" s="20">
        <v>2.0</v>
      </c>
      <c r="L9" s="21"/>
      <c r="M9" s="22"/>
      <c r="N9" s="22"/>
      <c r="O9" s="22"/>
      <c r="P9" s="23"/>
      <c r="Q9" s="24">
        <f t="shared" si="1"/>
        <v>300</v>
      </c>
      <c r="R9" s="24">
        <f t="shared" si="2"/>
        <v>450</v>
      </c>
      <c r="S9" s="25"/>
      <c r="T9" s="30" t="s">
        <v>25</v>
      </c>
      <c r="U9" s="32">
        <f>SUM(C3:C21)*V3</f>
        <v>12</v>
      </c>
      <c r="V9" s="32">
        <f>SUM(H3:H21)*V4</f>
        <v>390</v>
      </c>
      <c r="W9" s="31">
        <f>SUM(M3:M21)*V5</f>
        <v>280</v>
      </c>
      <c r="X9" s="32">
        <f t="shared" si="3"/>
        <v>682</v>
      </c>
      <c r="Y9" s="8"/>
    </row>
    <row r="10" ht="15.0" customHeight="1">
      <c r="A10" s="33" t="s">
        <v>26</v>
      </c>
      <c r="B10" s="21"/>
      <c r="C10" s="22"/>
      <c r="D10" s="22"/>
      <c r="E10" s="22"/>
      <c r="F10" s="23"/>
      <c r="G10" s="18">
        <v>7.0</v>
      </c>
      <c r="H10" s="19">
        <v>5.0</v>
      </c>
      <c r="I10" s="19">
        <v>6.0</v>
      </c>
      <c r="J10" s="19">
        <v>8.0</v>
      </c>
      <c r="K10" s="20">
        <v>1.0</v>
      </c>
      <c r="L10" s="21"/>
      <c r="M10" s="22"/>
      <c r="N10" s="22"/>
      <c r="O10" s="22"/>
      <c r="P10" s="23"/>
      <c r="Q10" s="24">
        <f t="shared" si="1"/>
        <v>456</v>
      </c>
      <c r="R10" s="24">
        <f t="shared" si="2"/>
        <v>684</v>
      </c>
      <c r="S10" s="25"/>
      <c r="T10" s="30" t="s">
        <v>27</v>
      </c>
      <c r="U10" s="32">
        <f>SUM(D3:D21)*W3</f>
        <v>16</v>
      </c>
      <c r="V10" s="32">
        <f>SUM(I3:I21)*W4</f>
        <v>480</v>
      </c>
      <c r="W10" s="31">
        <f>SUM(N3:N21)*W5</f>
        <v>504</v>
      </c>
      <c r="X10" s="32">
        <f t="shared" si="3"/>
        <v>1000</v>
      </c>
      <c r="Y10" s="8"/>
    </row>
    <row r="11" ht="15.0" customHeight="1">
      <c r="A11" s="33" t="s">
        <v>28</v>
      </c>
      <c r="B11" s="21"/>
      <c r="C11" s="22"/>
      <c r="D11" s="22"/>
      <c r="E11" s="22"/>
      <c r="F11" s="23"/>
      <c r="G11" s="21"/>
      <c r="H11" s="22"/>
      <c r="I11" s="22"/>
      <c r="J11" s="22"/>
      <c r="K11" s="23"/>
      <c r="L11" s="18">
        <v>6.0</v>
      </c>
      <c r="M11" s="19">
        <v>3.0</v>
      </c>
      <c r="N11" s="19">
        <v>10.0</v>
      </c>
      <c r="O11" s="19">
        <v>6.0</v>
      </c>
      <c r="P11" s="20">
        <v>2.0</v>
      </c>
      <c r="Q11" s="24">
        <f t="shared" si="1"/>
        <v>508</v>
      </c>
      <c r="R11" s="24">
        <f t="shared" si="2"/>
        <v>762</v>
      </c>
      <c r="S11" s="25"/>
      <c r="T11" s="30" t="s">
        <v>9</v>
      </c>
      <c r="U11" s="32">
        <f>SUM(E3:E21)*X3</f>
        <v>15</v>
      </c>
      <c r="V11" s="32">
        <f>SUM(J3:J21)*X4</f>
        <v>558</v>
      </c>
      <c r="W11" s="31">
        <f>SUM(O3:O21)*X5</f>
        <v>378</v>
      </c>
      <c r="X11" s="32">
        <f t="shared" si="3"/>
        <v>951</v>
      </c>
      <c r="Y11" s="8"/>
    </row>
    <row r="12" ht="15.0" customHeight="1">
      <c r="A12" s="33" t="s">
        <v>29</v>
      </c>
      <c r="B12" s="21"/>
      <c r="C12" s="22"/>
      <c r="D12" s="22"/>
      <c r="E12" s="22"/>
      <c r="F12" s="23"/>
      <c r="G12" s="21"/>
      <c r="H12" s="22"/>
      <c r="I12" s="22"/>
      <c r="J12" s="22"/>
      <c r="K12" s="23"/>
      <c r="L12" s="18">
        <v>7.0</v>
      </c>
      <c r="M12" s="19">
        <v>6.0</v>
      </c>
      <c r="N12" s="19">
        <v>14.0</v>
      </c>
      <c r="O12" s="19">
        <v>8.0</v>
      </c>
      <c r="P12" s="20">
        <v>3.0</v>
      </c>
      <c r="Q12" s="24">
        <f t="shared" si="1"/>
        <v>699</v>
      </c>
      <c r="R12" s="24">
        <f t="shared" si="2"/>
        <v>1048.5</v>
      </c>
      <c r="S12" s="25"/>
      <c r="T12" s="30" t="s">
        <v>30</v>
      </c>
      <c r="U12" s="32">
        <f>SUM(F3:F21)*Y3</f>
        <v>7</v>
      </c>
      <c r="V12" s="32">
        <f>SUM(K3:K21)*Y4</f>
        <v>72</v>
      </c>
      <c r="W12" s="31">
        <f>SUM(P3:P21)*Y5</f>
        <v>77</v>
      </c>
      <c r="X12" s="32">
        <f t="shared" si="3"/>
        <v>156</v>
      </c>
      <c r="Y12" s="8"/>
    </row>
    <row r="13" ht="15.0" customHeight="1">
      <c r="A13" s="34"/>
      <c r="B13" s="21"/>
      <c r="C13" s="22"/>
      <c r="D13" s="22"/>
      <c r="E13" s="22"/>
      <c r="F13" s="23"/>
      <c r="G13" s="21"/>
      <c r="H13" s="22"/>
      <c r="I13" s="22"/>
      <c r="J13" s="22"/>
      <c r="K13" s="23"/>
      <c r="L13" s="21"/>
      <c r="M13" s="22"/>
      <c r="N13" s="22"/>
      <c r="O13" s="22"/>
      <c r="P13" s="23"/>
      <c r="Q13" s="24">
        <f t="shared" si="1"/>
        <v>0</v>
      </c>
      <c r="R13" s="24">
        <f t="shared" si="2"/>
        <v>0</v>
      </c>
      <c r="S13" s="8"/>
      <c r="T13" s="28"/>
      <c r="U13" s="28"/>
      <c r="V13" s="28"/>
      <c r="W13" s="35"/>
      <c r="X13" s="36">
        <f>SUM(X8:X12)</f>
        <v>4399</v>
      </c>
      <c r="Y13" s="8"/>
    </row>
    <row r="14">
      <c r="A14" s="34"/>
      <c r="B14" s="21"/>
      <c r="C14" s="22"/>
      <c r="D14" s="22"/>
      <c r="E14" s="22"/>
      <c r="F14" s="23"/>
      <c r="G14" s="21"/>
      <c r="H14" s="22"/>
      <c r="I14" s="22"/>
      <c r="J14" s="22"/>
      <c r="K14" s="23"/>
      <c r="L14" s="21"/>
      <c r="M14" s="22"/>
      <c r="N14" s="22"/>
      <c r="O14" s="22"/>
      <c r="P14" s="23"/>
      <c r="Q14" s="24">
        <f t="shared" si="1"/>
        <v>0</v>
      </c>
      <c r="R14" s="24">
        <f t="shared" si="2"/>
        <v>0</v>
      </c>
      <c r="S14" s="8"/>
      <c r="U14" s="9"/>
      <c r="V14" s="9"/>
      <c r="W14" s="9"/>
      <c r="X14" s="3"/>
      <c r="Y14" s="9"/>
      <c r="Z14" s="9"/>
    </row>
    <row r="15" ht="15.0" customHeight="1">
      <c r="A15" s="34"/>
      <c r="B15" s="21"/>
      <c r="C15" s="22"/>
      <c r="D15" s="22"/>
      <c r="E15" s="22"/>
      <c r="F15" s="23"/>
      <c r="G15" s="21"/>
      <c r="H15" s="22"/>
      <c r="I15" s="22"/>
      <c r="J15" s="22"/>
      <c r="K15" s="23"/>
      <c r="L15" s="21"/>
      <c r="M15" s="22"/>
      <c r="N15" s="22"/>
      <c r="O15" s="22"/>
      <c r="P15" s="23"/>
      <c r="Q15" s="24">
        <f t="shared" si="1"/>
        <v>0</v>
      </c>
      <c r="R15" s="24">
        <f t="shared" si="2"/>
        <v>0</v>
      </c>
      <c r="S15" s="8"/>
      <c r="T15" s="37"/>
      <c r="U15" s="29" t="s">
        <v>6</v>
      </c>
      <c r="V15" s="29" t="s">
        <v>7</v>
      </c>
      <c r="W15" s="29" t="s">
        <v>8</v>
      </c>
      <c r="X15" s="29" t="s">
        <v>9</v>
      </c>
      <c r="Y15" s="29" t="s">
        <v>10</v>
      </c>
      <c r="Z15" s="29" t="s">
        <v>21</v>
      </c>
    </row>
    <row r="16" ht="15.0" customHeight="1">
      <c r="A16" s="34"/>
      <c r="B16" s="21"/>
      <c r="C16" s="22"/>
      <c r="D16" s="22"/>
      <c r="E16" s="22"/>
      <c r="F16" s="23"/>
      <c r="G16" s="21"/>
      <c r="H16" s="22"/>
      <c r="I16" s="22"/>
      <c r="J16" s="22"/>
      <c r="K16" s="23"/>
      <c r="L16" s="21"/>
      <c r="M16" s="22"/>
      <c r="N16" s="22"/>
      <c r="O16" s="22"/>
      <c r="P16" s="23"/>
      <c r="Q16" s="24">
        <f t="shared" si="1"/>
        <v>0</v>
      </c>
      <c r="R16" s="24">
        <f t="shared" si="2"/>
        <v>0</v>
      </c>
      <c r="S16" s="25"/>
      <c r="T16" s="30" t="s">
        <v>31</v>
      </c>
      <c r="U16" s="38">
        <f t="shared" ref="U16:Y16" si="4">SUM(B3:B21,G3:G21,L3:L21)</f>
        <v>62</v>
      </c>
      <c r="V16" s="38">
        <f t="shared" si="4"/>
        <v>41</v>
      </c>
      <c r="W16" s="38">
        <f t="shared" si="4"/>
        <v>92</v>
      </c>
      <c r="X16" s="38">
        <f t="shared" si="4"/>
        <v>50</v>
      </c>
      <c r="Y16" s="39">
        <f t="shared" si="4"/>
        <v>16</v>
      </c>
      <c r="Z16" s="39">
        <f>SUM(U16:Y16)</f>
        <v>261</v>
      </c>
    </row>
    <row r="17">
      <c r="A17" s="34"/>
      <c r="B17" s="21"/>
      <c r="C17" s="22"/>
      <c r="D17" s="22"/>
      <c r="E17" s="22"/>
      <c r="F17" s="23"/>
      <c r="G17" s="21"/>
      <c r="H17" s="22"/>
      <c r="I17" s="22"/>
      <c r="J17" s="22"/>
      <c r="K17" s="23"/>
      <c r="L17" s="21"/>
      <c r="M17" s="22"/>
      <c r="N17" s="22"/>
      <c r="O17" s="22"/>
      <c r="P17" s="23"/>
      <c r="Q17" s="24">
        <f t="shared" si="1"/>
        <v>0</v>
      </c>
      <c r="R17" s="24">
        <f t="shared" si="2"/>
        <v>0</v>
      </c>
      <c r="S17" s="8"/>
      <c r="T17" s="3"/>
      <c r="U17" s="3"/>
      <c r="V17" s="28"/>
      <c r="W17" s="28"/>
      <c r="X17" s="28"/>
    </row>
    <row r="18" ht="15.0" customHeight="1">
      <c r="A18" s="34"/>
      <c r="B18" s="21"/>
      <c r="C18" s="22"/>
      <c r="D18" s="22"/>
      <c r="E18" s="22"/>
      <c r="F18" s="23"/>
      <c r="G18" s="21"/>
      <c r="H18" s="22"/>
      <c r="I18" s="22"/>
      <c r="J18" s="22"/>
      <c r="K18" s="23"/>
      <c r="L18" s="21"/>
      <c r="M18" s="22"/>
      <c r="N18" s="22"/>
      <c r="O18" s="22"/>
      <c r="P18" s="23"/>
      <c r="Q18" s="24">
        <f t="shared" si="1"/>
        <v>0</v>
      </c>
      <c r="R18" s="24">
        <f t="shared" si="2"/>
        <v>0</v>
      </c>
      <c r="S18" s="25"/>
      <c r="T18" s="40" t="s">
        <v>32</v>
      </c>
      <c r="U18" s="41">
        <v>0.5</v>
      </c>
      <c r="V18" s="8"/>
    </row>
    <row r="19" ht="15.0" customHeight="1">
      <c r="A19" s="34"/>
      <c r="B19" s="21"/>
      <c r="C19" s="22"/>
      <c r="D19" s="22"/>
      <c r="E19" s="22"/>
      <c r="F19" s="23"/>
      <c r="G19" s="21"/>
      <c r="H19" s="22"/>
      <c r="I19" s="22"/>
      <c r="J19" s="22"/>
      <c r="K19" s="23"/>
      <c r="L19" s="21"/>
      <c r="M19" s="22"/>
      <c r="N19" s="22"/>
      <c r="O19" s="22"/>
      <c r="P19" s="23"/>
      <c r="Q19" s="24">
        <f t="shared" si="1"/>
        <v>0</v>
      </c>
      <c r="R19" s="24">
        <f t="shared" si="2"/>
        <v>0</v>
      </c>
      <c r="S19" s="25"/>
      <c r="T19" s="26" t="s">
        <v>33</v>
      </c>
      <c r="U19" s="42">
        <f>SUM(Q3:Q29)</f>
        <v>4399</v>
      </c>
      <c r="V19" s="8"/>
    </row>
    <row r="20" ht="15.0" customHeight="1">
      <c r="A20" s="34"/>
      <c r="B20" s="21"/>
      <c r="C20" s="22"/>
      <c r="D20" s="22"/>
      <c r="E20" s="22"/>
      <c r="F20" s="23"/>
      <c r="G20" s="21"/>
      <c r="H20" s="22"/>
      <c r="I20" s="22"/>
      <c r="J20" s="22"/>
      <c r="K20" s="23"/>
      <c r="L20" s="21"/>
      <c r="M20" s="22"/>
      <c r="N20" s="22"/>
      <c r="O20" s="22"/>
      <c r="P20" s="23"/>
      <c r="Q20" s="24">
        <f t="shared" si="1"/>
        <v>0</v>
      </c>
      <c r="R20" s="24">
        <f t="shared" si="2"/>
        <v>0</v>
      </c>
      <c r="S20" s="25"/>
      <c r="T20" s="26" t="s">
        <v>34</v>
      </c>
      <c r="U20" s="42">
        <f>SUM(R3:R29)</f>
        <v>6598.5</v>
      </c>
      <c r="V20" s="8"/>
    </row>
    <row r="21" ht="15.0" customHeight="1">
      <c r="A21" s="34"/>
      <c r="B21" s="21"/>
      <c r="C21" s="22"/>
      <c r="D21" s="22"/>
      <c r="E21" s="22"/>
      <c r="F21" s="23"/>
      <c r="G21" s="21"/>
      <c r="H21" s="22"/>
      <c r="I21" s="22"/>
      <c r="J21" s="22"/>
      <c r="K21" s="23"/>
      <c r="L21" s="21"/>
      <c r="M21" s="22"/>
      <c r="N21" s="22"/>
      <c r="O21" s="22"/>
      <c r="P21" s="23"/>
      <c r="Q21" s="24">
        <f t="shared" si="1"/>
        <v>0</v>
      </c>
      <c r="R21" s="24">
        <f t="shared" si="2"/>
        <v>0</v>
      </c>
      <c r="S21" s="25"/>
      <c r="T21" s="26" t="s">
        <v>35</v>
      </c>
      <c r="U21" s="42">
        <f>U20-U19</f>
        <v>2199.5</v>
      </c>
      <c r="V21" s="8"/>
    </row>
  </sheetData>
  <mergeCells count="3">
    <mergeCell ref="B1:F1"/>
    <mergeCell ref="G1:K1"/>
    <mergeCell ref="L1:P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6" width="11.71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6" width="11.71"/>
  </cols>
  <sheetData/>
  <drawing r:id="rId1"/>
</worksheet>
</file>