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Course files/KEM01/Labs/Documents/2022-12-08/"/>
    </mc:Choice>
  </mc:AlternateContent>
  <xr:revisionPtr revIDLastSave="297" documentId="8_{4BE33277-0245-43C2-92D0-F791E099CA2C}" xr6:coauthVersionLast="47" xr6:coauthVersionMax="47" xr10:uidLastSave="{0FF25E0A-CEE8-4139-911C-2D22752164C0}"/>
  <bookViews>
    <workbookView xWindow="-110" yWindow="-110" windowWidth="19420" windowHeight="10420" xr2:uid="{79DAC470-DE99-4C85-9393-2C5F0C622CFE}"/>
  </bookViews>
  <sheets>
    <sheet name="Blad1" sheetId="1" r:id="rId1"/>
    <sheet name="Blad2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3" i="1"/>
  <c r="M54" i="1"/>
  <c r="M55" i="1"/>
  <c r="M56" i="1"/>
  <c r="M52" i="1"/>
  <c r="N61" i="1"/>
  <c r="L61" i="1"/>
  <c r="N60" i="1"/>
  <c r="L60" i="1"/>
  <c r="N59" i="1"/>
  <c r="L59" i="1"/>
  <c r="N58" i="1"/>
  <c r="L58" i="1"/>
  <c r="N57" i="1"/>
  <c r="N56" i="1"/>
  <c r="L56" i="1"/>
  <c r="N55" i="1"/>
  <c r="L55" i="1"/>
  <c r="N54" i="1"/>
  <c r="L54" i="1"/>
  <c r="N53" i="1"/>
  <c r="L53" i="1"/>
  <c r="N52" i="1"/>
  <c r="M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9" i="1"/>
  <c r="L17" i="1"/>
  <c r="L10" i="1"/>
  <c r="L16" i="1"/>
  <c r="L15" i="1"/>
  <c r="L14" i="1"/>
  <c r="L11" i="1"/>
  <c r="L12" i="1"/>
  <c r="N13" i="1"/>
  <c r="N9" i="1"/>
  <c r="N10" i="1"/>
  <c r="N11" i="1"/>
  <c r="N12" i="1"/>
  <c r="N8" i="1"/>
  <c r="M18" i="1"/>
  <c r="M17" i="1"/>
  <c r="M16" i="1"/>
  <c r="M15" i="1"/>
  <c r="M14" i="1"/>
  <c r="M13" i="1"/>
  <c r="M9" i="1"/>
  <c r="M10" i="1"/>
  <c r="M11" i="1"/>
  <c r="M12" i="1"/>
  <c r="M8" i="1"/>
  <c r="F17" i="2"/>
  <c r="F8" i="2"/>
  <c r="F9" i="2"/>
  <c r="F10" i="2"/>
  <c r="F11" i="2"/>
  <c r="F12" i="2"/>
  <c r="F13" i="2"/>
  <c r="F14" i="2"/>
  <c r="F15" i="2"/>
  <c r="F16" i="2"/>
  <c r="F7" i="2"/>
  <c r="E8" i="2"/>
  <c r="E9" i="2"/>
  <c r="E10" i="2"/>
  <c r="E11" i="2"/>
  <c r="E12" i="2"/>
  <c r="E13" i="2"/>
  <c r="E14" i="2"/>
  <c r="E15" i="2"/>
  <c r="E16" i="2"/>
  <c r="E17" i="2"/>
  <c r="E7" i="2"/>
  <c r="D8" i="2" l="1"/>
  <c r="D9" i="2"/>
  <c r="D10" i="2"/>
  <c r="D11" i="2"/>
  <c r="D12" i="2"/>
  <c r="D13" i="2"/>
  <c r="D14" i="2"/>
  <c r="D15" i="2"/>
  <c r="D16" i="2"/>
  <c r="D17" i="2"/>
  <c r="D7" i="2"/>
</calcChain>
</file>

<file path=xl/sharedStrings.xml><?xml version="1.0" encoding="utf-8"?>
<sst xmlns="http://schemas.openxmlformats.org/spreadsheetml/2006/main" count="73" uniqueCount="37">
  <si>
    <t xml:space="preserve">ethanol and  heptane </t>
  </si>
  <si>
    <t xml:space="preserve">early lab  9.50 </t>
  </si>
  <si>
    <t>late lab  12.20</t>
  </si>
  <si>
    <t>group 1</t>
  </si>
  <si>
    <t xml:space="preserve">ethanol vol ml </t>
  </si>
  <si>
    <t xml:space="preserve">heptane vol ml </t>
  </si>
  <si>
    <r>
      <t>BP  (C</t>
    </r>
    <r>
      <rPr>
        <sz val="11"/>
        <color theme="1"/>
        <rFont val="Calibri"/>
        <family val="2"/>
      </rPr>
      <t>°)</t>
    </r>
  </si>
  <si>
    <t xml:space="preserve">group 2 </t>
  </si>
  <si>
    <t>BP  (C°)</t>
  </si>
  <si>
    <t xml:space="preserve">propan 1 ol vs propan 2 ol </t>
  </si>
  <si>
    <t>group 3</t>
  </si>
  <si>
    <t xml:space="preserve">propan 1 ol </t>
  </si>
  <si>
    <t xml:space="preserve">propan 2 ol </t>
  </si>
  <si>
    <t xml:space="preserve">group 4 </t>
  </si>
  <si>
    <t xml:space="preserve">acetone vs ethyl acetate </t>
  </si>
  <si>
    <t xml:space="preserve">early lab </t>
  </si>
  <si>
    <t xml:space="preserve">group 5 </t>
  </si>
  <si>
    <t xml:space="preserve">group 3 2nd time </t>
  </si>
  <si>
    <t xml:space="preserve">acetone </t>
  </si>
  <si>
    <t xml:space="preserve">ethyl acetate </t>
  </si>
  <si>
    <t xml:space="preserve"> </t>
  </si>
  <si>
    <t xml:space="preserve">volume </t>
  </si>
  <si>
    <t xml:space="preserve">proportion </t>
  </si>
  <si>
    <t xml:space="preserve">BP </t>
  </si>
  <si>
    <t>liquid a</t>
  </si>
  <si>
    <t>liquid b</t>
  </si>
  <si>
    <t xml:space="preserve">tot </t>
  </si>
  <si>
    <t xml:space="preserve">% liquid a </t>
  </si>
  <si>
    <t xml:space="preserve">% liquid  b </t>
  </si>
  <si>
    <r>
      <t xml:space="preserve">temp </t>
    </r>
    <r>
      <rPr>
        <sz val="11"/>
        <color theme="1"/>
        <rFont val="Calibri"/>
        <family val="2"/>
      </rPr>
      <t xml:space="preserve">°C </t>
    </r>
  </si>
  <si>
    <t>Boiling point</t>
  </si>
  <si>
    <t>% heptane</t>
  </si>
  <si>
    <t>% ethanol</t>
  </si>
  <si>
    <t>% propan-1-ol</t>
  </si>
  <si>
    <t>% propan-2-ol</t>
  </si>
  <si>
    <t>% ethyl acetate</t>
  </si>
  <si>
    <t>% acetone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</si>
</sst>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164" fontId="0" fillId="0" borderId="12" xfId="1" applyNumberFormat="1" applyFont="1" applyBorder="1"/>
    <xf numFmtId="164" fontId="0" fillId="0" borderId="7" xfId="1" applyNumberFormat="1" applyFont="1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0" xfId="2" applyNumberFormat="1" applyFont="1" applyBorder="1"/>
    <xf numFmtId="9" fontId="0" fillId="0" borderId="0" xfId="0" applyNumberFormat="1"/>
    <xf numFmtId="0" fontId="0" fillId="0" borderId="0" xfId="0" applyBorder="1"/>
    <xf numFmtId="9" fontId="0" fillId="0" borderId="4" xfId="2" applyFont="1" applyBorder="1"/>
    <xf numFmtId="1" fontId="0" fillId="0" borderId="4" xfId="2" applyNumberFormat="1" applyFont="1" applyBorder="1"/>
    <xf numFmtId="0" fontId="0" fillId="0" borderId="15" xfId="0" applyFill="1" applyBorder="1"/>
    <xf numFmtId="0" fontId="0" fillId="0" borderId="15" xfId="0" applyBorder="1"/>
    <xf numFmtId="10" fontId="0" fillId="0" borderId="15" xfId="0" applyNumberFormat="1" applyBorder="1"/>
    <xf numFmtId="10" fontId="0" fillId="0" borderId="15" xfId="0" applyNumberFormat="1" applyFill="1" applyBorder="1"/>
    <xf numFmtId="0" fontId="2" fillId="0" borderId="0" xfId="0" applyFont="1"/>
    <xf numFmtId="165" fontId="0" fillId="0" borderId="15" xfId="2" applyNumberFormat="1" applyFont="1" applyBorder="1"/>
    <xf numFmtId="165" fontId="0" fillId="0" borderId="15" xfId="2" applyNumberFormat="1" applyFont="1" applyFill="1" applyBorder="1"/>
    <xf numFmtId="10" fontId="0" fillId="0" borderId="15" xfId="2" applyNumberFormat="1" applyFont="1" applyBorder="1"/>
    <xf numFmtId="10" fontId="0" fillId="0" borderId="15" xfId="2" applyNumberFormat="1" applyFont="1" applyFill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Proportions of liquids in the mixture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Blad1!$N$8:$N$18</c:f>
              <c:numCache>
                <c:formatCode>0.0%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0.7142857142857143</c:v>
                </c:pt>
                <c:pt idx="3">
                  <c:v>0.625</c:v>
                </c:pt>
                <c:pt idx="4">
                  <c:v>0.55555555555555558</c:v>
                </c:pt>
                <c:pt idx="5">
                  <c:v>0.5</c:v>
                </c:pt>
                <c:pt idx="6">
                  <c:v>0.55555555555555558</c:v>
                </c:pt>
                <c:pt idx="7">
                  <c:v>0.625</c:v>
                </c:pt>
                <c:pt idx="8">
                  <c:v>0.7142857142857143</c:v>
                </c:pt>
                <c:pt idx="9">
                  <c:v>0.83333333333333337</c:v>
                </c:pt>
                <c:pt idx="10">
                  <c:v>1</c:v>
                </c:pt>
              </c:numCache>
            </c:numRef>
          </c:cat>
          <c:val>
            <c:numRef>
              <c:f>Blad1!$M$8:$M$18</c:f>
              <c:numCache>
                <c:formatCode>General</c:formatCode>
                <c:ptCount val="11"/>
                <c:pt idx="0">
                  <c:v>122</c:v>
                </c:pt>
                <c:pt idx="1">
                  <c:v>108.5</c:v>
                </c:pt>
                <c:pt idx="2">
                  <c:v>89.5</c:v>
                </c:pt>
                <c:pt idx="3">
                  <c:v>78</c:v>
                </c:pt>
                <c:pt idx="4">
                  <c:v>73</c:v>
                </c:pt>
                <c:pt idx="5">
                  <c:v>72.875</c:v>
                </c:pt>
                <c:pt idx="6">
                  <c:v>73.5</c:v>
                </c:pt>
                <c:pt idx="7">
                  <c:v>74.5</c:v>
                </c:pt>
                <c:pt idx="8">
                  <c:v>80.5</c:v>
                </c:pt>
                <c:pt idx="9">
                  <c:v>91.5</c:v>
                </c:pt>
                <c:pt idx="10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C-485E-B0C3-2CC1408D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87344"/>
        <c:axId val="1478199824"/>
      </c:lineChart>
      <c:catAx>
        <c:axId val="14781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/>
                  <a:t>%HEPTANE &lt;</a:t>
                </a:r>
                <a:r>
                  <a:rPr lang="sv-SE" sz="1200" b="1" baseline="0"/>
                  <a:t> ̶ &gt; %ETHANOL</a:t>
                </a:r>
                <a:endParaRPr lang="sv-SE" sz="1200" b="1"/>
              </a:p>
            </c:rich>
          </c:tx>
          <c:layout>
            <c:manualLayout>
              <c:xMode val="edge"/>
              <c:yMode val="edge"/>
              <c:x val="0.36241113584935375"/>
              <c:y val="0.86498135332207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199824"/>
        <c:crosses val="autoZero"/>
        <c:auto val="1"/>
        <c:lblAlgn val="ctr"/>
        <c:lblOffset val="100"/>
        <c:noMultiLvlLbl val="0"/>
      </c:catAx>
      <c:valAx>
        <c:axId val="1478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18734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</a:t>
            </a:r>
            <a:r>
              <a:rPr lang="en-US" baseline="0"/>
              <a:t> of liquids in the mixture</a:t>
            </a:r>
          </a:p>
        </c:rich>
      </c:tx>
      <c:layout>
        <c:manualLayout>
          <c:xMode val="edge"/>
          <c:yMode val="edge"/>
          <c:x val="0.16387493418587074"/>
          <c:y val="4.2414234558509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Blad1!$N$8:$N$18</c:f>
              <c:numCache>
                <c:formatCode>0.0%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0.7142857142857143</c:v>
                </c:pt>
                <c:pt idx="3">
                  <c:v>0.625</c:v>
                </c:pt>
                <c:pt idx="4">
                  <c:v>0.55555555555555558</c:v>
                </c:pt>
                <c:pt idx="5">
                  <c:v>0.5</c:v>
                </c:pt>
                <c:pt idx="6">
                  <c:v>0.55555555555555558</c:v>
                </c:pt>
                <c:pt idx="7">
                  <c:v>0.625</c:v>
                </c:pt>
                <c:pt idx="8">
                  <c:v>0.7142857142857143</c:v>
                </c:pt>
                <c:pt idx="9">
                  <c:v>0.83333333333333337</c:v>
                </c:pt>
                <c:pt idx="10">
                  <c:v>1</c:v>
                </c:pt>
              </c:numCache>
            </c:numRef>
          </c:cat>
          <c:val>
            <c:numRef>
              <c:f>Blad1!$M$30:$M$40</c:f>
              <c:numCache>
                <c:formatCode>General</c:formatCode>
                <c:ptCount val="11"/>
                <c:pt idx="0">
                  <c:v>112</c:v>
                </c:pt>
                <c:pt idx="1">
                  <c:v>114.5</c:v>
                </c:pt>
                <c:pt idx="2">
                  <c:v>107</c:v>
                </c:pt>
                <c:pt idx="3">
                  <c:v>98</c:v>
                </c:pt>
                <c:pt idx="4">
                  <c:v>93</c:v>
                </c:pt>
                <c:pt idx="5">
                  <c:v>89.75</c:v>
                </c:pt>
                <c:pt idx="6">
                  <c:v>90.25</c:v>
                </c:pt>
                <c:pt idx="7">
                  <c:v>91.5</c:v>
                </c:pt>
                <c:pt idx="8">
                  <c:v>96.5</c:v>
                </c:pt>
                <c:pt idx="9">
                  <c:v>98.5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E-471D-B030-C92EC60C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87344"/>
        <c:axId val="1478199824"/>
      </c:lineChart>
      <c:catAx>
        <c:axId val="14781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/>
                  <a:t>%PROPAN-2-OL  &lt;</a:t>
                </a:r>
                <a:r>
                  <a:rPr lang="sv-SE" sz="1200" b="1" baseline="0"/>
                  <a:t> ̶ &gt;  %PROPAN1-OL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199824"/>
        <c:crosses val="autoZero"/>
        <c:auto val="1"/>
        <c:lblAlgn val="ctr"/>
        <c:lblOffset val="100"/>
        <c:noMultiLvlLbl val="0"/>
      </c:catAx>
      <c:valAx>
        <c:axId val="1478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18734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 of liquids</a:t>
            </a:r>
            <a:r>
              <a:rPr lang="en-US" baseline="0"/>
              <a:t> in the mixture</a:t>
            </a:r>
            <a:endParaRPr lang="en-US"/>
          </a:p>
        </c:rich>
      </c:tx>
      <c:layout>
        <c:manualLayout>
          <c:xMode val="edge"/>
          <c:yMode val="edge"/>
          <c:x val="0.16387493418587074"/>
          <c:y val="4.2414234558509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Blad1!$N$8:$N$18</c:f>
              <c:numCache>
                <c:formatCode>0.0%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0.7142857142857143</c:v>
                </c:pt>
                <c:pt idx="3">
                  <c:v>0.625</c:v>
                </c:pt>
                <c:pt idx="4">
                  <c:v>0.55555555555555558</c:v>
                </c:pt>
                <c:pt idx="5">
                  <c:v>0.5</c:v>
                </c:pt>
                <c:pt idx="6">
                  <c:v>0.55555555555555558</c:v>
                </c:pt>
                <c:pt idx="7">
                  <c:v>0.625</c:v>
                </c:pt>
                <c:pt idx="8">
                  <c:v>0.7142857142857143</c:v>
                </c:pt>
                <c:pt idx="9">
                  <c:v>0.83333333333333337</c:v>
                </c:pt>
                <c:pt idx="10">
                  <c:v>1</c:v>
                </c:pt>
              </c:numCache>
            </c:numRef>
          </c:cat>
          <c:val>
            <c:numRef>
              <c:f>Blad1!$M$52:$M$62</c:f>
              <c:numCache>
                <c:formatCode>General</c:formatCode>
                <c:ptCount val="11"/>
                <c:pt idx="0">
                  <c:v>87</c:v>
                </c:pt>
                <c:pt idx="1">
                  <c:v>61</c:v>
                </c:pt>
                <c:pt idx="2">
                  <c:v>62</c:v>
                </c:pt>
                <c:pt idx="3">
                  <c:v>62</c:v>
                </c:pt>
                <c:pt idx="4">
                  <c:v>61</c:v>
                </c:pt>
                <c:pt idx="5">
                  <c:v>62.5</c:v>
                </c:pt>
                <c:pt idx="6">
                  <c:v>65</c:v>
                </c:pt>
                <c:pt idx="7">
                  <c:v>68</c:v>
                </c:pt>
                <c:pt idx="8">
                  <c:v>72</c:v>
                </c:pt>
                <c:pt idx="9">
                  <c:v>79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DB6-93C3-B55EDBDCA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187344"/>
        <c:axId val="1478199824"/>
      </c:lineChart>
      <c:catAx>
        <c:axId val="14781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1"/>
                  <a:t>%ACETONE  &lt;</a:t>
                </a:r>
                <a:r>
                  <a:rPr lang="sv-SE" sz="1200" b="1" baseline="0"/>
                  <a:t> ̶ &gt;  %ETHYL ACETATE</a:t>
                </a:r>
              </a:p>
            </c:rich>
          </c:tx>
          <c:layout>
            <c:manualLayout>
              <c:xMode val="edge"/>
              <c:yMode val="edge"/>
              <c:x val="0.35394482380233627"/>
              <c:y val="0.86498135332207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199824"/>
        <c:crosses val="autoZero"/>
        <c:auto val="1"/>
        <c:lblAlgn val="ctr"/>
        <c:lblOffset val="100"/>
        <c:noMultiLvlLbl val="0"/>
      </c:catAx>
      <c:valAx>
        <c:axId val="1478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7818734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6</xdr:row>
      <xdr:rowOff>114300</xdr:rowOff>
    </xdr:from>
    <xdr:to>
      <xdr:col>20</xdr:col>
      <xdr:colOff>80433</xdr:colOff>
      <xdr:row>21</xdr:row>
      <xdr:rowOff>29633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586BFC-DB2D-E45F-0E72-DE100C51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601579</xdr:colOff>
      <xdr:row>28</xdr:row>
      <xdr:rowOff>27851</xdr:rowOff>
    </xdr:from>
    <xdr:to>
      <xdr:col>20</xdr:col>
      <xdr:colOff>466112</xdr:colOff>
      <xdr:row>42</xdr:row>
      <xdr:rowOff>149280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2E3E0-91E2-4CBA-BD7E-16E4F3B8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471682</xdr:colOff>
      <xdr:row>65</xdr:row>
      <xdr:rowOff>121429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E2867-FBB2-45C2-AF08-99FF044F6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7ABC-6384-4793-AE1B-0B3E92D627CE}">
  <dimension ref="A3:O67"/>
  <sheetViews>
    <sheetView tabSelected="1" topLeftCell="I25" zoomScale="114" workbookViewId="0">
      <selection activeCell="L29" sqref="L29:N40"/>
    </sheetView>
  </sheetViews>
  <sheetFormatPr defaultRowHeight="15" customHeight="1" x14ac:dyDescent="0.35"/>
  <cols>
    <col min="3" max="3" width="12.26953125" customWidth="1"/>
    <col min="4" max="4" width="16.1796875" customWidth="1"/>
    <col min="7" max="9" width="13.453125" customWidth="1"/>
    <col min="11" max="11" width="7.7265625" customWidth="1"/>
    <col min="12" max="12" width="13.08984375" customWidth="1"/>
    <col min="13" max="13" width="12.36328125" customWidth="1"/>
    <col min="14" max="14" width="16.08984375" customWidth="1"/>
    <col min="18" max="18" width="23.7265625" customWidth="1"/>
  </cols>
  <sheetData>
    <row r="3" spans="1:15" ht="14.5" x14ac:dyDescent="0.35">
      <c r="C3" s="39" t="s">
        <v>0</v>
      </c>
      <c r="D3" s="39"/>
      <c r="E3" s="39"/>
      <c r="F3" s="39"/>
      <c r="G3" s="39"/>
      <c r="H3" s="39"/>
      <c r="I3" s="39"/>
      <c r="J3" s="39"/>
    </row>
    <row r="4" spans="1:15" ht="14.5" x14ac:dyDescent="0.35">
      <c r="C4" s="10"/>
      <c r="D4" s="10"/>
      <c r="E4" s="10"/>
      <c r="G4" s="11"/>
      <c r="H4" s="11"/>
      <c r="I4" s="11"/>
      <c r="J4" s="11"/>
    </row>
    <row r="5" spans="1:15" ht="14.5" x14ac:dyDescent="0.35">
      <c r="C5" s="41" t="s">
        <v>1</v>
      </c>
      <c r="D5" s="41"/>
      <c r="E5" s="41"/>
      <c r="F5" s="1"/>
      <c r="G5" s="40" t="s">
        <v>2</v>
      </c>
      <c r="H5" s="40"/>
      <c r="I5" s="40"/>
      <c r="J5" s="40"/>
    </row>
    <row r="6" spans="1:15" thickBot="1" x14ac:dyDescent="0.4">
      <c r="C6" s="10" t="s">
        <v>3</v>
      </c>
      <c r="D6" s="10"/>
      <c r="E6" s="10"/>
      <c r="G6" s="8" t="s">
        <v>3</v>
      </c>
      <c r="H6" s="8"/>
      <c r="I6" s="8"/>
      <c r="J6" s="8"/>
    </row>
    <row r="7" spans="1:15" ht="14.5" x14ac:dyDescent="0.35">
      <c r="C7" s="2" t="s">
        <v>4</v>
      </c>
      <c r="D7" s="2" t="s">
        <v>5</v>
      </c>
      <c r="E7" s="3" t="s">
        <v>6</v>
      </c>
      <c r="G7" s="2" t="s">
        <v>4</v>
      </c>
      <c r="H7" s="3" t="s">
        <v>5</v>
      </c>
      <c r="I7" s="3"/>
      <c r="J7" s="3" t="s">
        <v>6</v>
      </c>
      <c r="L7" s="30" t="s">
        <v>31</v>
      </c>
      <c r="M7" s="30" t="s">
        <v>30</v>
      </c>
      <c r="N7" s="31" t="s">
        <v>32</v>
      </c>
    </row>
    <row r="8" spans="1:15" ht="14.5" x14ac:dyDescent="0.35">
      <c r="C8" s="4">
        <v>10</v>
      </c>
      <c r="D8" s="4">
        <v>0</v>
      </c>
      <c r="E8" s="5">
        <v>121</v>
      </c>
      <c r="G8" s="4">
        <v>10</v>
      </c>
      <c r="H8" s="5">
        <v>0</v>
      </c>
      <c r="I8" s="5">
        <v>1</v>
      </c>
      <c r="J8" s="5">
        <v>123</v>
      </c>
      <c r="L8" s="32">
        <v>0</v>
      </c>
      <c r="M8" s="31">
        <f>AVERAGE(E8,J8)</f>
        <v>122</v>
      </c>
      <c r="N8" s="35">
        <f>G8/(G8+H8)</f>
        <v>1</v>
      </c>
      <c r="O8" s="34"/>
    </row>
    <row r="9" spans="1:15" ht="14.5" x14ac:dyDescent="0.35">
      <c r="A9" s="1"/>
      <c r="C9" s="4">
        <v>10</v>
      </c>
      <c r="D9" s="4">
        <v>2</v>
      </c>
      <c r="E9" s="5">
        <v>107</v>
      </c>
      <c r="G9" s="4">
        <v>10</v>
      </c>
      <c r="H9" s="5">
        <v>2</v>
      </c>
      <c r="I9" s="29"/>
      <c r="J9" s="5">
        <v>110</v>
      </c>
      <c r="L9" s="32">
        <f>H9/(H9+G9)</f>
        <v>0.16666666666666666</v>
      </c>
      <c r="M9" s="31">
        <f>AVERAGE(E9,J9)</f>
        <v>108.5</v>
      </c>
      <c r="N9" s="35">
        <f>G9/(G9+H9)</f>
        <v>0.83333333333333337</v>
      </c>
    </row>
    <row r="10" spans="1:15" ht="14.5" x14ac:dyDescent="0.35">
      <c r="C10" s="4">
        <v>10</v>
      </c>
      <c r="D10" s="4">
        <v>4</v>
      </c>
      <c r="E10" s="5">
        <v>91</v>
      </c>
      <c r="G10" s="4">
        <v>10</v>
      </c>
      <c r="H10" s="5">
        <v>4</v>
      </c>
      <c r="I10" s="28"/>
      <c r="J10" s="5">
        <v>88</v>
      </c>
      <c r="L10" s="32">
        <f>H10/(H10+G10)</f>
        <v>0.2857142857142857</v>
      </c>
      <c r="M10" s="31">
        <f>AVERAGE(E10,J10)</f>
        <v>89.5</v>
      </c>
      <c r="N10" s="35">
        <f>G10/(G10+H10)</f>
        <v>0.7142857142857143</v>
      </c>
    </row>
    <row r="11" spans="1:15" ht="14.5" x14ac:dyDescent="0.35">
      <c r="C11" s="4">
        <v>10</v>
      </c>
      <c r="D11" s="4">
        <v>6</v>
      </c>
      <c r="E11" s="5">
        <v>79</v>
      </c>
      <c r="G11" s="4">
        <v>10</v>
      </c>
      <c r="H11" s="5">
        <v>6</v>
      </c>
      <c r="I11" s="5"/>
      <c r="J11" s="5">
        <v>77</v>
      </c>
      <c r="L11" s="32">
        <f t="shared" ref="L11:L12" si="0">H11/(H11+G11)</f>
        <v>0.375</v>
      </c>
      <c r="M11" s="31">
        <f>AVERAGE(E11,J11)</f>
        <v>78</v>
      </c>
      <c r="N11" s="35">
        <f>G11/(G11+H11)</f>
        <v>0.625</v>
      </c>
    </row>
    <row r="12" spans="1:15" ht="14.5" x14ac:dyDescent="0.35">
      <c r="C12" s="4">
        <v>10</v>
      </c>
      <c r="D12" s="4">
        <v>8</v>
      </c>
      <c r="E12" s="5">
        <v>72</v>
      </c>
      <c r="G12" s="4">
        <v>10</v>
      </c>
      <c r="H12" s="5">
        <v>8</v>
      </c>
      <c r="I12" s="5"/>
      <c r="J12" s="5">
        <v>74</v>
      </c>
      <c r="L12" s="32">
        <f t="shared" si="0"/>
        <v>0.44444444444444442</v>
      </c>
      <c r="M12" s="31">
        <f>AVERAGE(E12,J12)</f>
        <v>73</v>
      </c>
      <c r="N12" s="35">
        <f>G12/(G12+H12)</f>
        <v>0.55555555555555558</v>
      </c>
    </row>
    <row r="13" spans="1:15" thickBot="1" x14ac:dyDescent="0.4">
      <c r="C13" s="6">
        <v>10</v>
      </c>
      <c r="D13" s="6">
        <v>10</v>
      </c>
      <c r="E13" s="7">
        <v>71</v>
      </c>
      <c r="G13" s="6">
        <v>10</v>
      </c>
      <c r="H13" s="7">
        <v>10</v>
      </c>
      <c r="I13" s="7"/>
      <c r="J13" s="7">
        <v>74</v>
      </c>
      <c r="L13" s="33">
        <v>0.5</v>
      </c>
      <c r="M13" s="31">
        <f>AVERAGE(E13,J13,J23,E23)</f>
        <v>72.875</v>
      </c>
      <c r="N13" s="36">
        <f>H13/(H13+G13)</f>
        <v>0.5</v>
      </c>
      <c r="O13" s="26"/>
    </row>
    <row r="14" spans="1:15" ht="14.5" x14ac:dyDescent="0.35">
      <c r="C14" s="10"/>
      <c r="D14" s="10"/>
      <c r="E14" s="10"/>
      <c r="G14" s="11"/>
      <c r="H14" s="11"/>
      <c r="I14" s="11"/>
      <c r="J14" s="11"/>
      <c r="L14" s="33">
        <f>G22/(H22+G22)</f>
        <v>0.55555555555555558</v>
      </c>
      <c r="M14" s="31">
        <f>AVERAGE(E22,J22)</f>
        <v>73.5</v>
      </c>
      <c r="N14" s="36">
        <v>0.55555555555555558</v>
      </c>
    </row>
    <row r="15" spans="1:15" ht="14.5" x14ac:dyDescent="0.35">
      <c r="C15" s="10"/>
      <c r="D15" s="10"/>
      <c r="E15" s="10"/>
      <c r="G15" s="11"/>
      <c r="H15" s="11"/>
      <c r="I15" s="11"/>
      <c r="J15" s="11"/>
      <c r="L15" s="32">
        <f>G21/(G21+H21)</f>
        <v>0.625</v>
      </c>
      <c r="M15" s="31">
        <f>AVERAGE(E21,J21)</f>
        <v>74.5</v>
      </c>
      <c r="N15" s="35">
        <v>0.625</v>
      </c>
    </row>
    <row r="16" spans="1:15" thickBot="1" x14ac:dyDescent="0.4">
      <c r="C16" s="10" t="s">
        <v>7</v>
      </c>
      <c r="D16" s="10"/>
      <c r="E16" s="10"/>
      <c r="G16" s="11" t="s">
        <v>7</v>
      </c>
      <c r="H16" s="11"/>
      <c r="I16" s="11"/>
      <c r="J16" s="11"/>
      <c r="L16" s="32">
        <f>G20/(G20+H20)</f>
        <v>0.7142857142857143</v>
      </c>
      <c r="M16" s="31">
        <f>AVERAGE(E20,J20)</f>
        <v>80.5</v>
      </c>
      <c r="N16" s="35">
        <v>0.7142857142857143</v>
      </c>
    </row>
    <row r="17" spans="1:15" ht="14.5" x14ac:dyDescent="0.35">
      <c r="C17" s="3" t="s">
        <v>5</v>
      </c>
      <c r="D17" s="2" t="s">
        <v>4</v>
      </c>
      <c r="E17" s="3" t="s">
        <v>8</v>
      </c>
      <c r="G17" s="3" t="s">
        <v>5</v>
      </c>
      <c r="H17" s="2" t="s">
        <v>4</v>
      </c>
      <c r="I17" s="2"/>
      <c r="J17" s="3" t="s">
        <v>6</v>
      </c>
      <c r="L17" s="32">
        <f>G19/(G19+H19)</f>
        <v>0.83333333333333337</v>
      </c>
      <c r="M17" s="31">
        <f>AVERAGE(E19,J19)</f>
        <v>91.5</v>
      </c>
      <c r="N17" s="35">
        <v>0.83333333333333337</v>
      </c>
    </row>
    <row r="18" spans="1:15" ht="14.5" x14ac:dyDescent="0.35">
      <c r="A18" s="1"/>
      <c r="C18" s="4">
        <v>10</v>
      </c>
      <c r="D18" s="5">
        <v>0</v>
      </c>
      <c r="E18" s="5">
        <v>103</v>
      </c>
      <c r="G18" s="4">
        <v>10</v>
      </c>
      <c r="H18" s="5">
        <v>0</v>
      </c>
      <c r="I18" s="5"/>
      <c r="J18" s="5">
        <v>100</v>
      </c>
      <c r="L18" s="32">
        <v>1</v>
      </c>
      <c r="M18" s="31">
        <f>AVERAGE(E18,J18)</f>
        <v>101.5</v>
      </c>
      <c r="N18" s="35">
        <v>1</v>
      </c>
      <c r="O18" s="26"/>
    </row>
    <row r="19" spans="1:15" ht="14.5" x14ac:dyDescent="0.35">
      <c r="C19" s="4">
        <v>10</v>
      </c>
      <c r="D19" s="5">
        <v>2</v>
      </c>
      <c r="E19" s="5">
        <v>88</v>
      </c>
      <c r="G19" s="4">
        <v>10</v>
      </c>
      <c r="H19" s="5">
        <v>2</v>
      </c>
      <c r="I19" s="5"/>
      <c r="J19" s="5">
        <v>95</v>
      </c>
      <c r="L19" s="27"/>
      <c r="M19" s="27"/>
    </row>
    <row r="20" spans="1:15" ht="14.5" x14ac:dyDescent="0.35">
      <c r="C20" s="4">
        <v>10</v>
      </c>
      <c r="D20" s="5">
        <v>4</v>
      </c>
      <c r="E20" s="5">
        <v>79</v>
      </c>
      <c r="G20" s="4">
        <v>10</v>
      </c>
      <c r="H20" s="5">
        <v>4</v>
      </c>
      <c r="I20" s="5"/>
      <c r="J20" s="5">
        <v>82</v>
      </c>
      <c r="L20" s="27"/>
      <c r="M20" s="27"/>
    </row>
    <row r="21" spans="1:15" ht="14.5" x14ac:dyDescent="0.35">
      <c r="C21" s="4">
        <v>10</v>
      </c>
      <c r="D21" s="5">
        <v>6</v>
      </c>
      <c r="E21" s="5">
        <v>75</v>
      </c>
      <c r="G21" s="4">
        <v>10</v>
      </c>
      <c r="H21" s="5">
        <v>6</v>
      </c>
      <c r="I21" s="5"/>
      <c r="J21" s="5">
        <v>74</v>
      </c>
      <c r="L21" s="27"/>
      <c r="M21" s="27"/>
    </row>
    <row r="22" spans="1:15" ht="14.5" x14ac:dyDescent="0.35">
      <c r="C22" s="4">
        <v>10</v>
      </c>
      <c r="D22" s="5">
        <v>8</v>
      </c>
      <c r="E22" s="5">
        <v>73</v>
      </c>
      <c r="G22" s="4">
        <v>10</v>
      </c>
      <c r="H22" s="5">
        <v>8</v>
      </c>
      <c r="I22" s="5"/>
      <c r="J22" s="5">
        <v>74</v>
      </c>
      <c r="L22" s="27"/>
      <c r="M22" s="27"/>
    </row>
    <row r="23" spans="1:15" ht="14.5" x14ac:dyDescent="0.35">
      <c r="C23" s="6">
        <v>10</v>
      </c>
      <c r="D23" s="7">
        <v>10</v>
      </c>
      <c r="E23" s="7">
        <v>72.5</v>
      </c>
      <c r="G23" s="6">
        <v>10</v>
      </c>
      <c r="H23" s="7">
        <v>10</v>
      </c>
      <c r="I23" s="7"/>
      <c r="J23" s="7">
        <v>74</v>
      </c>
      <c r="L23" s="27"/>
      <c r="M23" s="27"/>
    </row>
    <row r="24" spans="1:15" ht="14.5" x14ac:dyDescent="0.35">
      <c r="C24" s="10"/>
      <c r="D24" s="10"/>
      <c r="E24" s="10"/>
      <c r="G24" s="11"/>
      <c r="H24" s="11"/>
      <c r="I24" s="11"/>
      <c r="J24" s="11"/>
    </row>
    <row r="25" spans="1:15" ht="14.5" x14ac:dyDescent="0.35">
      <c r="C25" s="10"/>
      <c r="D25" s="10"/>
      <c r="E25" s="10"/>
      <c r="G25" s="11"/>
      <c r="H25" s="11"/>
      <c r="I25" s="11"/>
      <c r="J25" s="11"/>
    </row>
    <row r="26" spans="1:15" ht="14.5" x14ac:dyDescent="0.35">
      <c r="C26" s="39" t="s">
        <v>9</v>
      </c>
      <c r="D26" s="39"/>
      <c r="E26" s="39"/>
      <c r="F26" s="39"/>
      <c r="G26" s="39"/>
      <c r="H26" s="39"/>
      <c r="I26" s="39"/>
      <c r="J26" s="39"/>
    </row>
    <row r="27" spans="1:15" ht="14.5" x14ac:dyDescent="0.35">
      <c r="C27" s="9"/>
      <c r="D27" s="9"/>
      <c r="E27" s="9"/>
      <c r="F27" s="1"/>
      <c r="G27" s="12"/>
      <c r="H27" s="11"/>
      <c r="I27" s="11"/>
      <c r="J27" s="11"/>
    </row>
    <row r="28" spans="1:15" ht="14.5" x14ac:dyDescent="0.35">
      <c r="C28" s="10" t="s">
        <v>10</v>
      </c>
      <c r="D28" s="10"/>
      <c r="E28" s="10"/>
      <c r="G28" s="11" t="s">
        <v>10</v>
      </c>
      <c r="H28" s="11"/>
      <c r="I28" s="11"/>
      <c r="J28" s="11"/>
    </row>
    <row r="29" spans="1:15" ht="14.5" x14ac:dyDescent="0.35">
      <c r="C29" s="2" t="s">
        <v>11</v>
      </c>
      <c r="D29" s="3" t="s">
        <v>12</v>
      </c>
      <c r="E29" s="3" t="s">
        <v>8</v>
      </c>
      <c r="G29" s="2" t="s">
        <v>11</v>
      </c>
      <c r="H29" s="3" t="s">
        <v>12</v>
      </c>
      <c r="I29" s="3"/>
      <c r="J29" s="3" t="s">
        <v>6</v>
      </c>
      <c r="L29" s="30" t="s">
        <v>33</v>
      </c>
      <c r="M29" s="30" t="s">
        <v>30</v>
      </c>
      <c r="N29" s="31" t="s">
        <v>34</v>
      </c>
    </row>
    <row r="30" spans="1:15" ht="14.5" x14ac:dyDescent="0.35">
      <c r="C30" s="4">
        <v>10</v>
      </c>
      <c r="D30" s="5">
        <v>0</v>
      </c>
      <c r="E30" s="5">
        <v>120</v>
      </c>
      <c r="G30" s="4">
        <v>10</v>
      </c>
      <c r="H30" s="5">
        <v>0</v>
      </c>
      <c r="I30" s="5"/>
      <c r="J30" s="5">
        <v>104</v>
      </c>
      <c r="L30" s="32">
        <v>0</v>
      </c>
      <c r="M30" s="31">
        <f>AVERAGE(E30,J30)</f>
        <v>112</v>
      </c>
      <c r="N30" s="37">
        <f>G30/(G30+H30)</f>
        <v>1</v>
      </c>
    </row>
    <row r="31" spans="1:15" ht="14.5" x14ac:dyDescent="0.35">
      <c r="C31" s="4">
        <v>10</v>
      </c>
      <c r="D31" s="5">
        <v>2</v>
      </c>
      <c r="E31" s="5">
        <v>115</v>
      </c>
      <c r="G31" s="4">
        <v>10</v>
      </c>
      <c r="H31" s="5">
        <v>2</v>
      </c>
      <c r="I31" s="5"/>
      <c r="J31" s="5">
        <v>114</v>
      </c>
      <c r="L31" s="32">
        <f>H31/(H31+G31)</f>
        <v>0.16666666666666666</v>
      </c>
      <c r="M31" s="31">
        <f>AVERAGE(E31,J31)</f>
        <v>114.5</v>
      </c>
      <c r="N31" s="37">
        <f>G31/(G31+H31)</f>
        <v>0.83333333333333337</v>
      </c>
    </row>
    <row r="32" spans="1:15" ht="14.5" x14ac:dyDescent="0.35">
      <c r="C32" s="4">
        <v>10</v>
      </c>
      <c r="D32" s="5">
        <v>4</v>
      </c>
      <c r="E32" s="5">
        <v>109</v>
      </c>
      <c r="G32" s="4">
        <v>10</v>
      </c>
      <c r="H32" s="5">
        <v>4</v>
      </c>
      <c r="I32" s="5"/>
      <c r="J32" s="5">
        <v>105</v>
      </c>
      <c r="L32" s="32">
        <f>H32/(H32+G32)</f>
        <v>0.2857142857142857</v>
      </c>
      <c r="M32" s="31">
        <f>AVERAGE(E32,J32)</f>
        <v>107</v>
      </c>
      <c r="N32" s="37">
        <f>G32/(G32+H32)</f>
        <v>0.7142857142857143</v>
      </c>
    </row>
    <row r="33" spans="3:14" ht="14.5" x14ac:dyDescent="0.35">
      <c r="C33" s="4">
        <v>10</v>
      </c>
      <c r="D33" s="5">
        <v>6</v>
      </c>
      <c r="E33" s="5">
        <v>100</v>
      </c>
      <c r="G33" s="4">
        <v>10</v>
      </c>
      <c r="H33" s="5">
        <v>6</v>
      </c>
      <c r="I33" s="5"/>
      <c r="J33" s="5">
        <v>96</v>
      </c>
      <c r="L33" s="32">
        <f t="shared" ref="L33:L34" si="1">H33/(H33+G33)</f>
        <v>0.375</v>
      </c>
      <c r="M33" s="31">
        <f>AVERAGE(E33,J33)</f>
        <v>98</v>
      </c>
      <c r="N33" s="37">
        <f>G33/(G33+H33)</f>
        <v>0.625</v>
      </c>
    </row>
    <row r="34" spans="3:14" ht="14.5" x14ac:dyDescent="0.35">
      <c r="C34" s="4">
        <v>10</v>
      </c>
      <c r="D34" s="5">
        <v>8</v>
      </c>
      <c r="E34" s="5">
        <v>95</v>
      </c>
      <c r="G34" s="4">
        <v>10</v>
      </c>
      <c r="H34" s="5">
        <v>8</v>
      </c>
      <c r="I34" s="5"/>
      <c r="J34" s="5">
        <v>91</v>
      </c>
      <c r="L34" s="32">
        <f t="shared" si="1"/>
        <v>0.44444444444444442</v>
      </c>
      <c r="M34" s="31">
        <f>AVERAGE(E34,J34)</f>
        <v>93</v>
      </c>
      <c r="N34" s="37">
        <f>G34/(G34+H34)</f>
        <v>0.55555555555555558</v>
      </c>
    </row>
    <row r="35" spans="3:14" ht="14.5" x14ac:dyDescent="0.35">
      <c r="C35" s="6">
        <v>10</v>
      </c>
      <c r="D35" s="7">
        <v>10</v>
      </c>
      <c r="E35" s="7">
        <v>91</v>
      </c>
      <c r="G35" s="6">
        <v>10</v>
      </c>
      <c r="H35" s="7">
        <v>10</v>
      </c>
      <c r="I35" s="7"/>
      <c r="J35" s="7">
        <v>89</v>
      </c>
      <c r="L35" s="33">
        <v>0.5</v>
      </c>
      <c r="M35" s="31">
        <f>AVERAGE(E35,J35,J45,E45)</f>
        <v>89.75</v>
      </c>
      <c r="N35" s="38">
        <f>H35/(H35+G35)</f>
        <v>0.5</v>
      </c>
    </row>
    <row r="36" spans="3:14" ht="14.5" x14ac:dyDescent="0.35">
      <c r="C36" s="10"/>
      <c r="D36" s="10"/>
      <c r="E36" s="10"/>
      <c r="G36" s="11"/>
      <c r="H36" s="11"/>
      <c r="I36" s="11"/>
      <c r="J36" s="11"/>
      <c r="L36" s="33">
        <f>G44/(H44+G44)</f>
        <v>0.55555555555555558</v>
      </c>
      <c r="M36" s="31">
        <f>AVERAGE(E44,J44)</f>
        <v>90.25</v>
      </c>
      <c r="N36" s="38">
        <f>H44/(H44+G44)</f>
        <v>0.44444444444444442</v>
      </c>
    </row>
    <row r="37" spans="3:14" ht="14.5" x14ac:dyDescent="0.35">
      <c r="C37" s="10"/>
      <c r="D37" s="10"/>
      <c r="E37" s="10"/>
      <c r="G37" s="11"/>
      <c r="H37" s="11"/>
      <c r="I37" s="11"/>
      <c r="J37" s="11"/>
      <c r="L37" s="32">
        <f>G43/(G43+H43)</f>
        <v>0.625</v>
      </c>
      <c r="M37" s="31">
        <f>AVERAGE(E43,J43)</f>
        <v>91.5</v>
      </c>
      <c r="N37" s="37">
        <f>H43/(H43+G43)</f>
        <v>0.375</v>
      </c>
    </row>
    <row r="38" spans="3:14" ht="14.5" x14ac:dyDescent="0.35">
      <c r="C38" s="10" t="s">
        <v>13</v>
      </c>
      <c r="D38" s="10"/>
      <c r="E38" s="10"/>
      <c r="G38" s="11" t="s">
        <v>13</v>
      </c>
      <c r="H38" s="11"/>
      <c r="I38" s="11"/>
      <c r="J38" s="11"/>
      <c r="L38" s="32">
        <f>G42/(G42+H42)</f>
        <v>0.7142857142857143</v>
      </c>
      <c r="M38" s="31">
        <f>AVERAGE(E42,J42)</f>
        <v>96.5</v>
      </c>
      <c r="N38" s="37">
        <f>H42/(H42+G42)</f>
        <v>0.2857142857142857</v>
      </c>
    </row>
    <row r="39" spans="3:14" ht="14.5" x14ac:dyDescent="0.35">
      <c r="C39" s="3" t="s">
        <v>12</v>
      </c>
      <c r="D39" s="2" t="s">
        <v>11</v>
      </c>
      <c r="E39" s="3" t="s">
        <v>6</v>
      </c>
      <c r="G39" s="3" t="s">
        <v>12</v>
      </c>
      <c r="H39" s="2" t="s">
        <v>11</v>
      </c>
      <c r="I39" s="2"/>
      <c r="J39" s="3" t="s">
        <v>6</v>
      </c>
      <c r="L39" s="32">
        <f>G41/(G41+H41)</f>
        <v>0.83333333333333337</v>
      </c>
      <c r="M39" s="31">
        <f>AVERAGE(E41,J41)</f>
        <v>98.5</v>
      </c>
      <c r="N39" s="37">
        <f>H41/(H41+G41)</f>
        <v>0.16666666666666666</v>
      </c>
    </row>
    <row r="40" spans="3:14" ht="14.5" x14ac:dyDescent="0.35">
      <c r="C40" s="4">
        <v>10</v>
      </c>
      <c r="D40" s="5">
        <v>0</v>
      </c>
      <c r="E40" s="5">
        <v>75</v>
      </c>
      <c r="G40" s="4">
        <v>10</v>
      </c>
      <c r="H40" s="5">
        <v>0</v>
      </c>
      <c r="I40" s="5"/>
      <c r="J40" s="5"/>
      <c r="L40" s="32">
        <v>1</v>
      </c>
      <c r="M40" s="31">
        <f>AVERAGE(E40,J40)</f>
        <v>75</v>
      </c>
      <c r="N40" s="37">
        <v>0</v>
      </c>
    </row>
    <row r="41" spans="3:14" ht="14.5" x14ac:dyDescent="0.35">
      <c r="C41" s="4">
        <v>10</v>
      </c>
      <c r="D41" s="5">
        <v>2</v>
      </c>
      <c r="E41" s="5">
        <v>92</v>
      </c>
      <c r="G41" s="4">
        <v>10</v>
      </c>
      <c r="H41" s="5">
        <v>2</v>
      </c>
      <c r="I41" s="5"/>
      <c r="J41" s="5">
        <v>105</v>
      </c>
    </row>
    <row r="42" spans="3:14" ht="14.5" x14ac:dyDescent="0.35">
      <c r="C42" s="4">
        <v>10</v>
      </c>
      <c r="D42" s="5">
        <v>4</v>
      </c>
      <c r="E42" s="5">
        <v>96</v>
      </c>
      <c r="G42" s="4">
        <v>10</v>
      </c>
      <c r="H42" s="5">
        <v>4</v>
      </c>
      <c r="I42" s="5"/>
      <c r="J42" s="5">
        <v>97</v>
      </c>
    </row>
    <row r="43" spans="3:14" ht="14.5" x14ac:dyDescent="0.35">
      <c r="C43" s="4">
        <v>10</v>
      </c>
      <c r="D43" s="5">
        <v>6</v>
      </c>
      <c r="E43" s="5">
        <v>91</v>
      </c>
      <c r="G43" s="4">
        <v>10</v>
      </c>
      <c r="H43" s="5">
        <v>6</v>
      </c>
      <c r="I43" s="5"/>
      <c r="J43" s="5">
        <v>92</v>
      </c>
    </row>
    <row r="44" spans="3:14" ht="14.5" x14ac:dyDescent="0.35">
      <c r="C44" s="4">
        <v>10</v>
      </c>
      <c r="D44" s="5">
        <v>8</v>
      </c>
      <c r="E44" s="5">
        <v>90</v>
      </c>
      <c r="G44" s="4">
        <v>10</v>
      </c>
      <c r="H44" s="5">
        <v>8</v>
      </c>
      <c r="I44" s="5"/>
      <c r="J44" s="5">
        <v>90.5</v>
      </c>
    </row>
    <row r="45" spans="3:14" ht="14.5" x14ac:dyDescent="0.35">
      <c r="C45" s="6">
        <v>10</v>
      </c>
      <c r="D45" s="7">
        <v>10</v>
      </c>
      <c r="E45" s="7">
        <v>89</v>
      </c>
      <c r="G45" s="6">
        <v>10</v>
      </c>
      <c r="H45" s="7">
        <v>10</v>
      </c>
      <c r="I45" s="7"/>
      <c r="J45" s="7">
        <v>90</v>
      </c>
    </row>
    <row r="46" spans="3:14" ht="14.5" x14ac:dyDescent="0.35">
      <c r="C46" s="10"/>
      <c r="D46" s="10"/>
      <c r="E46" s="10"/>
      <c r="G46" s="11"/>
      <c r="H46" s="11"/>
      <c r="I46" s="11"/>
      <c r="J46" s="11"/>
    </row>
    <row r="47" spans="3:14" ht="14.5" x14ac:dyDescent="0.35">
      <c r="C47" s="10"/>
      <c r="D47" s="10"/>
      <c r="E47" s="10"/>
      <c r="G47" s="11"/>
      <c r="H47" s="11"/>
      <c r="I47" s="11"/>
      <c r="J47" s="11"/>
    </row>
    <row r="48" spans="3:14" ht="14.5" x14ac:dyDescent="0.35">
      <c r="C48" s="39" t="s">
        <v>14</v>
      </c>
      <c r="D48" s="39"/>
      <c r="E48" s="39"/>
      <c r="F48" s="39"/>
      <c r="G48" s="39"/>
      <c r="H48" s="39"/>
      <c r="I48" s="39"/>
      <c r="J48" s="39"/>
    </row>
    <row r="49" spans="3:14" ht="14.5" x14ac:dyDescent="0.35">
      <c r="C49" s="9" t="s">
        <v>15</v>
      </c>
      <c r="D49" s="9"/>
      <c r="E49" s="9"/>
      <c r="F49" s="1"/>
      <c r="G49" s="12"/>
      <c r="H49" s="11"/>
      <c r="I49" s="11"/>
      <c r="J49" s="11"/>
    </row>
    <row r="50" spans="3:14" ht="14.5" x14ac:dyDescent="0.35">
      <c r="C50" s="10" t="s">
        <v>16</v>
      </c>
      <c r="D50" s="10"/>
      <c r="E50" s="10"/>
      <c r="G50" s="11" t="s">
        <v>17</v>
      </c>
      <c r="H50" s="11"/>
      <c r="I50" s="11"/>
      <c r="J50" s="11"/>
    </row>
    <row r="51" spans="3:14" ht="14.5" x14ac:dyDescent="0.35">
      <c r="C51" s="2" t="s">
        <v>18</v>
      </c>
      <c r="D51" s="3" t="s">
        <v>19</v>
      </c>
      <c r="E51" s="3" t="s">
        <v>6</v>
      </c>
      <c r="G51" s="2" t="s">
        <v>18</v>
      </c>
      <c r="H51" s="3" t="s">
        <v>19</v>
      </c>
      <c r="I51" s="3"/>
      <c r="J51" s="3" t="s">
        <v>6</v>
      </c>
      <c r="L51" s="30" t="s">
        <v>35</v>
      </c>
      <c r="M51" s="30" t="s">
        <v>30</v>
      </c>
      <c r="N51" s="31" t="s">
        <v>36</v>
      </c>
    </row>
    <row r="52" spans="3:14" ht="14.5" x14ac:dyDescent="0.35">
      <c r="C52" s="4">
        <v>10</v>
      </c>
      <c r="D52" s="5">
        <v>0</v>
      </c>
      <c r="E52" s="5">
        <v>55</v>
      </c>
      <c r="G52" s="4">
        <v>10</v>
      </c>
      <c r="H52" s="5">
        <v>0</v>
      </c>
      <c r="I52" s="5"/>
      <c r="J52" s="5">
        <v>87</v>
      </c>
      <c r="L52" s="32">
        <v>0</v>
      </c>
      <c r="M52" s="31">
        <f>AVERAGE(J52)</f>
        <v>87</v>
      </c>
      <c r="N52" s="37">
        <f>G52/(G52+H52)</f>
        <v>1</v>
      </c>
    </row>
    <row r="53" spans="3:14" ht="14.5" x14ac:dyDescent="0.35">
      <c r="C53" s="4">
        <v>10</v>
      </c>
      <c r="D53" s="5">
        <v>2</v>
      </c>
      <c r="E53" s="5">
        <v>123</v>
      </c>
      <c r="G53" s="4">
        <v>10</v>
      </c>
      <c r="H53" s="5">
        <v>2</v>
      </c>
      <c r="I53" s="5"/>
      <c r="J53" s="5">
        <v>61</v>
      </c>
      <c r="L53" s="32">
        <f>H53/(H53+G53)</f>
        <v>0.16666666666666666</v>
      </c>
      <c r="M53" s="31">
        <f t="shared" ref="M53:M56" si="2">AVERAGE(J53)</f>
        <v>61</v>
      </c>
      <c r="N53" s="37">
        <f>G53/(G53+H53)</f>
        <v>0.83333333333333337</v>
      </c>
    </row>
    <row r="54" spans="3:14" ht="14.5" x14ac:dyDescent="0.35">
      <c r="C54" s="4">
        <v>10</v>
      </c>
      <c r="D54" s="5">
        <v>4</v>
      </c>
      <c r="E54" s="5">
        <v>130</v>
      </c>
      <c r="G54" s="4">
        <v>10</v>
      </c>
      <c r="H54" s="5">
        <v>4</v>
      </c>
      <c r="I54" s="5"/>
      <c r="J54" s="5">
        <v>62</v>
      </c>
      <c r="L54" s="32">
        <f>H54/(H54+G54)</f>
        <v>0.2857142857142857</v>
      </c>
      <c r="M54" s="31">
        <f t="shared" si="2"/>
        <v>62</v>
      </c>
      <c r="N54" s="37">
        <f>G54/(G54+H54)</f>
        <v>0.7142857142857143</v>
      </c>
    </row>
    <row r="55" spans="3:14" ht="14.5" x14ac:dyDescent="0.35">
      <c r="C55" s="4">
        <v>10</v>
      </c>
      <c r="D55" s="5">
        <v>6</v>
      </c>
      <c r="E55" s="5">
        <v>127</v>
      </c>
      <c r="G55" s="4">
        <v>10</v>
      </c>
      <c r="H55" s="5">
        <v>6</v>
      </c>
      <c r="I55" s="5"/>
      <c r="J55" s="5">
        <v>62</v>
      </c>
      <c r="L55" s="32">
        <f t="shared" ref="L55:L56" si="3">H55/(H55+G55)</f>
        <v>0.375</v>
      </c>
      <c r="M55" s="31">
        <f t="shared" si="2"/>
        <v>62</v>
      </c>
      <c r="N55" s="37">
        <f>G55/(G55+H55)</f>
        <v>0.625</v>
      </c>
    </row>
    <row r="56" spans="3:14" ht="14.5" x14ac:dyDescent="0.35">
      <c r="C56" s="4">
        <v>10</v>
      </c>
      <c r="D56" s="5">
        <v>8</v>
      </c>
      <c r="E56" s="5">
        <v>123</v>
      </c>
      <c r="G56" s="4">
        <v>10</v>
      </c>
      <c r="H56" s="5">
        <v>8</v>
      </c>
      <c r="I56" s="5"/>
      <c r="J56" s="5">
        <v>61</v>
      </c>
      <c r="L56" s="32">
        <f t="shared" si="3"/>
        <v>0.44444444444444442</v>
      </c>
      <c r="M56" s="31">
        <f t="shared" si="2"/>
        <v>61</v>
      </c>
      <c r="N56" s="37">
        <f>G56/(G56+H56)</f>
        <v>0.55555555555555558</v>
      </c>
    </row>
    <row r="57" spans="3:14" ht="14.5" x14ac:dyDescent="0.35">
      <c r="C57" s="6">
        <v>10</v>
      </c>
      <c r="D57" s="7">
        <v>10</v>
      </c>
      <c r="E57" s="7">
        <v>121</v>
      </c>
      <c r="G57" s="6">
        <v>10</v>
      </c>
      <c r="H57" s="7">
        <v>10</v>
      </c>
      <c r="I57" s="7"/>
      <c r="J57" s="7">
        <v>62</v>
      </c>
      <c r="L57" s="33">
        <v>0.5</v>
      </c>
      <c r="M57" s="31">
        <f>AVERAGE(J57,J67)</f>
        <v>62.5</v>
      </c>
      <c r="N57" s="38">
        <f>H57/(H57+G57)</f>
        <v>0.5</v>
      </c>
    </row>
    <row r="58" spans="3:14" ht="14.5" x14ac:dyDescent="0.35">
      <c r="C58" s="10"/>
      <c r="D58" s="10"/>
      <c r="E58" s="10"/>
      <c r="G58" s="11"/>
      <c r="H58" s="11"/>
      <c r="I58" s="11"/>
      <c r="J58" s="11"/>
      <c r="L58" s="33">
        <f>G66/(H66+G66)</f>
        <v>0.55555555555555558</v>
      </c>
      <c r="M58" s="31">
        <f>AVERAGE(J66)</f>
        <v>65</v>
      </c>
      <c r="N58" s="38">
        <f>H66/(H66+G66)</f>
        <v>0.44444444444444442</v>
      </c>
    </row>
    <row r="59" spans="3:14" ht="14.5" x14ac:dyDescent="0.35">
      <c r="C59" s="10"/>
      <c r="D59" s="10"/>
      <c r="E59" s="10"/>
      <c r="G59" s="11"/>
      <c r="H59" s="11"/>
      <c r="I59" s="11"/>
      <c r="J59" s="11"/>
      <c r="L59" s="32">
        <f>G65/(G65+H65)</f>
        <v>0.625</v>
      </c>
      <c r="M59" s="31">
        <f>AVERAGE(J65)</f>
        <v>68</v>
      </c>
      <c r="N59" s="37">
        <f>H65/(H65+G65)</f>
        <v>0.375</v>
      </c>
    </row>
    <row r="60" spans="3:14" ht="14.5" x14ac:dyDescent="0.35">
      <c r="C60" s="10" t="s">
        <v>16</v>
      </c>
      <c r="D60" s="10"/>
      <c r="E60" s="10"/>
      <c r="G60" s="13" t="s">
        <v>16</v>
      </c>
      <c r="H60" s="11"/>
      <c r="I60" s="11"/>
      <c r="J60" s="11"/>
      <c r="L60" s="32">
        <f>G64/(G64+H64)</f>
        <v>0.7142857142857143</v>
      </c>
      <c r="M60" s="31">
        <f>AVERAGE(J64)</f>
        <v>72</v>
      </c>
      <c r="N60" s="37">
        <f>H64/(H64+G64)</f>
        <v>0.2857142857142857</v>
      </c>
    </row>
    <row r="61" spans="3:14" ht="14.5" x14ac:dyDescent="0.35">
      <c r="C61" s="3" t="s">
        <v>19</v>
      </c>
      <c r="D61" s="2" t="s">
        <v>18</v>
      </c>
      <c r="E61" s="3" t="s">
        <v>6</v>
      </c>
      <c r="G61" s="3" t="s">
        <v>19</v>
      </c>
      <c r="H61" s="2" t="s">
        <v>18</v>
      </c>
      <c r="I61" s="2"/>
      <c r="J61" s="3" t="s">
        <v>6</v>
      </c>
      <c r="L61" s="32">
        <f>G63/(G63+H63)</f>
        <v>0.83333333333333337</v>
      </c>
      <c r="M61" s="31">
        <f>AVERAGE(J63)</f>
        <v>79</v>
      </c>
      <c r="N61" s="37">
        <f>H63/(H63+G63)</f>
        <v>0.16666666666666666</v>
      </c>
    </row>
    <row r="62" spans="3:14" ht="14.5" x14ac:dyDescent="0.35">
      <c r="C62" s="4">
        <v>10</v>
      </c>
      <c r="D62" s="5">
        <v>0</v>
      </c>
      <c r="E62" s="5"/>
      <c r="G62" s="4">
        <v>10</v>
      </c>
      <c r="H62" s="5">
        <v>0</v>
      </c>
      <c r="I62" s="5"/>
      <c r="J62" s="5">
        <v>80</v>
      </c>
      <c r="L62" s="32">
        <v>1</v>
      </c>
      <c r="M62" s="31">
        <f>AVERAGE(J62)</f>
        <v>80</v>
      </c>
      <c r="N62" s="37">
        <v>0</v>
      </c>
    </row>
    <row r="63" spans="3:14" ht="14.5" x14ac:dyDescent="0.35">
      <c r="C63" s="4">
        <v>10</v>
      </c>
      <c r="D63" s="5">
        <v>2</v>
      </c>
      <c r="E63" s="5"/>
      <c r="G63" s="4">
        <v>10</v>
      </c>
      <c r="H63" s="5">
        <v>2</v>
      </c>
      <c r="I63" s="5"/>
      <c r="J63" s="5">
        <v>79</v>
      </c>
    </row>
    <row r="64" spans="3:14" ht="14.5" x14ac:dyDescent="0.35">
      <c r="C64" s="4">
        <v>10</v>
      </c>
      <c r="D64" s="5">
        <v>4</v>
      </c>
      <c r="E64" s="5"/>
      <c r="G64" s="4">
        <v>10</v>
      </c>
      <c r="H64" s="5">
        <v>4</v>
      </c>
      <c r="I64" s="5"/>
      <c r="J64" s="5">
        <v>72</v>
      </c>
    </row>
    <row r="65" spans="3:10" ht="14.5" x14ac:dyDescent="0.35">
      <c r="C65" s="4">
        <v>10</v>
      </c>
      <c r="D65" s="5">
        <v>6</v>
      </c>
      <c r="E65" s="5"/>
      <c r="G65" s="4">
        <v>10</v>
      </c>
      <c r="H65" s="5">
        <v>6</v>
      </c>
      <c r="I65" s="5"/>
      <c r="J65" s="5">
        <v>68</v>
      </c>
    </row>
    <row r="66" spans="3:10" ht="14.5" x14ac:dyDescent="0.35">
      <c r="C66" s="4">
        <v>10</v>
      </c>
      <c r="D66" s="5">
        <v>8</v>
      </c>
      <c r="E66" s="5"/>
      <c r="G66" s="4">
        <v>10</v>
      </c>
      <c r="H66" s="5">
        <v>8</v>
      </c>
      <c r="I66" s="5"/>
      <c r="J66" s="5">
        <v>65</v>
      </c>
    </row>
    <row r="67" spans="3:10" ht="14.5" x14ac:dyDescent="0.35">
      <c r="C67" s="6">
        <v>10</v>
      </c>
      <c r="D67" s="7">
        <v>10</v>
      </c>
      <c r="E67" s="7"/>
      <c r="G67" s="6">
        <v>10</v>
      </c>
      <c r="H67" s="7">
        <v>10</v>
      </c>
      <c r="I67" s="7"/>
      <c r="J67" s="7">
        <v>63</v>
      </c>
    </row>
  </sheetData>
  <sortState xmlns:xlrd2="http://schemas.microsoft.com/office/spreadsheetml/2017/richdata2" ref="L18:O23">
    <sortCondition ref="N18:N23"/>
  </sortState>
  <mergeCells count="5">
    <mergeCell ref="C3:J3"/>
    <mergeCell ref="C26:J26"/>
    <mergeCell ref="C48:J48"/>
    <mergeCell ref="G5:J5"/>
    <mergeCell ref="C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0001-D0E3-468E-873D-68D2811AA935}">
  <dimension ref="B2:H32"/>
  <sheetViews>
    <sheetView topLeftCell="A5" workbookViewId="0">
      <selection activeCell="D7" sqref="D7"/>
    </sheetView>
  </sheetViews>
  <sheetFormatPr defaultColWidth="8.81640625" defaultRowHeight="14.5" x14ac:dyDescent="0.35"/>
  <cols>
    <col min="1" max="5" width="8.81640625" style="16"/>
    <col min="6" max="6" width="10" style="16" customWidth="1"/>
    <col min="7" max="7" width="10.54296875" style="16" customWidth="1"/>
    <col min="8" max="16384" width="8.81640625" style="16"/>
  </cols>
  <sheetData>
    <row r="2" spans="2:8" x14ac:dyDescent="0.35">
      <c r="H2" s="16" t="s">
        <v>20</v>
      </c>
    </row>
    <row r="5" spans="2:8" ht="15" thickBot="1" x14ac:dyDescent="0.4">
      <c r="B5" s="16" t="s">
        <v>21</v>
      </c>
      <c r="E5" s="16" t="s">
        <v>22</v>
      </c>
      <c r="G5" s="16" t="s">
        <v>23</v>
      </c>
    </row>
    <row r="6" spans="2:8" ht="15" thickBot="1" x14ac:dyDescent="0.4">
      <c r="B6" s="17" t="s">
        <v>24</v>
      </c>
      <c r="C6" s="18" t="s">
        <v>25</v>
      </c>
      <c r="D6" s="18" t="s">
        <v>26</v>
      </c>
      <c r="E6" s="18" t="s">
        <v>27</v>
      </c>
      <c r="F6" s="19" t="s">
        <v>28</v>
      </c>
      <c r="G6" s="19" t="s">
        <v>29</v>
      </c>
    </row>
    <row r="7" spans="2:8" ht="15" thickBot="1" x14ac:dyDescent="0.4">
      <c r="B7" s="17">
        <v>0</v>
      </c>
      <c r="C7" s="20">
        <v>10</v>
      </c>
      <c r="D7" s="20">
        <f>B7+C7</f>
        <v>10</v>
      </c>
      <c r="E7" s="14">
        <f>B7/D7*100</f>
        <v>0</v>
      </c>
      <c r="F7" s="14">
        <f>C7/D7*100</f>
        <v>100</v>
      </c>
      <c r="G7" s="21">
        <v>100</v>
      </c>
    </row>
    <row r="8" spans="2:8" ht="15" thickBot="1" x14ac:dyDescent="0.4">
      <c r="B8" s="22">
        <v>2</v>
      </c>
      <c r="C8" s="21">
        <v>10</v>
      </c>
      <c r="D8" s="21">
        <f t="shared" ref="D8:D17" si="0">B8+C8</f>
        <v>12</v>
      </c>
      <c r="E8" s="14">
        <f t="shared" ref="E8:E17" si="1">B8/D8*100</f>
        <v>16.666666666666664</v>
      </c>
      <c r="F8" s="14">
        <f t="shared" ref="F8:F16" si="2">C8/D8*100</f>
        <v>83.333333333333343</v>
      </c>
      <c r="G8" s="21">
        <v>98</v>
      </c>
    </row>
    <row r="9" spans="2:8" ht="15" thickBot="1" x14ac:dyDescent="0.4">
      <c r="B9" s="22">
        <v>4</v>
      </c>
      <c r="C9" s="21">
        <v>10</v>
      </c>
      <c r="D9" s="21">
        <f t="shared" si="0"/>
        <v>14</v>
      </c>
      <c r="E9" s="14">
        <f t="shared" si="1"/>
        <v>28.571428571428569</v>
      </c>
      <c r="F9" s="14">
        <f t="shared" si="2"/>
        <v>71.428571428571431</v>
      </c>
      <c r="G9" s="21">
        <v>89</v>
      </c>
    </row>
    <row r="10" spans="2:8" ht="15" thickBot="1" x14ac:dyDescent="0.4">
      <c r="B10" s="22">
        <v>6</v>
      </c>
      <c r="C10" s="21">
        <v>10</v>
      </c>
      <c r="D10" s="21">
        <f t="shared" si="0"/>
        <v>16</v>
      </c>
      <c r="E10" s="14">
        <f t="shared" si="1"/>
        <v>37.5</v>
      </c>
      <c r="F10" s="14">
        <f t="shared" si="2"/>
        <v>62.5</v>
      </c>
      <c r="G10" s="21">
        <v>81</v>
      </c>
    </row>
    <row r="11" spans="2:8" ht="15" thickBot="1" x14ac:dyDescent="0.4">
      <c r="B11" s="22">
        <v>8</v>
      </c>
      <c r="C11" s="21">
        <v>10</v>
      </c>
      <c r="D11" s="21">
        <f t="shared" si="0"/>
        <v>18</v>
      </c>
      <c r="E11" s="14">
        <f t="shared" si="1"/>
        <v>44.444444444444443</v>
      </c>
      <c r="F11" s="14">
        <f t="shared" si="2"/>
        <v>55.555555555555557</v>
      </c>
      <c r="G11" s="21">
        <v>79</v>
      </c>
    </row>
    <row r="12" spans="2:8" ht="15" thickBot="1" x14ac:dyDescent="0.4">
      <c r="B12" s="22">
        <v>10</v>
      </c>
      <c r="C12" s="21">
        <v>10</v>
      </c>
      <c r="D12" s="21">
        <f t="shared" si="0"/>
        <v>20</v>
      </c>
      <c r="E12" s="14">
        <f t="shared" si="1"/>
        <v>50</v>
      </c>
      <c r="F12" s="14">
        <f t="shared" si="2"/>
        <v>50</v>
      </c>
      <c r="G12" s="21">
        <v>75</v>
      </c>
    </row>
    <row r="13" spans="2:8" ht="15" thickBot="1" x14ac:dyDescent="0.4">
      <c r="B13" s="22">
        <v>10</v>
      </c>
      <c r="C13" s="21">
        <v>8</v>
      </c>
      <c r="D13" s="21">
        <f t="shared" si="0"/>
        <v>18</v>
      </c>
      <c r="E13" s="14">
        <f t="shared" si="1"/>
        <v>55.555555555555557</v>
      </c>
      <c r="F13" s="14">
        <f t="shared" si="2"/>
        <v>44.444444444444443</v>
      </c>
      <c r="G13" s="21">
        <v>72</v>
      </c>
    </row>
    <row r="14" spans="2:8" ht="15" thickBot="1" x14ac:dyDescent="0.4">
      <c r="B14" s="22">
        <v>10</v>
      </c>
      <c r="C14" s="21">
        <v>6</v>
      </c>
      <c r="D14" s="21">
        <f t="shared" si="0"/>
        <v>16</v>
      </c>
      <c r="E14" s="14">
        <f t="shared" si="1"/>
        <v>62.5</v>
      </c>
      <c r="F14" s="14">
        <f t="shared" si="2"/>
        <v>37.5</v>
      </c>
      <c r="G14" s="21">
        <v>70</v>
      </c>
    </row>
    <row r="15" spans="2:8" ht="15" thickBot="1" x14ac:dyDescent="0.4">
      <c r="B15" s="22">
        <v>10</v>
      </c>
      <c r="C15" s="21">
        <v>4</v>
      </c>
      <c r="D15" s="21">
        <f t="shared" si="0"/>
        <v>14</v>
      </c>
      <c r="E15" s="14">
        <f t="shared" si="1"/>
        <v>71.428571428571431</v>
      </c>
      <c r="F15" s="14">
        <f t="shared" si="2"/>
        <v>28.571428571428569</v>
      </c>
      <c r="G15" s="21">
        <v>65</v>
      </c>
    </row>
    <row r="16" spans="2:8" ht="15" thickBot="1" x14ac:dyDescent="0.4">
      <c r="B16" s="22">
        <v>10</v>
      </c>
      <c r="C16" s="21">
        <v>2</v>
      </c>
      <c r="D16" s="21">
        <f t="shared" si="0"/>
        <v>12</v>
      </c>
      <c r="E16" s="14">
        <f t="shared" si="1"/>
        <v>83.333333333333343</v>
      </c>
      <c r="F16" s="14">
        <f t="shared" si="2"/>
        <v>16.666666666666664</v>
      </c>
      <c r="G16" s="21">
        <v>63</v>
      </c>
    </row>
    <row r="17" spans="2:7" ht="15" thickBot="1" x14ac:dyDescent="0.4">
      <c r="B17" s="23">
        <v>10</v>
      </c>
      <c r="C17" s="24">
        <v>0</v>
      </c>
      <c r="D17" s="24">
        <f t="shared" si="0"/>
        <v>10</v>
      </c>
      <c r="E17" s="15">
        <f t="shared" si="1"/>
        <v>100</v>
      </c>
      <c r="F17" s="15">
        <f>C17/D17*100</f>
        <v>0</v>
      </c>
      <c r="G17" s="24">
        <v>60</v>
      </c>
    </row>
    <row r="22" spans="2:7" x14ac:dyDescent="0.35">
      <c r="F22" s="25"/>
    </row>
    <row r="23" spans="2:7" x14ac:dyDescent="0.35">
      <c r="F23" s="25"/>
    </row>
    <row r="24" spans="2:7" x14ac:dyDescent="0.35">
      <c r="F24" s="25"/>
    </row>
    <row r="25" spans="2:7" x14ac:dyDescent="0.35">
      <c r="F25" s="25"/>
    </row>
    <row r="26" spans="2:7" x14ac:dyDescent="0.35">
      <c r="F26" s="25"/>
    </row>
    <row r="27" spans="2:7" x14ac:dyDescent="0.35">
      <c r="F27" s="25"/>
    </row>
    <row r="28" spans="2:7" x14ac:dyDescent="0.35">
      <c r="F28" s="25"/>
    </row>
    <row r="29" spans="2:7" x14ac:dyDescent="0.35">
      <c r="F29" s="25"/>
    </row>
    <row r="30" spans="2:7" x14ac:dyDescent="0.35">
      <c r="F30" s="25"/>
    </row>
    <row r="31" spans="2:7" x14ac:dyDescent="0.35">
      <c r="F31" s="25"/>
    </row>
    <row r="32" spans="2:7" x14ac:dyDescent="0.35">
      <c r="F32" s="25"/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DF2CA5997E3740837FE3E357278ACB" ma:contentTypeVersion="4" ma:contentTypeDescription="Skapa ett nytt dokument." ma:contentTypeScope="" ma:versionID="178f143ad1554721c9275184e7760091">
  <xsd:schema xmlns:xsd="http://www.w3.org/2001/XMLSchema" xmlns:xs="http://www.w3.org/2001/XMLSchema" xmlns:p="http://schemas.microsoft.com/office/2006/metadata/properties" xmlns:ns2="75886689-f705-4c56-b5df-b98be82acb27" xmlns:ns3="85ad6100-1c03-418e-8ff6-7595f5811262" targetNamespace="http://schemas.microsoft.com/office/2006/metadata/properties" ma:root="true" ma:fieldsID="1e5e8fe649583c8459d103b83d7bea9f" ns2:_="" ns3:_="">
    <xsd:import namespace="75886689-f705-4c56-b5df-b98be82acb27"/>
    <xsd:import namespace="85ad6100-1c03-418e-8ff6-7595f5811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86689-f705-4c56-b5df-b98be82acb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ad6100-1c03-418e-8ff6-7595f5811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E3CB1-9537-4E3A-B344-3CC4DBA0A1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9FEA4-5891-40B6-B20F-E8A9AF0BD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86689-f705-4c56-b5df-b98be82acb27"/>
    <ds:schemaRef ds:uri="85ad6100-1c03-418e-8ff6-7595f5811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Per-Olof Freerks</dc:creator>
  <cp:keywords/>
  <dc:description/>
  <cp:lastModifiedBy>Joakim Hertzberg (elev)</cp:lastModifiedBy>
  <cp:revision/>
  <dcterms:created xsi:type="dcterms:W3CDTF">2022-11-24T09:35:52Z</dcterms:created>
  <dcterms:modified xsi:type="dcterms:W3CDTF">2023-01-20T18:53:14Z</dcterms:modified>
  <cp:category/>
  <cp:contentStatus/>
</cp:coreProperties>
</file>