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levstockholm-my.sharepoint.com/personal/joakim_hertzberg_elevmail_stockholm_se/Documents/Course files/KEM01/Labs/Documents/Volume accuracy lab/"/>
    </mc:Choice>
  </mc:AlternateContent>
  <xr:revisionPtr revIDLastSave="617" documentId="8_{86FA28A6-5170-4913-9524-98673A33D49E}" xr6:coauthVersionLast="47" xr6:coauthVersionMax="47" xr10:uidLastSave="{22F0EE2E-59BE-4439-B1F1-02D045EB4418}"/>
  <bookViews>
    <workbookView xWindow="-110" yWindow="-110" windowWidth="19420" windowHeight="10420" xr2:uid="{00000000-000D-0000-FFFF-FFFF00000000}"/>
  </bookViews>
  <sheets>
    <sheet name="Blad1" sheetId="1" r:id="rId1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25" i="1" l="1"/>
  <c r="S27" i="1"/>
  <c r="S26" i="1"/>
  <c r="S16" i="1"/>
  <c r="S10" i="1"/>
  <c r="S22" i="1"/>
  <c r="U16" i="1"/>
  <c r="AB21" i="1"/>
  <c r="AB20" i="1"/>
  <c r="AB19" i="1"/>
  <c r="AB18" i="1"/>
  <c r="AA21" i="1"/>
  <c r="AA20" i="1"/>
  <c r="AA19" i="1"/>
  <c r="AA18" i="1"/>
  <c r="Z21" i="1"/>
  <c r="Z20" i="1"/>
  <c r="Z19" i="1"/>
  <c r="Z18" i="1"/>
  <c r="Y21" i="1"/>
  <c r="Y20" i="1"/>
  <c r="Y19" i="1"/>
  <c r="Y18" i="1"/>
  <c r="Y12" i="1"/>
  <c r="Y13" i="1"/>
  <c r="Y14" i="1"/>
  <c r="Y15" i="1"/>
  <c r="U21" i="1"/>
  <c r="U20" i="1"/>
  <c r="U19" i="1"/>
  <c r="U18" i="1"/>
  <c r="U15" i="1"/>
  <c r="U14" i="1"/>
  <c r="U13" i="1"/>
  <c r="U12" i="1"/>
  <c r="V21" i="1"/>
  <c r="V20" i="1"/>
  <c r="V19" i="1"/>
  <c r="V18" i="1"/>
  <c r="V15" i="1"/>
  <c r="V14" i="1"/>
  <c r="V13" i="1"/>
  <c r="V12" i="1"/>
  <c r="X21" i="1"/>
  <c r="X20" i="1"/>
  <c r="X19" i="1"/>
  <c r="X18" i="1"/>
  <c r="X15" i="1"/>
  <c r="X14" i="1"/>
  <c r="X13" i="1"/>
  <c r="X12" i="1"/>
  <c r="Z15" i="1"/>
  <c r="Z14" i="1"/>
  <c r="Z13" i="1"/>
  <c r="Z12" i="1"/>
  <c r="Z9" i="1"/>
  <c r="Z8" i="1"/>
  <c r="Z7" i="1"/>
  <c r="Z6" i="1"/>
  <c r="AA15" i="1"/>
  <c r="AA14" i="1"/>
  <c r="AA13" i="1"/>
  <c r="AA12" i="1"/>
  <c r="AB13" i="1"/>
  <c r="AB14" i="1"/>
  <c r="AB15" i="1"/>
  <c r="AB12" i="1"/>
  <c r="AB7" i="1"/>
  <c r="AB8" i="1"/>
  <c r="AB9" i="1"/>
  <c r="AB6" i="1"/>
  <c r="AA7" i="1"/>
  <c r="AA8" i="1"/>
  <c r="AA9" i="1"/>
  <c r="AA6" i="1"/>
  <c r="Y7" i="1"/>
  <c r="Y8" i="1"/>
  <c r="Y9" i="1"/>
  <c r="Y6" i="1"/>
  <c r="X7" i="1"/>
  <c r="X8" i="1"/>
  <c r="X9" i="1"/>
  <c r="X6" i="1"/>
  <c r="V7" i="1"/>
  <c r="V8" i="1"/>
  <c r="V9" i="1"/>
  <c r="V6" i="1"/>
  <c r="U7" i="1"/>
  <c r="U8" i="1"/>
  <c r="U9" i="1"/>
  <c r="U6" i="1"/>
  <c r="U10" i="1" s="1"/>
  <c r="AS82" i="1"/>
  <c r="AT82" i="1"/>
  <c r="AU82" i="1"/>
  <c r="AV82" i="1"/>
  <c r="AW82" i="1"/>
  <c r="AS83" i="1"/>
  <c r="AT83" i="1"/>
  <c r="AU83" i="1"/>
  <c r="AV83" i="1"/>
  <c r="AW83" i="1"/>
  <c r="AS84" i="1"/>
  <c r="AT84" i="1"/>
  <c r="AU84" i="1"/>
  <c r="AV84" i="1"/>
  <c r="AW84" i="1"/>
  <c r="AS85" i="1"/>
  <c r="AT85" i="1"/>
  <c r="AU85" i="1"/>
  <c r="AV85" i="1"/>
  <c r="AW85" i="1"/>
  <c r="AS86" i="1"/>
  <c r="AT86" i="1"/>
  <c r="AU86" i="1"/>
  <c r="AV86" i="1"/>
  <c r="AW86" i="1"/>
  <c r="AS87" i="1"/>
  <c r="AT87" i="1"/>
  <c r="AU87" i="1"/>
  <c r="AV87" i="1"/>
  <c r="AW87" i="1"/>
  <c r="AS88" i="1"/>
  <c r="AT88" i="1"/>
  <c r="AU88" i="1"/>
  <c r="AV88" i="1"/>
  <c r="AT81" i="1"/>
  <c r="AU81" i="1"/>
  <c r="AV81" i="1"/>
  <c r="AW81" i="1"/>
  <c r="AS81" i="1"/>
  <c r="AM82" i="1"/>
  <c r="AN82" i="1"/>
  <c r="AO82" i="1"/>
  <c r="AP82" i="1"/>
  <c r="AQ82" i="1"/>
  <c r="AM83" i="1"/>
  <c r="AN83" i="1"/>
  <c r="AO83" i="1"/>
  <c r="AP83" i="1"/>
  <c r="AQ83" i="1"/>
  <c r="AM84" i="1"/>
  <c r="AN84" i="1"/>
  <c r="AO84" i="1"/>
  <c r="AP84" i="1"/>
  <c r="AQ84" i="1"/>
  <c r="AM85" i="1"/>
  <c r="AN85" i="1"/>
  <c r="AO85" i="1"/>
  <c r="AP85" i="1"/>
  <c r="AQ85" i="1"/>
  <c r="AM86" i="1"/>
  <c r="AN86" i="1"/>
  <c r="AO86" i="1"/>
  <c r="AP86" i="1"/>
  <c r="AQ86" i="1"/>
  <c r="AM87" i="1"/>
  <c r="AN87" i="1"/>
  <c r="AO87" i="1"/>
  <c r="AP87" i="1"/>
  <c r="AQ87" i="1"/>
  <c r="AM88" i="1"/>
  <c r="AN88" i="1"/>
  <c r="AO88" i="1"/>
  <c r="AP88" i="1"/>
  <c r="AQ88" i="1"/>
  <c r="AN81" i="1"/>
  <c r="AO81" i="1"/>
  <c r="AP81" i="1"/>
  <c r="AQ81" i="1"/>
  <c r="AM81" i="1"/>
  <c r="AG82" i="1"/>
  <c r="AH82" i="1" s="1"/>
  <c r="AI82" i="1" s="1"/>
  <c r="AJ82" i="1" s="1"/>
  <c r="AK82" i="1" s="1"/>
  <c r="AG83" i="1"/>
  <c r="AH83" i="1" s="1"/>
  <c r="AI83" i="1" s="1"/>
  <c r="AJ83" i="1" s="1"/>
  <c r="AK83" i="1" s="1"/>
  <c r="AG84" i="1"/>
  <c r="AH84" i="1" s="1"/>
  <c r="AI84" i="1" s="1"/>
  <c r="AJ84" i="1" s="1"/>
  <c r="AK84" i="1" s="1"/>
  <c r="AG85" i="1"/>
  <c r="AH85" i="1" s="1"/>
  <c r="AI85" i="1" s="1"/>
  <c r="AJ85" i="1" s="1"/>
  <c r="AK85" i="1" s="1"/>
  <c r="AG86" i="1"/>
  <c r="AH86" i="1" s="1"/>
  <c r="AI86" i="1" s="1"/>
  <c r="AJ86" i="1" s="1"/>
  <c r="AK86" i="1" s="1"/>
  <c r="AG87" i="1"/>
  <c r="AH87" i="1" s="1"/>
  <c r="AI87" i="1" s="1"/>
  <c r="AJ87" i="1" s="1"/>
  <c r="AK87" i="1" s="1"/>
  <c r="AG88" i="1"/>
  <c r="AH88" i="1" s="1"/>
  <c r="AI88" i="1" s="1"/>
  <c r="AJ88" i="1" s="1"/>
  <c r="AK88" i="1" s="1"/>
  <c r="AG81" i="1"/>
  <c r="AH81" i="1" s="1"/>
  <c r="AI81" i="1" s="1"/>
  <c r="AJ81" i="1" s="1"/>
  <c r="AK81" i="1" s="1"/>
  <c r="AA81" i="1"/>
  <c r="AA82" i="1" s="1"/>
  <c r="AA83" i="1" s="1"/>
  <c r="AA84" i="1" s="1"/>
  <c r="U81" i="1"/>
  <c r="U82" i="1" s="1"/>
  <c r="AB53" i="1"/>
  <c r="AB52" i="1"/>
  <c r="AB51" i="1"/>
  <c r="AB50" i="1"/>
  <c r="AA53" i="1"/>
  <c r="AA52" i="1"/>
  <c r="AA51" i="1"/>
  <c r="AA50" i="1"/>
  <c r="Z53" i="1"/>
  <c r="Z52" i="1"/>
  <c r="Z51" i="1"/>
  <c r="Z50" i="1"/>
  <c r="Y53" i="1"/>
  <c r="Y52" i="1"/>
  <c r="Y51" i="1"/>
  <c r="Y50" i="1"/>
  <c r="X53" i="1"/>
  <c r="X52" i="1"/>
  <c r="X51" i="1"/>
  <c r="X50" i="1"/>
  <c r="W53" i="1"/>
  <c r="W52" i="1"/>
  <c r="W51" i="1"/>
  <c r="W50" i="1"/>
  <c r="V53" i="1"/>
  <c r="V52" i="1"/>
  <c r="V51" i="1"/>
  <c r="V50" i="1"/>
  <c r="U53" i="1"/>
  <c r="U52" i="1"/>
  <c r="U51" i="1"/>
  <c r="U50" i="1"/>
  <c r="AB47" i="1"/>
  <c r="AB46" i="1"/>
  <c r="AB45" i="1"/>
  <c r="AB44" i="1"/>
  <c r="AA47" i="1"/>
  <c r="AA46" i="1"/>
  <c r="AA45" i="1"/>
  <c r="AA44" i="1"/>
  <c r="Z47" i="1"/>
  <c r="Z46" i="1"/>
  <c r="Z45" i="1"/>
  <c r="Z44" i="1"/>
  <c r="Y47" i="1"/>
  <c r="Y46" i="1"/>
  <c r="Y45" i="1"/>
  <c r="Y44" i="1"/>
  <c r="X47" i="1"/>
  <c r="X46" i="1"/>
  <c r="X45" i="1"/>
  <c r="X44" i="1"/>
  <c r="W47" i="1"/>
  <c r="W46" i="1"/>
  <c r="W45" i="1"/>
  <c r="W44" i="1"/>
  <c r="V47" i="1"/>
  <c r="V46" i="1"/>
  <c r="V45" i="1"/>
  <c r="V44" i="1"/>
  <c r="U47" i="1"/>
  <c r="U46" i="1"/>
  <c r="U45" i="1"/>
  <c r="U44" i="1"/>
  <c r="AB41" i="1"/>
  <c r="AB40" i="1"/>
  <c r="AB39" i="1"/>
  <c r="AB38" i="1"/>
  <c r="AA41" i="1"/>
  <c r="AA40" i="1"/>
  <c r="AA39" i="1"/>
  <c r="AA38" i="1"/>
  <c r="Z41" i="1"/>
  <c r="Z40" i="1"/>
  <c r="Z39" i="1"/>
  <c r="Z38" i="1"/>
  <c r="Y41" i="1"/>
  <c r="Y40" i="1"/>
  <c r="Y39" i="1"/>
  <c r="Y38" i="1"/>
  <c r="X41" i="1"/>
  <c r="X40" i="1"/>
  <c r="X39" i="1"/>
  <c r="X38" i="1"/>
  <c r="W38" i="1"/>
  <c r="W41" i="1"/>
  <c r="W40" i="1"/>
  <c r="W39" i="1"/>
  <c r="V39" i="1"/>
  <c r="V38" i="1"/>
  <c r="V42" i="1" s="1"/>
  <c r="V41" i="1"/>
  <c r="V40" i="1"/>
  <c r="U41" i="1"/>
  <c r="U40" i="1"/>
  <c r="U39" i="1"/>
  <c r="U38" i="1"/>
  <c r="G42" i="1"/>
  <c r="G54" i="1"/>
  <c r="G48" i="1"/>
  <c r="U55" i="1" l="1"/>
  <c r="V54" i="1"/>
  <c r="W55" i="1"/>
  <c r="X55" i="1"/>
  <c r="Y55" i="1"/>
  <c r="Z54" i="1"/>
  <c r="AA55" i="1"/>
  <c r="AB55" i="1"/>
  <c r="V48" i="1"/>
  <c r="W43" i="1"/>
  <c r="V81" i="1"/>
  <c r="W81" i="1" s="1"/>
  <c r="X81" i="1" s="1"/>
  <c r="Y42" i="1"/>
  <c r="AB43" i="1"/>
  <c r="AB83" i="1"/>
  <c r="V43" i="1"/>
  <c r="AA49" i="1"/>
  <c r="U42" i="1"/>
  <c r="X43" i="1"/>
  <c r="Z43" i="1"/>
  <c r="AA43" i="1"/>
  <c r="AA48" i="1"/>
  <c r="U43" i="1"/>
  <c r="Y43" i="1"/>
  <c r="U48" i="1"/>
  <c r="V49" i="1"/>
  <c r="W49" i="1"/>
  <c r="X49" i="1"/>
  <c r="Y49" i="1"/>
  <c r="Z49" i="1"/>
  <c r="AB49" i="1"/>
  <c r="X54" i="1"/>
  <c r="AB82" i="1"/>
  <c r="Z48" i="1"/>
  <c r="AB54" i="1"/>
  <c r="Z55" i="1"/>
  <c r="V55" i="1"/>
  <c r="X42" i="1"/>
  <c r="Z42" i="1"/>
  <c r="AA42" i="1"/>
  <c r="AB42" i="1"/>
  <c r="W48" i="1"/>
  <c r="U54" i="1"/>
  <c r="Y54" i="1"/>
  <c r="U49" i="1"/>
  <c r="AB81" i="1"/>
  <c r="AC81" i="1" s="1"/>
  <c r="AD81" i="1" s="1"/>
  <c r="AE81" i="1" s="1"/>
  <c r="AC83" i="1"/>
  <c r="AD83" i="1" s="1"/>
  <c r="AE83" i="1" s="1"/>
  <c r="AC82" i="1"/>
  <c r="AD82" i="1" s="1"/>
  <c r="AE82" i="1" s="1"/>
  <c r="X48" i="1"/>
  <c r="AB48" i="1"/>
  <c r="AA85" i="1"/>
  <c r="AA86" i="1" s="1"/>
  <c r="AA87" i="1" s="1"/>
  <c r="AB87" i="1" s="1"/>
  <c r="AC87" i="1" s="1"/>
  <c r="AD87" i="1" s="1"/>
  <c r="AE87" i="1" s="1"/>
  <c r="U22" i="1"/>
  <c r="W42" i="1"/>
  <c r="Y48" i="1"/>
  <c r="W54" i="1"/>
  <c r="AA54" i="1"/>
  <c r="AB84" i="1"/>
  <c r="AC84" i="1" s="1"/>
  <c r="AD84" i="1" s="1"/>
  <c r="AE84" i="1" s="1"/>
  <c r="AB86" i="1"/>
  <c r="AC86" i="1" s="1"/>
  <c r="AD86" i="1" s="1"/>
  <c r="AE86" i="1" s="1"/>
  <c r="U83" i="1"/>
  <c r="U84" i="1" s="1"/>
  <c r="U85" i="1" s="1"/>
  <c r="U86" i="1" s="1"/>
  <c r="U87" i="1" s="1"/>
  <c r="U88" i="1" s="1"/>
  <c r="AB85" i="1" l="1"/>
  <c r="AC85" i="1" s="1"/>
  <c r="AD85" i="1" s="1"/>
  <c r="AE85" i="1" s="1"/>
  <c r="V82" i="1"/>
  <c r="W82" i="1" s="1"/>
  <c r="X82" i="1" s="1"/>
  <c r="AA88" i="1"/>
  <c r="AB88" i="1" s="1"/>
  <c r="AC88" i="1" s="1"/>
  <c r="AD88" i="1" s="1"/>
  <c r="AE88" i="1" s="1"/>
  <c r="Y81" i="1"/>
  <c r="V83" i="1" l="1"/>
  <c r="V84" i="1" s="1"/>
  <c r="V85" i="1" s="1"/>
  <c r="V86" i="1" s="1"/>
  <c r="V87" i="1" s="1"/>
  <c r="V88" i="1" s="1"/>
  <c r="Y82" i="1"/>
  <c r="W83" i="1" l="1"/>
  <c r="W84" i="1" s="1"/>
  <c r="W85" i="1" s="1"/>
  <c r="W86" i="1" s="1"/>
  <c r="W87" i="1" s="1"/>
  <c r="W88" i="1" s="1"/>
  <c r="X83" i="1"/>
  <c r="X84" i="1" s="1"/>
  <c r="X85" i="1" s="1"/>
  <c r="X86" i="1" s="1"/>
  <c r="X87" i="1" s="1"/>
  <c r="X88" i="1" s="1"/>
  <c r="Y83" i="1" l="1"/>
  <c r="Y84" i="1" s="1"/>
  <c r="Y85" i="1" s="1"/>
  <c r="Y86" i="1" s="1"/>
  <c r="Y87" i="1" s="1"/>
  <c r="Y88" i="1" s="1"/>
</calcChain>
</file>

<file path=xl/sharedStrings.xml><?xml version="1.0" encoding="utf-8"?>
<sst xmlns="http://schemas.openxmlformats.org/spreadsheetml/2006/main" count="104" uniqueCount="25">
  <si>
    <t xml:space="preserve">lab lesson 1 9.50- 11.10 </t>
  </si>
  <si>
    <t xml:space="preserve">group </t>
  </si>
  <si>
    <t xml:space="preserve">mass of beaker </t>
  </si>
  <si>
    <t xml:space="preserve">beaker  trial </t>
  </si>
  <si>
    <t>a</t>
  </si>
  <si>
    <t>b</t>
  </si>
  <si>
    <t>c</t>
  </si>
  <si>
    <t>d</t>
  </si>
  <si>
    <t xml:space="preserve">cylinder </t>
  </si>
  <si>
    <t xml:space="preserve">pipette </t>
  </si>
  <si>
    <t xml:space="preserve">lab lesson 2 12.20- 13. 40 </t>
  </si>
  <si>
    <t>avg</t>
  </si>
  <si>
    <t>beaker  trial</t>
  </si>
  <si>
    <t xml:space="preserve"> </t>
  </si>
  <si>
    <t>cylinder</t>
  </si>
  <si>
    <t>pipette</t>
  </si>
  <si>
    <t>True Volume</t>
  </si>
  <si>
    <t>dev</t>
  </si>
  <si>
    <t>N/A</t>
  </si>
  <si>
    <t>avg dev</t>
  </si>
  <si>
    <t>±</t>
  </si>
  <si>
    <t xml:space="preserve">beaker </t>
  </si>
  <si>
    <t xml:space="preserve">Beaker </t>
  </si>
  <si>
    <t xml:space="preserve">Cylinder </t>
  </si>
  <si>
    <t xml:space="preserve">Pipette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</si>
</sst>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9C0006"/>
      <name val="Calibri"/>
      <family val="2"/>
      <scheme val="minor"/>
    </font>
    <font>
      <b/>
      <sz val="11"/>
      <color rgb="FF9C5700"/>
      <name val="Calibri"/>
      <family val="2"/>
      <scheme val="minor"/>
    </font>
    <font>
      <b/>
      <sz val="11"/>
      <color rgb="FF0061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33"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theme="9" tint="-0.24994659260841701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theme="9" tint="-0.24994659260841701"/>
      </bottom>
      <diagonal/>
    </border>
    <border>
      <left style="medium">
        <color rgb="FF000000"/>
      </left>
      <right style="medium">
        <color theme="7" tint="-0.24994659260841701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theme="7" tint="-0.24994659260841701"/>
      </bottom>
      <diagonal/>
    </border>
    <border>
      <left style="medium">
        <color rgb="FF000000"/>
      </left>
      <right style="medium">
        <color rgb="FFC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C00000"/>
      </bottom>
      <diagonal/>
    </border>
    <border>
      <left style="medium">
        <color rgb="FF000000"/>
      </left>
      <right style="medium">
        <color rgb="FF000000"/>
      </right>
      <top/>
      <bottom style="medium">
        <color indexed="64"/>
      </bottom>
      <diagonal/>
    </border>
  </borders>
  <cellStyleXfs count="4">
    <xf numFmtId="0" fontId="0" fillId="0" borderId="0"/>
    <xf numFmtId="0" fontId="4" fillId="3" borderId="0" applyNumberFormat="0" applyBorder="0" applyAlignment="0" applyProtection="0"/>
    <xf numFmtId="0" fontId="5" fillId="4" borderId="0" applyNumberFormat="0" applyBorder="0" applyAlignment="0" applyProtection="0"/>
    <xf numFmtId="0" fontId="6" fillId="5" borderId="0" applyNumberFormat="0" applyBorder="0" applyAlignment="0" applyProtection="0"/>
  </cellStyleXfs>
  <cellXfs count="6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0" xfId="0" applyFont="1"/>
    <xf numFmtId="0" fontId="1" fillId="0" borderId="1" xfId="0" applyFont="1" applyBorder="1"/>
    <xf numFmtId="0" fontId="1" fillId="0" borderId="9" xfId="0" applyFont="1" applyBorder="1"/>
    <xf numFmtId="0" fontId="0" fillId="0" borderId="10" xfId="0" applyBorder="1"/>
    <xf numFmtId="0" fontId="0" fillId="0" borderId="11" xfId="0" applyBorder="1"/>
    <xf numFmtId="0" fontId="0" fillId="2" borderId="5" xfId="0" applyFill="1" applyBorder="1" applyAlignment="1">
      <alignment vertical="center"/>
    </xf>
    <xf numFmtId="0" fontId="0" fillId="0" borderId="9" xfId="0" applyBorder="1"/>
    <xf numFmtId="0" fontId="0" fillId="0" borderId="0" xfId="0" applyAlignment="1">
      <alignment wrapText="1"/>
    </xf>
    <xf numFmtId="0" fontId="0" fillId="0" borderId="9" xfId="0" applyBorder="1" applyAlignment="1">
      <alignment vertical="center"/>
    </xf>
    <xf numFmtId="0" fontId="0" fillId="0" borderId="6" xfId="0" applyBorder="1" applyAlignment="1">
      <alignment vertical="center" wrapText="1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2" borderId="6" xfId="0" applyFill="1" applyBorder="1" applyAlignment="1">
      <alignment vertical="center"/>
    </xf>
    <xf numFmtId="0" fontId="0" fillId="2" borderId="7" xfId="0" applyFill="1" applyBorder="1" applyAlignment="1">
      <alignment vertical="center"/>
    </xf>
    <xf numFmtId="0" fontId="3" fillId="0" borderId="0" xfId="0" applyFont="1"/>
    <xf numFmtId="0" fontId="0" fillId="0" borderId="0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7" fillId="0" borderId="16" xfId="0" applyFont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16" xfId="0" applyBorder="1"/>
    <xf numFmtId="0" fontId="1" fillId="0" borderId="0" xfId="0" applyFont="1" applyBorder="1"/>
    <xf numFmtId="0" fontId="6" fillId="5" borderId="23" xfId="3" applyBorder="1"/>
    <xf numFmtId="0" fontId="5" fillId="4" borderId="23" xfId="2" applyBorder="1"/>
    <xf numFmtId="0" fontId="4" fillId="3" borderId="23" xfId="1" applyBorder="1"/>
    <xf numFmtId="0" fontId="4" fillId="3" borderId="24" xfId="1" applyBorder="1"/>
    <xf numFmtId="0" fontId="0" fillId="0" borderId="25" xfId="0" applyBorder="1"/>
    <xf numFmtId="0" fontId="10" fillId="3" borderId="26" xfId="1" applyFont="1" applyBorder="1" applyAlignment="1">
      <alignment horizontal="center"/>
    </xf>
    <xf numFmtId="0" fontId="9" fillId="5" borderId="28" xfId="3" applyFont="1" applyBorder="1" applyAlignment="1">
      <alignment horizontal="center" vertical="center"/>
    </xf>
    <xf numFmtId="0" fontId="8" fillId="4" borderId="30" xfId="2" applyFont="1" applyBorder="1" applyAlignment="1">
      <alignment horizontal="center" vertical="center"/>
    </xf>
    <xf numFmtId="0" fontId="0" fillId="0" borderId="32" xfId="0" applyBorder="1"/>
    <xf numFmtId="0" fontId="6" fillId="5" borderId="20" xfId="3" applyBorder="1"/>
    <xf numFmtId="0" fontId="8" fillId="4" borderId="6" xfId="2" applyFont="1" applyBorder="1" applyAlignment="1">
      <alignment vertical="center"/>
    </xf>
    <xf numFmtId="0" fontId="9" fillId="5" borderId="6" xfId="3" applyFont="1" applyBorder="1" applyAlignment="1">
      <alignment vertical="center"/>
    </xf>
    <xf numFmtId="0" fontId="10" fillId="3" borderId="6" xfId="1" applyFont="1" applyBorder="1" applyAlignment="1">
      <alignment vertical="center"/>
    </xf>
    <xf numFmtId="0" fontId="8" fillId="4" borderId="6" xfId="2" applyFont="1" applyBorder="1" applyAlignment="1">
      <alignment horizontal="center" vertical="center"/>
    </xf>
    <xf numFmtId="0" fontId="8" fillId="4" borderId="7" xfId="2" applyFont="1" applyBorder="1" applyAlignment="1">
      <alignment horizontal="center" vertical="center"/>
    </xf>
    <xf numFmtId="0" fontId="8" fillId="4" borderId="31" xfId="2" applyFont="1" applyBorder="1" applyAlignment="1">
      <alignment horizontal="center" vertical="center"/>
    </xf>
    <xf numFmtId="0" fontId="10" fillId="3" borderId="6" xfId="1" applyFont="1" applyBorder="1" applyAlignment="1">
      <alignment horizontal="center" vertical="center"/>
    </xf>
    <xf numFmtId="0" fontId="10" fillId="3" borderId="7" xfId="1" applyFont="1" applyBorder="1" applyAlignment="1">
      <alignment horizontal="center" vertical="center"/>
    </xf>
    <xf numFmtId="0" fontId="10" fillId="3" borderId="27" xfId="1" applyFont="1" applyBorder="1" applyAlignment="1">
      <alignment horizontal="center" vertical="center"/>
    </xf>
    <xf numFmtId="0" fontId="9" fillId="5" borderId="6" xfId="3" applyFont="1" applyBorder="1" applyAlignment="1">
      <alignment horizontal="center" vertical="center"/>
    </xf>
    <xf numFmtId="0" fontId="9" fillId="5" borderId="7" xfId="3" applyFont="1" applyBorder="1" applyAlignment="1">
      <alignment horizontal="center" vertical="center"/>
    </xf>
    <xf numFmtId="0" fontId="9" fillId="5" borderId="29" xfId="3" applyFont="1" applyBorder="1" applyAlignment="1">
      <alignment horizontal="center"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5" xfId="0" applyBorder="1" applyAlignment="1">
      <alignment vertical="center"/>
    </xf>
    <xf numFmtId="0" fontId="2" fillId="0" borderId="0" xfId="0" applyFont="1" applyAlignment="1"/>
    <xf numFmtId="0" fontId="0" fillId="2" borderId="6" xfId="0" applyFill="1" applyBorder="1" applyAlignment="1">
      <alignment vertical="center"/>
    </xf>
    <xf numFmtId="0" fontId="0" fillId="2" borderId="7" xfId="0" applyFill="1" applyBorder="1" applyAlignment="1">
      <alignment vertical="center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Medium9"/>
  <colors>
    <mruColors>
      <color rgb="FFFF7979"/>
      <color rgb="FFFF6161"/>
      <color rgb="FFFF8B8B"/>
      <color rgb="FFFFABAB"/>
      <color rgb="FFF4BEBE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Glassware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>
        <c:manualLayout>
          <c:layoutTarget val="inner"/>
          <c:xMode val="edge"/>
          <c:yMode val="edge"/>
          <c:x val="0.12548381452318461"/>
          <c:y val="0.17171296296296296"/>
          <c:w val="0.76340507436570437"/>
          <c:h val="0.6227161708953047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v-S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(Blad1!$U$10,Blad1!$U$16,Blad1!$U$22)</c:f>
                <c:numCache>
                  <c:formatCode>General</c:formatCode>
                  <c:ptCount val="3"/>
                  <c:pt idx="0">
                    <c:v>2.3823214285714278</c:v>
                  </c:pt>
                  <c:pt idx="1">
                    <c:v>0.8272448979591841</c:v>
                  </c:pt>
                  <c:pt idx="2">
                    <c:v>0.62969387755102113</c:v>
                  </c:pt>
                </c:numCache>
              </c:numRef>
            </c:plus>
            <c:minus>
              <c:numRef>
                <c:f>(Blad1!$U$10,Blad1!$U$16,Blad1!$U$22)</c:f>
                <c:numCache>
                  <c:formatCode>General</c:formatCode>
                  <c:ptCount val="3"/>
                  <c:pt idx="0">
                    <c:v>2.3823214285714278</c:v>
                  </c:pt>
                  <c:pt idx="1">
                    <c:v>0.8272448979591841</c:v>
                  </c:pt>
                  <c:pt idx="2">
                    <c:v>0.62969387755102113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Blad1!$R$25:$R$27</c:f>
              <c:strCache>
                <c:ptCount val="3"/>
                <c:pt idx="0">
                  <c:v>Beaker </c:v>
                </c:pt>
                <c:pt idx="1">
                  <c:v>Cylinder </c:v>
                </c:pt>
                <c:pt idx="2">
                  <c:v>Pipette </c:v>
                </c:pt>
              </c:strCache>
            </c:strRef>
          </c:cat>
          <c:val>
            <c:numRef>
              <c:f>Blad1!$S$25:$S$27</c:f>
              <c:numCache>
                <c:formatCode>General</c:formatCode>
                <c:ptCount val="3"/>
                <c:pt idx="0">
                  <c:v>24.572499999999998</c:v>
                </c:pt>
                <c:pt idx="1">
                  <c:v>24.562857142857148</c:v>
                </c:pt>
                <c:pt idx="2">
                  <c:v>25.24607142857143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1D-4416-99A2-1988C202A12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131305488"/>
        <c:axId val="2131306320"/>
      </c:barChart>
      <c:catAx>
        <c:axId val="2131305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Glassware type</a:t>
                </a:r>
              </a:p>
            </c:rich>
          </c:tx>
          <c:layout>
            <c:manualLayout>
              <c:xMode val="edge"/>
              <c:yMode val="edge"/>
              <c:x val="0.39695013123359579"/>
              <c:y val="0.87868037328667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131306320"/>
        <c:crosses val="autoZero"/>
        <c:auto val="1"/>
        <c:lblAlgn val="ctr"/>
        <c:lblOffset val="100"/>
        <c:noMultiLvlLbl val="0"/>
      </c:catAx>
      <c:valAx>
        <c:axId val="213130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Accuracy</a:t>
                </a:r>
              </a:p>
            </c:rich>
          </c:tx>
          <c:layout>
            <c:manualLayout>
              <c:xMode val="edge"/>
              <c:yMode val="edge"/>
              <c:x val="1.1111111111111112E-2"/>
              <c:y val="0.384621974336541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131305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117475</xdr:colOff>
      <xdr:row>22</xdr:row>
      <xdr:rowOff>3175</xdr:rowOff>
    </xdr:from>
    <xdr:to>
      <xdr:col>28</xdr:col>
      <xdr:colOff>422275</xdr:colOff>
      <xdr:row>35</xdr:row>
      <xdr:rowOff>250825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CA40209-A489-82B3-6D00-7CF004D17F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W88"/>
  <sheetViews>
    <sheetView tabSelected="1" topLeftCell="Q22" workbookViewId="0">
      <selection activeCell="Q26" sqref="Q26"/>
    </sheetView>
  </sheetViews>
  <sheetFormatPr defaultRowHeight="14.5" x14ac:dyDescent="0.35"/>
  <cols>
    <col min="1" max="1" width="12.26953125" customWidth="1"/>
    <col min="2" max="2" width="3.81640625" customWidth="1"/>
    <col min="5" max="5" width="9.81640625" customWidth="1"/>
    <col min="14" max="14" width="19.453125" customWidth="1"/>
    <col min="18" max="18" width="13.54296875" customWidth="1"/>
    <col min="20" max="20" width="1.7265625" customWidth="1"/>
  </cols>
  <sheetData>
    <row r="2" spans="1:28" ht="21" x14ac:dyDescent="0.5">
      <c r="C2" s="64" t="s">
        <v>0</v>
      </c>
      <c r="D2" s="64"/>
      <c r="E2" s="64"/>
      <c r="F2" s="64"/>
      <c r="G2" s="64"/>
    </row>
    <row r="4" spans="1:28" ht="15" thickBot="1" x14ac:dyDescent="0.4"/>
    <row r="5" spans="1:28" ht="29.5" thickBot="1" x14ac:dyDescent="0.4">
      <c r="A5" t="s">
        <v>1</v>
      </c>
      <c r="C5" s="9">
        <v>1</v>
      </c>
      <c r="D5" s="9">
        <v>2</v>
      </c>
      <c r="E5" s="9">
        <v>3</v>
      </c>
      <c r="F5" s="9">
        <v>4</v>
      </c>
      <c r="G5" s="9">
        <v>5</v>
      </c>
      <c r="H5" s="9">
        <v>6</v>
      </c>
      <c r="I5" s="9">
        <v>7</v>
      </c>
      <c r="J5" s="9">
        <v>8</v>
      </c>
      <c r="O5" s="17" t="s">
        <v>1</v>
      </c>
      <c r="P5" s="18" t="s">
        <v>2</v>
      </c>
      <c r="R5" t="s">
        <v>1</v>
      </c>
      <c r="U5" s="9">
        <v>1</v>
      </c>
      <c r="V5" s="9">
        <v>2</v>
      </c>
      <c r="W5" s="9">
        <v>3</v>
      </c>
      <c r="X5" s="9">
        <v>4</v>
      </c>
      <c r="Y5" s="9">
        <v>5</v>
      </c>
      <c r="Z5" s="9">
        <v>6</v>
      </c>
      <c r="AA5" s="9">
        <v>7</v>
      </c>
      <c r="AB5" s="9">
        <v>8</v>
      </c>
    </row>
    <row r="6" spans="1:28" x14ac:dyDescent="0.35">
      <c r="A6" s="65" t="s">
        <v>3</v>
      </c>
      <c r="B6" s="10" t="s">
        <v>4</v>
      </c>
      <c r="C6" s="6">
        <v>57.43</v>
      </c>
      <c r="D6" s="1">
        <v>74.66</v>
      </c>
      <c r="E6" s="6"/>
      <c r="F6" s="1">
        <v>56.49</v>
      </c>
      <c r="G6" s="6">
        <v>57.66</v>
      </c>
      <c r="H6" s="1">
        <v>70.239999999999995</v>
      </c>
      <c r="I6" s="6">
        <v>58.14</v>
      </c>
      <c r="J6" s="2">
        <v>55.9</v>
      </c>
      <c r="O6" s="3">
        <v>1</v>
      </c>
      <c r="P6" s="6">
        <v>32.33</v>
      </c>
      <c r="R6" s="52" t="s">
        <v>21</v>
      </c>
      <c r="S6" s="10" t="s">
        <v>4</v>
      </c>
      <c r="T6" s="10"/>
      <c r="U6" s="6">
        <f>C6-$P$6</f>
        <v>25.1</v>
      </c>
      <c r="V6" s="1">
        <f>D6-$P$7</f>
        <v>23.549999999999997</v>
      </c>
      <c r="W6" s="6" t="s">
        <v>18</v>
      </c>
      <c r="X6" s="1">
        <f>F6-$P$9</f>
        <v>24.47</v>
      </c>
      <c r="Y6" s="6">
        <f>G6-$P$10</f>
        <v>19.399999999999999</v>
      </c>
      <c r="Z6" s="6">
        <f>H6-$P$12</f>
        <v>38.099999999999994</v>
      </c>
      <c r="AA6" s="6">
        <f>I6-$P$12</f>
        <v>26</v>
      </c>
      <c r="AB6" s="2">
        <f>J6-$P$13</f>
        <v>24.56</v>
      </c>
    </row>
    <row r="7" spans="1:28" x14ac:dyDescent="0.35">
      <c r="A7" s="66"/>
      <c r="B7" s="9" t="s">
        <v>5</v>
      </c>
      <c r="C7" s="7">
        <v>56.69</v>
      </c>
      <c r="D7">
        <v>71.55</v>
      </c>
      <c r="E7" s="7"/>
      <c r="F7">
        <v>56.58</v>
      </c>
      <c r="G7" s="7">
        <v>59.9</v>
      </c>
      <c r="H7">
        <v>62.39</v>
      </c>
      <c r="I7" s="7">
        <v>57.89</v>
      </c>
      <c r="J7" s="4">
        <v>56.48</v>
      </c>
      <c r="O7" s="3">
        <v>2</v>
      </c>
      <c r="P7" s="7">
        <v>51.11</v>
      </c>
      <c r="Q7" s="16"/>
      <c r="R7" s="53"/>
      <c r="S7" s="9" t="s">
        <v>5</v>
      </c>
      <c r="T7" s="9"/>
      <c r="U7" s="7">
        <f t="shared" ref="U7:U9" si="0">C7-$P$6</f>
        <v>24.36</v>
      </c>
      <c r="V7" s="7">
        <f t="shared" ref="V7:V9" si="1">D7-$P$7</f>
        <v>20.439999999999998</v>
      </c>
      <c r="W7" s="7" t="s">
        <v>18</v>
      </c>
      <c r="X7" s="7">
        <f t="shared" ref="X7:X9" si="2">F7-$P$9</f>
        <v>24.559999999999995</v>
      </c>
      <c r="Y7" s="7">
        <f t="shared" ref="Y7:Y9" si="3">G7-$P$10</f>
        <v>21.64</v>
      </c>
      <c r="Z7" s="7">
        <f t="shared" ref="Z7:AA9" si="4">H7-$P$12</f>
        <v>30.25</v>
      </c>
      <c r="AA7" s="7">
        <f t="shared" si="4"/>
        <v>25.75</v>
      </c>
      <c r="AB7" s="7">
        <f t="shared" ref="AB7:AB9" si="5">J7-$P$13</f>
        <v>25.139999999999997</v>
      </c>
    </row>
    <row r="8" spans="1:28" x14ac:dyDescent="0.35">
      <c r="A8" s="66"/>
      <c r="B8" s="9" t="s">
        <v>6</v>
      </c>
      <c r="C8" s="7">
        <v>56.57</v>
      </c>
      <c r="D8">
        <v>70.180000000000007</v>
      </c>
      <c r="E8" s="7"/>
      <c r="F8">
        <v>55.88</v>
      </c>
      <c r="G8" s="7">
        <v>58.8</v>
      </c>
      <c r="H8">
        <v>63.93</v>
      </c>
      <c r="I8" s="7">
        <v>56.94</v>
      </c>
      <c r="J8" s="4">
        <v>55.4</v>
      </c>
      <c r="O8" s="3">
        <v>3</v>
      </c>
      <c r="P8" s="7" t="s">
        <v>18</v>
      </c>
      <c r="R8" s="53"/>
      <c r="S8" s="9" t="s">
        <v>6</v>
      </c>
      <c r="T8" s="9"/>
      <c r="U8" s="7">
        <f t="shared" si="0"/>
        <v>24.240000000000002</v>
      </c>
      <c r="V8" s="7">
        <f t="shared" si="1"/>
        <v>19.070000000000007</v>
      </c>
      <c r="W8" s="7" t="s">
        <v>18</v>
      </c>
      <c r="X8" s="7">
        <f t="shared" si="2"/>
        <v>23.86</v>
      </c>
      <c r="Y8" s="7">
        <f t="shared" si="3"/>
        <v>20.54</v>
      </c>
      <c r="Z8" s="7">
        <f t="shared" si="4"/>
        <v>31.79</v>
      </c>
      <c r="AA8" s="7">
        <f t="shared" si="4"/>
        <v>24.799999999999997</v>
      </c>
      <c r="AB8" s="7">
        <f t="shared" si="5"/>
        <v>24.06</v>
      </c>
    </row>
    <row r="9" spans="1:28" ht="15" thickBot="1" x14ac:dyDescent="0.4">
      <c r="A9" s="66"/>
      <c r="B9" s="9" t="s">
        <v>7</v>
      </c>
      <c r="C9" s="7">
        <v>56.94</v>
      </c>
      <c r="D9">
        <v>70.3</v>
      </c>
      <c r="E9" s="7"/>
      <c r="F9">
        <v>56</v>
      </c>
      <c r="G9" s="7">
        <v>60.15</v>
      </c>
      <c r="H9">
        <v>59.12</v>
      </c>
      <c r="I9" s="7">
        <v>56.71</v>
      </c>
      <c r="J9" s="4">
        <v>56.47</v>
      </c>
      <c r="O9" s="3">
        <v>4</v>
      </c>
      <c r="P9" s="7">
        <v>32.020000000000003</v>
      </c>
      <c r="R9" s="54"/>
      <c r="S9" s="9" t="s">
        <v>7</v>
      </c>
      <c r="T9" s="9"/>
      <c r="U9" s="7">
        <f t="shared" si="0"/>
        <v>24.61</v>
      </c>
      <c r="V9" s="25">
        <f t="shared" si="1"/>
        <v>19.189999999999998</v>
      </c>
      <c r="W9" s="8" t="s">
        <v>18</v>
      </c>
      <c r="X9" s="25">
        <f t="shared" si="2"/>
        <v>23.979999999999997</v>
      </c>
      <c r="Y9" s="8">
        <f t="shared" si="3"/>
        <v>21.89</v>
      </c>
      <c r="Z9" s="7">
        <f t="shared" si="4"/>
        <v>26.979999999999997</v>
      </c>
      <c r="AA9" s="8">
        <f t="shared" si="4"/>
        <v>24.57</v>
      </c>
      <c r="AB9" s="4">
        <f t="shared" si="5"/>
        <v>25.13</v>
      </c>
    </row>
    <row r="10" spans="1:28" ht="15" thickBot="1" x14ac:dyDescent="0.4">
      <c r="A10" s="14"/>
      <c r="B10" s="11"/>
      <c r="C10" s="12"/>
      <c r="D10" s="12"/>
      <c r="E10" s="12"/>
      <c r="F10" s="12"/>
      <c r="G10" s="12"/>
      <c r="H10" s="12"/>
      <c r="I10" s="12"/>
      <c r="J10" s="13"/>
      <c r="O10" s="3">
        <v>5</v>
      </c>
      <c r="P10" s="7">
        <v>38.26</v>
      </c>
      <c r="R10" s="46" t="s">
        <v>19</v>
      </c>
      <c r="S10" s="40">
        <f>AVERAGE(U6:V9, X6:AB9)</f>
        <v>24.572499999999998</v>
      </c>
      <c r="T10" s="40" t="s">
        <v>20</v>
      </c>
      <c r="U10" s="40">
        <f>AVEDEV(U6:V9, X6:AB9)</f>
        <v>2.3823214285714278</v>
      </c>
      <c r="V10" s="43"/>
      <c r="W10" s="1"/>
      <c r="X10" s="1"/>
      <c r="Y10" s="1"/>
      <c r="Z10" s="1"/>
      <c r="AA10" s="1"/>
      <c r="AB10" s="1"/>
    </row>
    <row r="11" spans="1:28" ht="15" thickBot="1" x14ac:dyDescent="0.4">
      <c r="B11" s="9"/>
      <c r="O11" s="3">
        <v>6</v>
      </c>
      <c r="P11" s="7">
        <v>34.729999999999997</v>
      </c>
      <c r="S11" s="9"/>
      <c r="T11" s="9"/>
    </row>
    <row r="12" spans="1:28" x14ac:dyDescent="0.35">
      <c r="A12" s="61" t="s">
        <v>8</v>
      </c>
      <c r="B12" s="10" t="s">
        <v>4</v>
      </c>
      <c r="C12" s="6">
        <v>57.34</v>
      </c>
      <c r="D12" s="1">
        <v>74.040000000000006</v>
      </c>
      <c r="E12" s="6"/>
      <c r="F12" s="1">
        <v>56.57</v>
      </c>
      <c r="G12" s="6">
        <v>62.09</v>
      </c>
      <c r="H12" s="1">
        <v>58.61</v>
      </c>
      <c r="I12" s="6">
        <v>56.39</v>
      </c>
      <c r="J12" s="2">
        <v>55.47</v>
      </c>
      <c r="O12" s="3">
        <v>7</v>
      </c>
      <c r="P12" s="7">
        <v>32.14</v>
      </c>
      <c r="R12" s="58" t="s">
        <v>8</v>
      </c>
      <c r="S12" s="10" t="s">
        <v>4</v>
      </c>
      <c r="T12" s="10"/>
      <c r="U12" s="6">
        <f>C12-$P$6</f>
        <v>25.010000000000005</v>
      </c>
      <c r="V12" s="6">
        <f>D12-$P$7</f>
        <v>22.930000000000007</v>
      </c>
      <c r="W12" s="6" t="s">
        <v>18</v>
      </c>
      <c r="X12" s="6">
        <f>F12-$P$9</f>
        <v>24.549999999999997</v>
      </c>
      <c r="Y12" s="6">
        <f>G12-$P$10</f>
        <v>23.830000000000005</v>
      </c>
      <c r="Z12" s="6">
        <f>H12-$P$12</f>
        <v>26.47</v>
      </c>
      <c r="AA12" s="6">
        <f>I12-$P$12</f>
        <v>24.25</v>
      </c>
      <c r="AB12" s="6">
        <f>J12-$P$13</f>
        <v>24.13</v>
      </c>
    </row>
    <row r="13" spans="1:28" ht="15" thickBot="1" x14ac:dyDescent="0.4">
      <c r="A13" s="62"/>
      <c r="B13" s="9" t="s">
        <v>5</v>
      </c>
      <c r="C13" s="7">
        <v>57.22</v>
      </c>
      <c r="D13">
        <v>73.89</v>
      </c>
      <c r="E13" s="7"/>
      <c r="F13">
        <v>56.78</v>
      </c>
      <c r="G13" s="7">
        <v>62.1</v>
      </c>
      <c r="H13">
        <v>58.71</v>
      </c>
      <c r="I13" s="7">
        <v>56.57</v>
      </c>
      <c r="J13" s="4">
        <v>55.38</v>
      </c>
      <c r="O13" s="5">
        <v>8</v>
      </c>
      <c r="P13" s="8">
        <v>31.34</v>
      </c>
      <c r="R13" s="59"/>
      <c r="S13" s="9" t="s">
        <v>5</v>
      </c>
      <c r="T13" s="9"/>
      <c r="U13" s="7">
        <f t="shared" ref="U13:U15" si="6">C13-$P$6</f>
        <v>24.89</v>
      </c>
      <c r="V13" s="7">
        <f t="shared" ref="V13:V15" si="7">D13-$P$7</f>
        <v>22.78</v>
      </c>
      <c r="W13" s="7" t="s">
        <v>18</v>
      </c>
      <c r="X13" s="7">
        <f t="shared" ref="X13:X15" si="8">F13-$P$9</f>
        <v>24.759999999999998</v>
      </c>
      <c r="Y13" s="7">
        <f>G13-$P$10</f>
        <v>23.840000000000003</v>
      </c>
      <c r="Z13" s="7">
        <f t="shared" ref="Z13:Z15" si="9">H13-$P$12</f>
        <v>26.57</v>
      </c>
      <c r="AA13" s="7">
        <f t="shared" ref="AA13:AA15" si="10">I13-$P$12</f>
        <v>24.43</v>
      </c>
      <c r="AB13" s="7">
        <f t="shared" ref="AB13:AB15" si="11">J13-$P$13</f>
        <v>24.040000000000003</v>
      </c>
    </row>
    <row r="14" spans="1:28" x14ac:dyDescent="0.35">
      <c r="A14" s="62"/>
      <c r="B14" s="9" t="s">
        <v>6</v>
      </c>
      <c r="C14" s="7">
        <v>57.61</v>
      </c>
      <c r="D14">
        <v>73.59</v>
      </c>
      <c r="E14" s="7"/>
      <c r="F14">
        <v>56.4</v>
      </c>
      <c r="G14" s="7">
        <v>62.38</v>
      </c>
      <c r="H14">
        <v>59.02</v>
      </c>
      <c r="I14" s="7">
        <v>56.64</v>
      </c>
      <c r="J14" s="4">
        <v>55.43</v>
      </c>
      <c r="R14" s="59"/>
      <c r="S14" s="9" t="s">
        <v>6</v>
      </c>
      <c r="T14" s="9"/>
      <c r="U14" s="7">
        <f t="shared" si="6"/>
        <v>25.28</v>
      </c>
      <c r="V14" s="7">
        <f t="shared" si="7"/>
        <v>22.480000000000004</v>
      </c>
      <c r="W14" s="7" t="s">
        <v>18</v>
      </c>
      <c r="X14" s="7">
        <f t="shared" si="8"/>
        <v>24.379999999999995</v>
      </c>
      <c r="Y14" s="7">
        <f>G14-$P$10</f>
        <v>24.120000000000005</v>
      </c>
      <c r="Z14" s="7">
        <f t="shared" si="9"/>
        <v>26.880000000000003</v>
      </c>
      <c r="AA14" s="7">
        <f t="shared" si="10"/>
        <v>24.5</v>
      </c>
      <c r="AB14" s="7">
        <f t="shared" si="11"/>
        <v>24.09</v>
      </c>
    </row>
    <row r="15" spans="1:28" ht="15" thickBot="1" x14ac:dyDescent="0.4">
      <c r="A15" s="62"/>
      <c r="B15" s="9" t="s">
        <v>7</v>
      </c>
      <c r="C15" s="7">
        <v>57.4</v>
      </c>
      <c r="D15">
        <v>74.23</v>
      </c>
      <c r="E15" s="7"/>
      <c r="F15">
        <v>56.66</v>
      </c>
      <c r="G15" s="7">
        <v>62.73</v>
      </c>
      <c r="H15">
        <v>59.78</v>
      </c>
      <c r="I15" s="7">
        <v>56.49</v>
      </c>
      <c r="J15" s="4">
        <v>55.6</v>
      </c>
      <c r="R15" s="60"/>
      <c r="S15" s="9" t="s">
        <v>7</v>
      </c>
      <c r="T15" s="9"/>
      <c r="U15" s="8">
        <f t="shared" si="6"/>
        <v>25.07</v>
      </c>
      <c r="V15" s="8">
        <f t="shared" si="7"/>
        <v>23.120000000000005</v>
      </c>
      <c r="W15" s="8" t="s">
        <v>18</v>
      </c>
      <c r="X15" s="8">
        <f t="shared" si="8"/>
        <v>24.639999999999993</v>
      </c>
      <c r="Y15" s="8">
        <f>G15-$P$10</f>
        <v>24.47</v>
      </c>
      <c r="Z15" s="8">
        <f t="shared" si="9"/>
        <v>27.64</v>
      </c>
      <c r="AA15" s="8">
        <f t="shared" si="10"/>
        <v>24.35</v>
      </c>
      <c r="AB15" s="8">
        <f t="shared" si="11"/>
        <v>24.26</v>
      </c>
    </row>
    <row r="16" spans="1:28" ht="15" thickBot="1" x14ac:dyDescent="0.4">
      <c r="A16" s="63"/>
      <c r="B16" s="11"/>
      <c r="C16" s="12"/>
      <c r="D16" s="12"/>
      <c r="E16" s="12"/>
      <c r="F16" s="12"/>
      <c r="G16" s="12"/>
      <c r="H16" s="12"/>
      <c r="I16" s="12"/>
      <c r="J16" s="13"/>
      <c r="R16" s="45" t="s">
        <v>19</v>
      </c>
      <c r="S16" s="39">
        <f>AVERAGE(U12:V15, X12:AB15)</f>
        <v>24.562857142857148</v>
      </c>
      <c r="T16" s="39" t="s">
        <v>20</v>
      </c>
      <c r="U16" s="48">
        <f>AVEDEV(U12:V15, X12:AB15)</f>
        <v>0.8272448979591841</v>
      </c>
      <c r="V16" s="3"/>
      <c r="W16" s="25"/>
      <c r="X16" s="25"/>
      <c r="Y16" s="25"/>
      <c r="Z16" s="25"/>
      <c r="AA16" s="25"/>
      <c r="AB16" s="25"/>
    </row>
    <row r="17" spans="1:28" ht="15" thickBot="1" x14ac:dyDescent="0.4">
      <c r="B17" s="9"/>
      <c r="S17" s="9"/>
      <c r="T17" s="9"/>
    </row>
    <row r="18" spans="1:28" x14ac:dyDescent="0.35">
      <c r="A18" s="61" t="s">
        <v>9</v>
      </c>
      <c r="B18" s="10" t="s">
        <v>4</v>
      </c>
      <c r="C18" s="6">
        <v>57.18</v>
      </c>
      <c r="D18" s="1">
        <v>76.290000000000006</v>
      </c>
      <c r="E18" s="6"/>
      <c r="F18" s="1">
        <v>56.95</v>
      </c>
      <c r="G18" s="6">
        <v>63.08</v>
      </c>
      <c r="H18" s="1">
        <v>59.56</v>
      </c>
      <c r="I18" s="6">
        <v>56.93</v>
      </c>
      <c r="J18" s="2">
        <v>56.16</v>
      </c>
      <c r="R18" s="55" t="s">
        <v>9</v>
      </c>
      <c r="S18" s="10" t="s">
        <v>4</v>
      </c>
      <c r="T18" s="10"/>
      <c r="U18" s="6">
        <f>C18-$P$6</f>
        <v>24.85</v>
      </c>
      <c r="V18" s="6">
        <f>D18-$P$7</f>
        <v>25.180000000000007</v>
      </c>
      <c r="W18" s="6" t="s">
        <v>18</v>
      </c>
      <c r="X18" s="1">
        <f>F18-$P$9</f>
        <v>24.93</v>
      </c>
      <c r="Y18" s="6">
        <f>G18-$P$10</f>
        <v>24.82</v>
      </c>
      <c r="Z18" s="6">
        <f>H18-$P$12</f>
        <v>27.42</v>
      </c>
      <c r="AA18" s="6">
        <f>I18-$P$12</f>
        <v>24.79</v>
      </c>
      <c r="AB18" s="2">
        <f>J18-$P$13</f>
        <v>24.819999999999997</v>
      </c>
    </row>
    <row r="19" spans="1:28" x14ac:dyDescent="0.35">
      <c r="A19" s="62"/>
      <c r="B19" s="9" t="s">
        <v>5</v>
      </c>
      <c r="C19" s="7">
        <v>57.18</v>
      </c>
      <c r="D19">
        <v>76.14</v>
      </c>
      <c r="E19" s="7"/>
      <c r="F19">
        <v>56.93</v>
      </c>
      <c r="G19" s="7">
        <v>63</v>
      </c>
      <c r="H19">
        <v>59.53</v>
      </c>
      <c r="I19" s="7">
        <v>56.81</v>
      </c>
      <c r="J19" s="4">
        <v>56.13</v>
      </c>
      <c r="R19" s="56"/>
      <c r="S19" s="9" t="s">
        <v>5</v>
      </c>
      <c r="T19" s="9"/>
      <c r="U19" s="7">
        <f t="shared" ref="U19:U21" si="12">C19-$P$6</f>
        <v>24.85</v>
      </c>
      <c r="V19" s="7">
        <f t="shared" ref="V19:V21" si="13">D19-$P$7</f>
        <v>25.03</v>
      </c>
      <c r="W19" s="7" t="s">
        <v>18</v>
      </c>
      <c r="X19" s="7">
        <f t="shared" ref="X19:X21" si="14">F19-$P$9</f>
        <v>24.909999999999997</v>
      </c>
      <c r="Y19" s="7">
        <f>G19-$P$10</f>
        <v>24.740000000000002</v>
      </c>
      <c r="Z19" s="7">
        <f t="shared" ref="Z19:AA21" si="15">H19-$P$12</f>
        <v>27.39</v>
      </c>
      <c r="AA19" s="7">
        <f t="shared" si="15"/>
        <v>24.67</v>
      </c>
      <c r="AB19" s="7">
        <f t="shared" ref="AB19:AB21" si="16">J19-$P$13</f>
        <v>24.790000000000003</v>
      </c>
    </row>
    <row r="20" spans="1:28" x14ac:dyDescent="0.35">
      <c r="A20" s="62"/>
      <c r="B20" s="9" t="s">
        <v>6</v>
      </c>
      <c r="C20" s="7">
        <v>57.1</v>
      </c>
      <c r="D20">
        <v>76.099999999999994</v>
      </c>
      <c r="E20" s="7"/>
      <c r="F20">
        <v>57.11</v>
      </c>
      <c r="G20" s="7">
        <v>63.1</v>
      </c>
      <c r="H20">
        <v>59.7</v>
      </c>
      <c r="I20" s="7">
        <v>56.94</v>
      </c>
      <c r="J20" s="4">
        <v>56.33</v>
      </c>
      <c r="R20" s="56"/>
      <c r="S20" s="9" t="s">
        <v>6</v>
      </c>
      <c r="T20" s="9"/>
      <c r="U20" s="7">
        <f t="shared" si="12"/>
        <v>24.770000000000003</v>
      </c>
      <c r="V20" s="25">
        <f t="shared" si="13"/>
        <v>24.989999999999995</v>
      </c>
      <c r="W20" s="7" t="s">
        <v>18</v>
      </c>
      <c r="X20" s="7">
        <f t="shared" si="14"/>
        <v>25.089999999999996</v>
      </c>
      <c r="Y20" s="7">
        <f>G20-$P$10</f>
        <v>24.840000000000003</v>
      </c>
      <c r="Z20" s="7">
        <f t="shared" si="15"/>
        <v>27.560000000000002</v>
      </c>
      <c r="AA20" s="7">
        <f t="shared" si="15"/>
        <v>24.799999999999997</v>
      </c>
      <c r="AB20" s="7">
        <f t="shared" si="16"/>
        <v>24.99</v>
      </c>
    </row>
    <row r="21" spans="1:28" ht="15" thickBot="1" x14ac:dyDescent="0.4">
      <c r="A21" s="62"/>
      <c r="B21" s="9" t="s">
        <v>7</v>
      </c>
      <c r="C21" s="7">
        <v>57.17</v>
      </c>
      <c r="D21">
        <v>76.12</v>
      </c>
      <c r="E21" s="7"/>
      <c r="F21">
        <v>56.97</v>
      </c>
      <c r="G21" s="7">
        <v>63.08</v>
      </c>
      <c r="H21">
        <v>59.57</v>
      </c>
      <c r="I21" s="7">
        <v>56.91</v>
      </c>
      <c r="J21" s="4">
        <v>56.18</v>
      </c>
      <c r="R21" s="57"/>
      <c r="S21" s="9" t="s">
        <v>7</v>
      </c>
      <c r="T21" s="9"/>
      <c r="U21" s="47">
        <f t="shared" si="12"/>
        <v>24.840000000000003</v>
      </c>
      <c r="V21" s="47">
        <f t="shared" si="13"/>
        <v>25.010000000000005</v>
      </c>
      <c r="W21" s="47" t="s">
        <v>18</v>
      </c>
      <c r="X21" s="25">
        <f t="shared" si="14"/>
        <v>24.949999999999996</v>
      </c>
      <c r="Y21" s="47">
        <f>G21-$P$10</f>
        <v>24.82</v>
      </c>
      <c r="Z21" s="47">
        <f t="shared" si="15"/>
        <v>27.43</v>
      </c>
      <c r="AA21" s="47">
        <f t="shared" si="15"/>
        <v>24.769999999999996</v>
      </c>
      <c r="AB21" s="47">
        <f t="shared" si="16"/>
        <v>24.84</v>
      </c>
    </row>
    <row r="22" spans="1:28" ht="15" thickBot="1" x14ac:dyDescent="0.4">
      <c r="A22" s="63"/>
      <c r="B22" s="15"/>
      <c r="C22" s="12"/>
      <c r="D22" s="12"/>
      <c r="E22" s="12"/>
      <c r="F22" s="12"/>
      <c r="G22" s="12"/>
      <c r="H22" s="12"/>
      <c r="I22" s="12"/>
      <c r="J22" s="13"/>
      <c r="R22" s="44" t="s">
        <v>19</v>
      </c>
      <c r="S22" s="41">
        <f>AVERAGE(U18:V21, X18:AB21)</f>
        <v>25.24607142857143</v>
      </c>
      <c r="T22" s="41" t="s">
        <v>20</v>
      </c>
      <c r="U22" s="42">
        <f>AVEDEV(U18:V21, X18:AB21)</f>
        <v>0.62969387755102113</v>
      </c>
      <c r="V22" s="28"/>
      <c r="W22" s="29"/>
      <c r="X22" s="29"/>
      <c r="Y22" s="29"/>
      <c r="Z22" s="29"/>
      <c r="AA22" s="29"/>
      <c r="AB22" s="29"/>
    </row>
    <row r="24" spans="1:28" ht="15" thickBot="1" x14ac:dyDescent="0.4"/>
    <row r="25" spans="1:28" ht="15" thickBot="1" x14ac:dyDescent="0.4">
      <c r="R25" s="49" t="s">
        <v>22</v>
      </c>
      <c r="S25">
        <f>S10</f>
        <v>24.572499999999998</v>
      </c>
    </row>
    <row r="26" spans="1:28" ht="15" thickBot="1" x14ac:dyDescent="0.4">
      <c r="R26" s="50" t="s">
        <v>23</v>
      </c>
      <c r="S26">
        <f>S16</f>
        <v>24.562857142857148</v>
      </c>
    </row>
    <row r="27" spans="1:28" x14ac:dyDescent="0.35">
      <c r="R27" s="51" t="s">
        <v>24</v>
      </c>
      <c r="S27">
        <f>S22</f>
        <v>25.24607142857143</v>
      </c>
    </row>
    <row r="34" spans="1:28" ht="21" x14ac:dyDescent="0.5">
      <c r="C34" s="64" t="s">
        <v>10</v>
      </c>
      <c r="D34" s="64"/>
      <c r="E34" s="64"/>
      <c r="F34" s="64"/>
      <c r="G34" s="64"/>
    </row>
    <row r="36" spans="1:28" ht="29" thickBot="1" x14ac:dyDescent="0.7">
      <c r="R36" s="24" t="s">
        <v>16</v>
      </c>
    </row>
    <row r="37" spans="1:28" ht="29.5" thickBot="1" x14ac:dyDescent="0.4">
      <c r="A37" t="s">
        <v>1</v>
      </c>
      <c r="C37" s="9">
        <v>1</v>
      </c>
      <c r="D37" s="9">
        <v>2</v>
      </c>
      <c r="E37" s="9">
        <v>3</v>
      </c>
      <c r="F37" s="9">
        <v>4</v>
      </c>
      <c r="G37" s="9">
        <v>5</v>
      </c>
      <c r="H37" s="9">
        <v>6</v>
      </c>
      <c r="I37" s="9">
        <v>7</v>
      </c>
      <c r="J37" s="9">
        <v>8</v>
      </c>
      <c r="O37" s="17" t="s">
        <v>1</v>
      </c>
      <c r="P37" s="18" t="s">
        <v>2</v>
      </c>
      <c r="R37" t="s">
        <v>1</v>
      </c>
      <c r="U37" s="9">
        <v>1</v>
      </c>
      <c r="V37" s="9">
        <v>2</v>
      </c>
      <c r="W37" s="9">
        <v>3</v>
      </c>
      <c r="X37" s="9">
        <v>4</v>
      </c>
      <c r="Y37" s="9">
        <v>5</v>
      </c>
      <c r="Z37" s="9">
        <v>6</v>
      </c>
      <c r="AA37" s="9">
        <v>7</v>
      </c>
      <c r="AB37" s="9">
        <v>8</v>
      </c>
    </row>
    <row r="38" spans="1:28" ht="15.5" x14ac:dyDescent="0.35">
      <c r="A38" s="65" t="s">
        <v>3</v>
      </c>
      <c r="B38" s="10" t="s">
        <v>4</v>
      </c>
      <c r="C38" s="6">
        <v>56.86</v>
      </c>
      <c r="D38" s="1">
        <v>57.69</v>
      </c>
      <c r="E38" s="6">
        <v>72.25</v>
      </c>
      <c r="F38" s="1">
        <v>56.87</v>
      </c>
      <c r="G38" s="6">
        <v>57.18</v>
      </c>
      <c r="H38" s="1">
        <v>56.06</v>
      </c>
      <c r="I38" s="6">
        <v>56.19</v>
      </c>
      <c r="J38" s="2">
        <v>57.22</v>
      </c>
      <c r="O38" s="3">
        <v>1</v>
      </c>
      <c r="P38" s="6">
        <v>32.33</v>
      </c>
      <c r="R38" s="22"/>
      <c r="S38" s="10" t="s">
        <v>4</v>
      </c>
      <c r="T38" s="38"/>
      <c r="U38" s="28">
        <f>C38-P38</f>
        <v>24.53</v>
      </c>
      <c r="V38" s="29">
        <f>D38-P39</f>
        <v>25.11</v>
      </c>
      <c r="W38" s="29">
        <f>E38-P40</f>
        <v>24.57</v>
      </c>
      <c r="X38" s="29">
        <f>F38-P41</f>
        <v>24.629999999999995</v>
      </c>
      <c r="Y38" s="29">
        <f>G38-P42</f>
        <v>24.729999999999997</v>
      </c>
      <c r="Z38" s="29">
        <f>H38-P43</f>
        <v>23.93</v>
      </c>
      <c r="AA38" s="29">
        <f>I38-P44</f>
        <v>23.979999999999997</v>
      </c>
      <c r="AB38" s="30">
        <f>J38-P45</f>
        <v>25.88</v>
      </c>
    </row>
    <row r="39" spans="1:28" x14ac:dyDescent="0.35">
      <c r="A39" s="66"/>
      <c r="B39" s="9" t="s">
        <v>5</v>
      </c>
      <c r="C39" s="7">
        <v>57.55</v>
      </c>
      <c r="D39">
        <v>58.28</v>
      </c>
      <c r="E39" s="7">
        <v>72.680000000000007</v>
      </c>
      <c r="F39">
        <v>56.43</v>
      </c>
      <c r="G39" s="7">
        <v>57.72</v>
      </c>
      <c r="H39">
        <v>56.54</v>
      </c>
      <c r="I39" s="7">
        <v>56.13</v>
      </c>
      <c r="J39" s="4">
        <v>57.61</v>
      </c>
      <c r="O39" s="3">
        <v>2</v>
      </c>
      <c r="P39" s="7">
        <v>32.58</v>
      </c>
      <c r="R39" s="23"/>
      <c r="S39" s="9" t="s">
        <v>5</v>
      </c>
      <c r="T39" s="9"/>
      <c r="U39" s="31">
        <f>C39-P38</f>
        <v>25.22</v>
      </c>
      <c r="V39" s="25">
        <f>D39-P39</f>
        <v>25.700000000000003</v>
      </c>
      <c r="W39" s="25">
        <f>E39-P40</f>
        <v>25.000000000000007</v>
      </c>
      <c r="X39" s="25">
        <f>F39-P41</f>
        <v>24.189999999999998</v>
      </c>
      <c r="Y39" s="25">
        <f>G39-P42</f>
        <v>25.269999999999996</v>
      </c>
      <c r="Z39" s="25">
        <f>H39-P43</f>
        <v>24.409999999999997</v>
      </c>
      <c r="AA39" s="25">
        <f>I39-P44</f>
        <v>23.92</v>
      </c>
      <c r="AB39" s="32">
        <f>J39-P45</f>
        <v>26.27</v>
      </c>
    </row>
    <row r="40" spans="1:28" x14ac:dyDescent="0.35">
      <c r="A40" s="66"/>
      <c r="B40" s="9" t="s">
        <v>6</v>
      </c>
      <c r="C40" s="7">
        <v>54.94</v>
      </c>
      <c r="D40">
        <v>57.82</v>
      </c>
      <c r="E40" s="7">
        <v>72.739999999999995</v>
      </c>
      <c r="F40">
        <v>56.42</v>
      </c>
      <c r="G40" s="7">
        <v>56.33</v>
      </c>
      <c r="H40">
        <v>56.92</v>
      </c>
      <c r="I40" s="7">
        <v>57.44</v>
      </c>
      <c r="J40" s="4">
        <v>57.23</v>
      </c>
      <c r="O40" s="3">
        <v>3</v>
      </c>
      <c r="P40" s="7">
        <v>47.68</v>
      </c>
      <c r="R40" s="23" t="s">
        <v>12</v>
      </c>
      <c r="S40" s="9" t="s">
        <v>6</v>
      </c>
      <c r="T40" s="9"/>
      <c r="U40" s="31">
        <f>C40-P38</f>
        <v>22.61</v>
      </c>
      <c r="V40" s="25">
        <f>D40-P39</f>
        <v>25.240000000000002</v>
      </c>
      <c r="W40" s="25">
        <f>E40-P40</f>
        <v>25.059999999999995</v>
      </c>
      <c r="X40" s="25">
        <f>F40-P41</f>
        <v>24.18</v>
      </c>
      <c r="Y40" s="25">
        <f>G40-P42</f>
        <v>23.879999999999995</v>
      </c>
      <c r="Z40" s="25">
        <f>H40-P43</f>
        <v>24.79</v>
      </c>
      <c r="AA40" s="25">
        <f>I40-P44</f>
        <v>25.229999999999997</v>
      </c>
      <c r="AB40" s="32">
        <f>J40-P45</f>
        <v>25.889999999999997</v>
      </c>
    </row>
    <row r="41" spans="1:28" ht="15" thickBot="1" x14ac:dyDescent="0.4">
      <c r="A41" s="66"/>
      <c r="B41" s="9" t="s">
        <v>7</v>
      </c>
      <c r="C41" s="7">
        <v>54.46</v>
      </c>
      <c r="D41">
        <v>57.8</v>
      </c>
      <c r="E41" s="7">
        <v>72.459999999999994</v>
      </c>
      <c r="F41">
        <v>56.51</v>
      </c>
      <c r="G41" s="7">
        <v>57.64</v>
      </c>
      <c r="H41">
        <v>56.28</v>
      </c>
      <c r="I41" s="7">
        <v>57.11</v>
      </c>
      <c r="J41" s="4">
        <v>57.29</v>
      </c>
      <c r="O41" s="3">
        <v>4</v>
      </c>
      <c r="P41" s="7">
        <v>32.24</v>
      </c>
      <c r="R41" s="23"/>
      <c r="S41" s="9" t="s">
        <v>7</v>
      </c>
      <c r="T41" s="9"/>
      <c r="U41" s="31">
        <f>C41-P38</f>
        <v>22.130000000000003</v>
      </c>
      <c r="V41" s="25">
        <f>D41-P39</f>
        <v>25.22</v>
      </c>
      <c r="W41" s="25">
        <f>E41-P40</f>
        <v>24.779999999999994</v>
      </c>
      <c r="X41" s="25">
        <f>F41-P41</f>
        <v>24.269999999999996</v>
      </c>
      <c r="Y41" s="25">
        <f>G41-P42</f>
        <v>25.189999999999998</v>
      </c>
      <c r="Z41" s="25">
        <f>H41-P43</f>
        <v>24.15</v>
      </c>
      <c r="AA41" s="25">
        <f>I41-P44</f>
        <v>24.9</v>
      </c>
      <c r="AB41" s="32">
        <f>J41-P45</f>
        <v>25.95</v>
      </c>
    </row>
    <row r="42" spans="1:28" ht="15" thickBot="1" x14ac:dyDescent="0.4">
      <c r="A42" s="14"/>
      <c r="B42" s="11" t="s">
        <v>11</v>
      </c>
      <c r="C42" s="12"/>
      <c r="D42" s="12"/>
      <c r="E42" s="12"/>
      <c r="F42" s="12"/>
      <c r="G42" s="12">
        <f>AVERAGE(G38:G41)</f>
        <v>57.217500000000001</v>
      </c>
      <c r="H42" s="12"/>
      <c r="I42" s="12"/>
      <c r="J42" s="13"/>
      <c r="O42" s="3">
        <v>5</v>
      </c>
      <c r="P42" s="7">
        <v>32.450000000000003</v>
      </c>
      <c r="R42" s="14"/>
      <c r="S42" s="11" t="s">
        <v>11</v>
      </c>
      <c r="T42" s="38"/>
      <c r="U42" s="33">
        <f t="shared" ref="U42:AB42" si="17">AVERAGE(U38:U41)</f>
        <v>23.622500000000002</v>
      </c>
      <c r="V42" s="34">
        <f t="shared" si="17"/>
        <v>25.317500000000003</v>
      </c>
      <c r="W42" s="34">
        <f t="shared" si="17"/>
        <v>24.852499999999999</v>
      </c>
      <c r="X42" s="34">
        <f t="shared" si="17"/>
        <v>24.317499999999999</v>
      </c>
      <c r="Y42" s="34">
        <f t="shared" si="17"/>
        <v>24.767499999999998</v>
      </c>
      <c r="Z42" s="34">
        <f t="shared" si="17"/>
        <v>24.32</v>
      </c>
      <c r="AA42" s="34">
        <f t="shared" si="17"/>
        <v>24.5075</v>
      </c>
      <c r="AB42" s="35">
        <f t="shared" si="17"/>
        <v>25.997499999999999</v>
      </c>
    </row>
    <row r="43" spans="1:28" ht="15" thickBot="1" x14ac:dyDescent="0.4">
      <c r="B43" s="9"/>
      <c r="O43" s="3">
        <v>6</v>
      </c>
      <c r="P43" s="7">
        <v>32.130000000000003</v>
      </c>
      <c r="S43" s="9" t="s">
        <v>17</v>
      </c>
      <c r="T43" s="9"/>
      <c r="U43" s="36">
        <f>AVEDEV(U38:U41)</f>
        <v>1.2524999999999995</v>
      </c>
      <c r="V43" s="36">
        <f t="shared" ref="V43:AB43" si="18">AVEDEV(V38:V41)</f>
        <v>0.19125000000000192</v>
      </c>
      <c r="W43" s="36">
        <f t="shared" si="18"/>
        <v>0.17750000000000199</v>
      </c>
      <c r="X43" s="36">
        <f t="shared" si="18"/>
        <v>0.15625</v>
      </c>
      <c r="Y43" s="36">
        <f t="shared" si="18"/>
        <v>0.46250000000000036</v>
      </c>
      <c r="Z43" s="36">
        <f t="shared" si="18"/>
        <v>0.27999999999999936</v>
      </c>
      <c r="AA43" s="36">
        <f t="shared" si="18"/>
        <v>0.55749999999999922</v>
      </c>
      <c r="AB43" s="36">
        <f t="shared" si="18"/>
        <v>0.13625000000000043</v>
      </c>
    </row>
    <row r="44" spans="1:28" x14ac:dyDescent="0.35">
      <c r="A44" s="61" t="s">
        <v>8</v>
      </c>
      <c r="B44" s="10" t="s">
        <v>4</v>
      </c>
      <c r="C44" s="6">
        <v>57.34</v>
      </c>
      <c r="D44" s="1">
        <v>57.13</v>
      </c>
      <c r="E44" s="6">
        <v>72.02</v>
      </c>
      <c r="F44" s="1">
        <v>56.61</v>
      </c>
      <c r="G44" s="6">
        <v>56.93</v>
      </c>
      <c r="H44" s="1">
        <v>56.24</v>
      </c>
      <c r="I44" s="6">
        <v>56.39</v>
      </c>
      <c r="J44" s="2">
        <v>55.61</v>
      </c>
      <c r="O44" s="3">
        <v>7</v>
      </c>
      <c r="P44" s="7">
        <v>32.21</v>
      </c>
      <c r="R44" s="19" t="s">
        <v>13</v>
      </c>
      <c r="S44" s="10" t="s">
        <v>4</v>
      </c>
      <c r="T44" s="38"/>
      <c r="U44" s="28">
        <f>C44-P38</f>
        <v>25.010000000000005</v>
      </c>
      <c r="V44" s="29">
        <f>D44-P39</f>
        <v>24.550000000000004</v>
      </c>
      <c r="W44" s="29">
        <f>E44-P40</f>
        <v>24.339999999999996</v>
      </c>
      <c r="X44" s="29">
        <f>F44-P41</f>
        <v>24.369999999999997</v>
      </c>
      <c r="Y44" s="29">
        <f>G44-P42</f>
        <v>24.479999999999997</v>
      </c>
      <c r="Z44" s="29">
        <f>H44-P43</f>
        <v>24.11</v>
      </c>
      <c r="AA44" s="29">
        <f>I44-P44</f>
        <v>24.18</v>
      </c>
      <c r="AB44" s="37">
        <f>J44-P45</f>
        <v>24.27</v>
      </c>
    </row>
    <row r="45" spans="1:28" ht="15" thickBot="1" x14ac:dyDescent="0.4">
      <c r="A45" s="62"/>
      <c r="B45" s="9" t="s">
        <v>5</v>
      </c>
      <c r="C45" s="7">
        <v>56.97</v>
      </c>
      <c r="D45">
        <v>56.99</v>
      </c>
      <c r="E45" s="7">
        <v>71.760000000000005</v>
      </c>
      <c r="F45">
        <v>56.52</v>
      </c>
      <c r="G45" s="7">
        <v>56.86</v>
      </c>
      <c r="H45">
        <v>56.58</v>
      </c>
      <c r="I45" s="7">
        <v>56.32</v>
      </c>
      <c r="J45" s="4">
        <v>55.91</v>
      </c>
      <c r="O45" s="5">
        <v>8</v>
      </c>
      <c r="P45" s="8">
        <v>31.34</v>
      </c>
      <c r="R45" s="20"/>
      <c r="S45" s="9" t="s">
        <v>5</v>
      </c>
      <c r="T45" s="9"/>
      <c r="U45" s="31">
        <f>C45-P38</f>
        <v>24.64</v>
      </c>
      <c r="V45" s="25">
        <f>D45-P39</f>
        <v>24.410000000000004</v>
      </c>
      <c r="W45" s="25">
        <f>E45-P40</f>
        <v>24.080000000000005</v>
      </c>
      <c r="X45" s="25">
        <f>F45-P41</f>
        <v>24.28</v>
      </c>
      <c r="Y45" s="25">
        <f>G45-P42</f>
        <v>24.409999999999997</v>
      </c>
      <c r="Z45" s="25">
        <f>H45-P43</f>
        <v>24.449999999999996</v>
      </c>
      <c r="AA45" s="25">
        <f>I45-P44</f>
        <v>24.11</v>
      </c>
      <c r="AB45" s="32">
        <f>J45-P45</f>
        <v>24.569999999999997</v>
      </c>
    </row>
    <row r="46" spans="1:28" x14ac:dyDescent="0.35">
      <c r="A46" s="62"/>
      <c r="B46" s="9" t="s">
        <v>6</v>
      </c>
      <c r="C46" s="7">
        <v>57.09</v>
      </c>
      <c r="D46">
        <v>57.21</v>
      </c>
      <c r="E46" s="7">
        <v>72.22</v>
      </c>
      <c r="F46">
        <v>56.74</v>
      </c>
      <c r="G46" s="7">
        <v>57.06</v>
      </c>
      <c r="H46">
        <v>56.52</v>
      </c>
      <c r="I46" s="7">
        <v>56.41</v>
      </c>
      <c r="J46" s="4">
        <v>55.82</v>
      </c>
      <c r="R46" s="20" t="s">
        <v>14</v>
      </c>
      <c r="S46" s="9" t="s">
        <v>6</v>
      </c>
      <c r="T46" s="9"/>
      <c r="U46" s="31">
        <f>C46-P38</f>
        <v>24.760000000000005</v>
      </c>
      <c r="V46" s="25">
        <f>D46-P39</f>
        <v>24.630000000000003</v>
      </c>
      <c r="W46" s="25">
        <f>E46-P40</f>
        <v>24.54</v>
      </c>
      <c r="X46" s="25">
        <f>F46-P41</f>
        <v>24.5</v>
      </c>
      <c r="Y46" s="25">
        <f>G46-P42</f>
        <v>24.61</v>
      </c>
      <c r="Z46" s="25">
        <f>H46-P43</f>
        <v>24.39</v>
      </c>
      <c r="AA46" s="25">
        <f>I46-P44</f>
        <v>24.199999999999996</v>
      </c>
      <c r="AB46" s="32">
        <f>J46-P45</f>
        <v>24.48</v>
      </c>
    </row>
    <row r="47" spans="1:28" ht="15" thickBot="1" x14ac:dyDescent="0.4">
      <c r="A47" s="62"/>
      <c r="B47" s="9" t="s">
        <v>7</v>
      </c>
      <c r="C47" s="7">
        <v>56.91</v>
      </c>
      <c r="D47">
        <v>57.02</v>
      </c>
      <c r="E47" s="7">
        <v>71.849999999999994</v>
      </c>
      <c r="F47">
        <v>56.44</v>
      </c>
      <c r="G47" s="7">
        <v>56.91</v>
      </c>
      <c r="H47">
        <v>56.52</v>
      </c>
      <c r="I47" s="7">
        <v>56.18</v>
      </c>
      <c r="J47" s="4">
        <v>55.64</v>
      </c>
      <c r="R47" s="20"/>
      <c r="S47" s="9" t="s">
        <v>7</v>
      </c>
      <c r="T47" s="9"/>
      <c r="U47" s="33">
        <f>C47-P38</f>
        <v>24.58</v>
      </c>
      <c r="V47" s="34">
        <f>D47-P39</f>
        <v>24.440000000000005</v>
      </c>
      <c r="W47" s="34">
        <f>E47-P40</f>
        <v>24.169999999999995</v>
      </c>
      <c r="X47" s="34">
        <f>F47-P41</f>
        <v>24.199999999999996</v>
      </c>
      <c r="Y47" s="34">
        <f>G47-P42</f>
        <v>24.459999999999994</v>
      </c>
      <c r="Z47" s="34">
        <f>H47-P43</f>
        <v>24.39</v>
      </c>
      <c r="AA47" s="34">
        <f>I47-P44</f>
        <v>23.97</v>
      </c>
      <c r="AB47" s="35">
        <f>J47-P45</f>
        <v>24.3</v>
      </c>
    </row>
    <row r="48" spans="1:28" ht="15" thickBot="1" x14ac:dyDescent="0.4">
      <c r="A48" s="63"/>
      <c r="B48" s="11" t="s">
        <v>11</v>
      </c>
      <c r="C48" s="12"/>
      <c r="D48" s="12"/>
      <c r="E48" s="12"/>
      <c r="F48" s="12"/>
      <c r="G48" s="12">
        <f>AVERAGE(G44:G47)</f>
        <v>56.94</v>
      </c>
      <c r="H48" s="12"/>
      <c r="I48" s="12"/>
      <c r="J48" s="13"/>
      <c r="R48" s="21"/>
      <c r="S48" s="11" t="s">
        <v>11</v>
      </c>
      <c r="T48" s="38"/>
      <c r="U48" s="27">
        <f t="shared" ref="U48:AB48" si="19">AVERAGE(U44:U47)</f>
        <v>24.747500000000002</v>
      </c>
      <c r="V48" s="27">
        <f t="shared" si="19"/>
        <v>24.5075</v>
      </c>
      <c r="W48" s="27">
        <f t="shared" si="19"/>
        <v>24.282499999999999</v>
      </c>
      <c r="X48" s="27">
        <f t="shared" si="19"/>
        <v>24.337499999999999</v>
      </c>
      <c r="Y48" s="27">
        <f t="shared" si="19"/>
        <v>24.49</v>
      </c>
      <c r="Z48" s="27">
        <f t="shared" si="19"/>
        <v>24.334999999999997</v>
      </c>
      <c r="AA48" s="27">
        <f t="shared" si="19"/>
        <v>24.114999999999998</v>
      </c>
      <c r="AB48" s="27">
        <f t="shared" si="19"/>
        <v>24.404999999999998</v>
      </c>
    </row>
    <row r="49" spans="1:28" ht="15" thickBot="1" x14ac:dyDescent="0.4">
      <c r="B49" s="9"/>
      <c r="S49" s="9" t="s">
        <v>17</v>
      </c>
      <c r="T49" s="9"/>
      <c r="U49" s="26">
        <f>AVEDEV(U44:U47)</f>
        <v>0.13750000000000284</v>
      </c>
      <c r="V49" s="26">
        <f t="shared" ref="V49:AB49" si="20">AVEDEV(V44:V47)</f>
        <v>8.2499999999999574E-2</v>
      </c>
      <c r="W49" s="26">
        <f t="shared" si="20"/>
        <v>0.15749999999999886</v>
      </c>
      <c r="X49" s="26">
        <f t="shared" si="20"/>
        <v>9.7500000000000142E-2</v>
      </c>
      <c r="Y49" s="26">
        <f t="shared" si="20"/>
        <v>6.0000000000002274E-2</v>
      </c>
      <c r="Z49" s="26">
        <f t="shared" si="20"/>
        <v>0.11250000000000071</v>
      </c>
      <c r="AA49" s="26">
        <f t="shared" si="20"/>
        <v>7.4999999999999289E-2</v>
      </c>
      <c r="AB49" s="26">
        <f t="shared" si="20"/>
        <v>0.11999999999999922</v>
      </c>
    </row>
    <row r="50" spans="1:28" x14ac:dyDescent="0.35">
      <c r="A50" s="61" t="s">
        <v>9</v>
      </c>
      <c r="B50" s="10" t="s">
        <v>4</v>
      </c>
      <c r="C50" s="6">
        <v>57.23</v>
      </c>
      <c r="D50" s="1">
        <v>57.42</v>
      </c>
      <c r="E50" s="6">
        <v>72.430000000000007</v>
      </c>
      <c r="F50" s="1">
        <v>56.83</v>
      </c>
      <c r="G50" s="6">
        <v>57.32</v>
      </c>
      <c r="H50" s="1">
        <v>56.91</v>
      </c>
      <c r="I50" s="6">
        <v>57.01</v>
      </c>
      <c r="J50" s="2">
        <v>56.16</v>
      </c>
      <c r="R50" s="19" t="s">
        <v>13</v>
      </c>
      <c r="S50" s="10" t="s">
        <v>4</v>
      </c>
      <c r="T50" s="38"/>
      <c r="U50" s="26">
        <f>C50-P38</f>
        <v>24.9</v>
      </c>
      <c r="V50" s="26">
        <f>D50-P39</f>
        <v>24.840000000000003</v>
      </c>
      <c r="W50" s="26">
        <f>E50-P40</f>
        <v>24.750000000000007</v>
      </c>
      <c r="X50" s="26">
        <f>F50-P41</f>
        <v>24.589999999999996</v>
      </c>
      <c r="Y50" s="26">
        <f>G50-P42</f>
        <v>24.869999999999997</v>
      </c>
      <c r="Z50" s="26">
        <f>H50-P43</f>
        <v>24.779999999999994</v>
      </c>
      <c r="AA50" s="26">
        <f>I50-P44</f>
        <v>24.799999999999997</v>
      </c>
      <c r="AB50" s="26">
        <f>J50-P45</f>
        <v>24.819999999999997</v>
      </c>
    </row>
    <row r="51" spans="1:28" x14ac:dyDescent="0.35">
      <c r="A51" s="62"/>
      <c r="B51" s="9" t="s">
        <v>5</v>
      </c>
      <c r="C51" s="7">
        <v>57.16</v>
      </c>
      <c r="D51">
        <v>57.38</v>
      </c>
      <c r="E51" s="7">
        <v>72.459999999999994</v>
      </c>
      <c r="F51">
        <v>56.79</v>
      </c>
      <c r="G51" s="7">
        <v>57.28</v>
      </c>
      <c r="H51">
        <v>57.01</v>
      </c>
      <c r="I51" s="7">
        <v>57.04</v>
      </c>
      <c r="J51" s="4">
        <v>56.22</v>
      </c>
      <c r="R51" s="20"/>
      <c r="S51" s="9" t="s">
        <v>5</v>
      </c>
      <c r="T51" s="9"/>
      <c r="U51" s="26">
        <f>C51-P38</f>
        <v>24.83</v>
      </c>
      <c r="V51" s="26">
        <f>D51-P39</f>
        <v>24.800000000000004</v>
      </c>
      <c r="W51" s="26">
        <f>E51-P40</f>
        <v>24.779999999999994</v>
      </c>
      <c r="X51" s="26">
        <f>F51-P41</f>
        <v>24.549999999999997</v>
      </c>
      <c r="Y51" s="26">
        <f>G51-P42</f>
        <v>24.83</v>
      </c>
      <c r="Z51" s="26">
        <f>H51-P43</f>
        <v>24.879999999999995</v>
      </c>
      <c r="AA51" s="26">
        <f>I51-P44</f>
        <v>24.83</v>
      </c>
      <c r="AB51" s="26">
        <f>J51-P45</f>
        <v>24.88</v>
      </c>
    </row>
    <row r="52" spans="1:28" x14ac:dyDescent="0.35">
      <c r="A52" s="62"/>
      <c r="B52" s="9" t="s">
        <v>6</v>
      </c>
      <c r="C52" s="7">
        <v>57.16</v>
      </c>
      <c r="D52">
        <v>57.43</v>
      </c>
      <c r="E52" s="7">
        <v>72.48</v>
      </c>
      <c r="F52">
        <v>56.81</v>
      </c>
      <c r="G52" s="7">
        <v>57.3</v>
      </c>
      <c r="H52">
        <v>56.91</v>
      </c>
      <c r="I52" s="7">
        <v>57.2</v>
      </c>
      <c r="J52" s="4">
        <v>56.2</v>
      </c>
      <c r="R52" s="20" t="s">
        <v>15</v>
      </c>
      <c r="S52" s="9" t="s">
        <v>6</v>
      </c>
      <c r="T52" s="9"/>
      <c r="U52" s="26">
        <f>C52-P38</f>
        <v>24.83</v>
      </c>
      <c r="V52" s="26">
        <f>D52-P39</f>
        <v>24.85</v>
      </c>
      <c r="W52" s="26">
        <f>E52-P40</f>
        <v>24.800000000000004</v>
      </c>
      <c r="X52" s="26">
        <f>F52-P41</f>
        <v>24.57</v>
      </c>
      <c r="Y52" s="26">
        <f>G52-P42</f>
        <v>24.849999999999994</v>
      </c>
      <c r="Z52" s="26">
        <f>H52-P43</f>
        <v>24.779999999999994</v>
      </c>
      <c r="AA52" s="26">
        <f>I52-P44</f>
        <v>24.990000000000002</v>
      </c>
      <c r="AB52" s="26">
        <f>J52-P45</f>
        <v>24.860000000000003</v>
      </c>
    </row>
    <row r="53" spans="1:28" ht="15" thickBot="1" x14ac:dyDescent="0.4">
      <c r="A53" s="62"/>
      <c r="B53" s="9" t="s">
        <v>7</v>
      </c>
      <c r="C53" s="7">
        <v>57.17</v>
      </c>
      <c r="D53">
        <v>57.28</v>
      </c>
      <c r="E53" s="7">
        <v>72.47</v>
      </c>
      <c r="F53">
        <v>56.76</v>
      </c>
      <c r="G53" s="7">
        <v>57.26</v>
      </c>
      <c r="H53">
        <v>56.94</v>
      </c>
      <c r="I53" s="7">
        <v>56.87</v>
      </c>
      <c r="J53" s="4">
        <v>56.17</v>
      </c>
      <c r="R53" s="20"/>
      <c r="S53" s="9" t="s">
        <v>7</v>
      </c>
      <c r="T53" s="9"/>
      <c r="U53" s="26">
        <f>C53-P38</f>
        <v>24.840000000000003</v>
      </c>
      <c r="V53" s="26">
        <f>D53-P39</f>
        <v>24.700000000000003</v>
      </c>
      <c r="W53" s="26">
        <f>E53-P40</f>
        <v>24.79</v>
      </c>
      <c r="X53" s="26">
        <f>F53-P41</f>
        <v>24.519999999999996</v>
      </c>
      <c r="Y53" s="26">
        <f>G53-P42</f>
        <v>24.809999999999995</v>
      </c>
      <c r="Z53" s="26">
        <f>H53-P43</f>
        <v>24.809999999999995</v>
      </c>
      <c r="AA53" s="26">
        <f>I53-P44</f>
        <v>24.659999999999997</v>
      </c>
      <c r="AB53" s="26">
        <f>J53-P45</f>
        <v>24.830000000000002</v>
      </c>
    </row>
    <row r="54" spans="1:28" ht="15" thickBot="1" x14ac:dyDescent="0.4">
      <c r="A54" s="63"/>
      <c r="B54" s="15" t="s">
        <v>11</v>
      </c>
      <c r="C54" s="12"/>
      <c r="D54" s="12"/>
      <c r="E54" s="12"/>
      <c r="F54" s="12"/>
      <c r="G54" s="12">
        <f>AVERAGE(G50:G53)</f>
        <v>57.289999999999992</v>
      </c>
      <c r="H54" s="12"/>
      <c r="I54" s="12"/>
      <c r="J54" s="13"/>
      <c r="R54" s="21"/>
      <c r="S54" s="11" t="s">
        <v>11</v>
      </c>
      <c r="T54" s="38"/>
      <c r="U54" s="26">
        <f t="shared" ref="U54:AB54" si="21">AVERAGE(U50:U53)</f>
        <v>24.85</v>
      </c>
      <c r="V54" s="26">
        <f t="shared" si="21"/>
        <v>24.797500000000003</v>
      </c>
      <c r="W54" s="26">
        <f t="shared" si="21"/>
        <v>24.78</v>
      </c>
      <c r="X54" s="26">
        <f t="shared" si="21"/>
        <v>24.557499999999997</v>
      </c>
      <c r="Y54" s="26">
        <f t="shared" si="21"/>
        <v>24.839999999999996</v>
      </c>
      <c r="Z54" s="26">
        <f t="shared" si="21"/>
        <v>24.812499999999993</v>
      </c>
      <c r="AA54" s="26">
        <f t="shared" si="21"/>
        <v>24.82</v>
      </c>
      <c r="AB54" s="26">
        <f t="shared" si="21"/>
        <v>24.8475</v>
      </c>
    </row>
    <row r="55" spans="1:28" x14ac:dyDescent="0.35">
      <c r="S55" s="9" t="s">
        <v>17</v>
      </c>
      <c r="T55" s="9"/>
      <c r="U55" s="26">
        <f>AVEDEV(U50:U53)</f>
        <v>2.5000000000000355E-2</v>
      </c>
      <c r="V55" s="26">
        <f t="shared" ref="V55:AB55" si="22">AVEDEV(V50:V53)</f>
        <v>4.8750000000000071E-2</v>
      </c>
      <c r="W55" s="26">
        <f t="shared" si="22"/>
        <v>1.5000000000000568E-2</v>
      </c>
      <c r="X55" s="26">
        <f t="shared" si="22"/>
        <v>2.2500000000000853E-2</v>
      </c>
      <c r="Y55" s="26">
        <f t="shared" si="22"/>
        <v>1.9999999999999574E-2</v>
      </c>
      <c r="Z55" s="26">
        <f t="shared" si="22"/>
        <v>3.3749999999999503E-2</v>
      </c>
      <c r="AA55" s="26">
        <f t="shared" si="22"/>
        <v>9.0000000000001634E-2</v>
      </c>
      <c r="AB55" s="26">
        <f t="shared" si="22"/>
        <v>2.2500000000000853E-2</v>
      </c>
    </row>
    <row r="81" spans="21:49" x14ac:dyDescent="0.35">
      <c r="U81">
        <f>25+U80+S81</f>
        <v>25</v>
      </c>
      <c r="V81">
        <f t="shared" ref="V81:Y81" si="23">25+V80+U81</f>
        <v>50</v>
      </c>
      <c r="W81">
        <f t="shared" si="23"/>
        <v>75</v>
      </c>
      <c r="X81">
        <f t="shared" si="23"/>
        <v>100</v>
      </c>
      <c r="Y81">
        <f t="shared" si="23"/>
        <v>125</v>
      </c>
      <c r="AA81">
        <f>25+$AA80+Z81</f>
        <v>25</v>
      </c>
      <c r="AB81">
        <f t="shared" ref="AB81:AE81" si="24">25+$AA80+AA81</f>
        <v>50</v>
      </c>
      <c r="AC81">
        <f t="shared" si="24"/>
        <v>75</v>
      </c>
      <c r="AD81">
        <f t="shared" si="24"/>
        <v>100</v>
      </c>
      <c r="AE81">
        <f t="shared" si="24"/>
        <v>125</v>
      </c>
      <c r="AG81">
        <f>25+$AA$80+AF81</f>
        <v>25</v>
      </c>
      <c r="AH81">
        <f t="shared" ref="AH81:AK81" si="25">25+$AA$80+AG81</f>
        <v>50</v>
      </c>
      <c r="AI81">
        <f t="shared" si="25"/>
        <v>75</v>
      </c>
      <c r="AJ81">
        <f t="shared" si="25"/>
        <v>100</v>
      </c>
      <c r="AK81">
        <f t="shared" si="25"/>
        <v>125</v>
      </c>
      <c r="AM81">
        <f>25+$AA$80+$AL81</f>
        <v>25</v>
      </c>
      <c r="AN81">
        <f t="shared" ref="AN81:AQ88" si="26">25+$AA$80+$AL81</f>
        <v>25</v>
      </c>
      <c r="AO81">
        <f t="shared" si="26"/>
        <v>25</v>
      </c>
      <c r="AP81">
        <f t="shared" si="26"/>
        <v>25</v>
      </c>
      <c r="AQ81">
        <f t="shared" si="26"/>
        <v>25</v>
      </c>
      <c r="AS81">
        <f>25+$AA$80+$AR$81</f>
        <v>25</v>
      </c>
      <c r="AT81">
        <f>25+$AA$80+$AR$81</f>
        <v>25</v>
      </c>
      <c r="AU81">
        <f>25+$AA$80+$AR$81</f>
        <v>25</v>
      </c>
      <c r="AV81">
        <f>25+$AA$80+$AR$81</f>
        <v>25</v>
      </c>
      <c r="AW81">
        <f>25+$AA$80+$AR$81</f>
        <v>25</v>
      </c>
    </row>
    <row r="82" spans="21:49" x14ac:dyDescent="0.35">
      <c r="U82">
        <f t="shared" ref="U82:U88" si="27">25+U81+S82</f>
        <v>50</v>
      </c>
      <c r="V82">
        <f t="shared" ref="V82:V88" si="28">25+V81+U82</f>
        <v>125</v>
      </c>
      <c r="W82">
        <f t="shared" ref="W82:W88" si="29">25+W81+V82</f>
        <v>225</v>
      </c>
      <c r="X82">
        <f t="shared" ref="X82:X88" si="30">25+X81+W82</f>
        <v>350</v>
      </c>
      <c r="Y82">
        <f t="shared" ref="Y82:Y88" si="31">25+Y81+X82</f>
        <v>500</v>
      </c>
      <c r="AA82">
        <f t="shared" ref="AA82:AA88" si="32">25+$AA81+Z82</f>
        <v>50</v>
      </c>
      <c r="AB82">
        <f t="shared" ref="AB82:AB88" si="33">25+$AA81+AA82</f>
        <v>100</v>
      </c>
      <c r="AC82">
        <f t="shared" ref="AC82:AC88" si="34">25+$AA81+AB82</f>
        <v>150</v>
      </c>
      <c r="AD82">
        <f t="shared" ref="AD82:AD88" si="35">25+$AA81+AC82</f>
        <v>200</v>
      </c>
      <c r="AE82">
        <f t="shared" ref="AE82:AE88" si="36">25+$AA81+AD82</f>
        <v>250</v>
      </c>
      <c r="AG82">
        <f t="shared" ref="AG82:AK82" si="37">25+$AA$80+AF82</f>
        <v>25</v>
      </c>
      <c r="AH82">
        <f t="shared" si="37"/>
        <v>50</v>
      </c>
      <c r="AI82">
        <f t="shared" si="37"/>
        <v>75</v>
      </c>
      <c r="AJ82">
        <f t="shared" si="37"/>
        <v>100</v>
      </c>
      <c r="AK82">
        <f t="shared" si="37"/>
        <v>125</v>
      </c>
      <c r="AL82">
        <v>10</v>
      </c>
      <c r="AM82">
        <f t="shared" ref="AM82:AM88" si="38">25+$AA$80+$AL82</f>
        <v>35</v>
      </c>
      <c r="AN82">
        <f t="shared" si="26"/>
        <v>35</v>
      </c>
      <c r="AO82">
        <f t="shared" si="26"/>
        <v>35</v>
      </c>
      <c r="AP82">
        <f t="shared" si="26"/>
        <v>35</v>
      </c>
      <c r="AQ82">
        <f t="shared" si="26"/>
        <v>35</v>
      </c>
      <c r="AR82">
        <v>10</v>
      </c>
      <c r="AS82">
        <f t="shared" ref="AS82:AS88" si="39">25+$AA$80+$AR$81</f>
        <v>25</v>
      </c>
      <c r="AT82">
        <f t="shared" ref="AT82:AW87" si="40">25+$AA$80+$AR$81</f>
        <v>25</v>
      </c>
      <c r="AU82">
        <f t="shared" si="40"/>
        <v>25</v>
      </c>
      <c r="AV82">
        <f t="shared" si="40"/>
        <v>25</v>
      </c>
      <c r="AW82">
        <f t="shared" si="40"/>
        <v>25</v>
      </c>
    </row>
    <row r="83" spans="21:49" x14ac:dyDescent="0.35">
      <c r="U83">
        <f t="shared" si="27"/>
        <v>75</v>
      </c>
      <c r="V83">
        <f t="shared" si="28"/>
        <v>225</v>
      </c>
      <c r="W83">
        <f t="shared" si="29"/>
        <v>475</v>
      </c>
      <c r="X83">
        <f t="shared" si="30"/>
        <v>850</v>
      </c>
      <c r="Y83">
        <f t="shared" si="31"/>
        <v>1375</v>
      </c>
      <c r="AA83">
        <f t="shared" si="32"/>
        <v>75</v>
      </c>
      <c r="AB83">
        <f t="shared" si="33"/>
        <v>150</v>
      </c>
      <c r="AC83">
        <f t="shared" si="34"/>
        <v>225</v>
      </c>
      <c r="AD83">
        <f t="shared" si="35"/>
        <v>300</v>
      </c>
      <c r="AE83">
        <f t="shared" si="36"/>
        <v>375</v>
      </c>
      <c r="AG83">
        <f t="shared" ref="AG83:AK83" si="41">25+$AA$80+AF83</f>
        <v>25</v>
      </c>
      <c r="AH83">
        <f t="shared" si="41"/>
        <v>50</v>
      </c>
      <c r="AI83">
        <f t="shared" si="41"/>
        <v>75</v>
      </c>
      <c r="AJ83">
        <f t="shared" si="41"/>
        <v>100</v>
      </c>
      <c r="AK83">
        <f t="shared" si="41"/>
        <v>125</v>
      </c>
      <c r="AL83">
        <v>20</v>
      </c>
      <c r="AM83">
        <f t="shared" si="38"/>
        <v>45</v>
      </c>
      <c r="AN83">
        <f t="shared" si="26"/>
        <v>45</v>
      </c>
      <c r="AO83">
        <f t="shared" si="26"/>
        <v>45</v>
      </c>
      <c r="AP83">
        <f t="shared" si="26"/>
        <v>45</v>
      </c>
      <c r="AQ83">
        <f t="shared" si="26"/>
        <v>45</v>
      </c>
      <c r="AR83">
        <v>20</v>
      </c>
      <c r="AS83">
        <f t="shared" si="39"/>
        <v>25</v>
      </c>
      <c r="AT83">
        <f t="shared" si="40"/>
        <v>25</v>
      </c>
      <c r="AU83">
        <f t="shared" si="40"/>
        <v>25</v>
      </c>
      <c r="AV83">
        <f t="shared" si="40"/>
        <v>25</v>
      </c>
      <c r="AW83">
        <f t="shared" si="40"/>
        <v>25</v>
      </c>
    </row>
    <row r="84" spans="21:49" x14ac:dyDescent="0.35">
      <c r="U84">
        <f t="shared" si="27"/>
        <v>100</v>
      </c>
      <c r="V84">
        <f t="shared" si="28"/>
        <v>350</v>
      </c>
      <c r="W84">
        <f t="shared" si="29"/>
        <v>850</v>
      </c>
      <c r="X84">
        <f t="shared" si="30"/>
        <v>1725</v>
      </c>
      <c r="Y84">
        <f t="shared" si="31"/>
        <v>3125</v>
      </c>
      <c r="AA84">
        <f t="shared" si="32"/>
        <v>100</v>
      </c>
      <c r="AB84">
        <f t="shared" si="33"/>
        <v>200</v>
      </c>
      <c r="AC84">
        <f t="shared" si="34"/>
        <v>300</v>
      </c>
      <c r="AD84">
        <f t="shared" si="35"/>
        <v>400</v>
      </c>
      <c r="AE84">
        <f t="shared" si="36"/>
        <v>500</v>
      </c>
      <c r="AG84">
        <f t="shared" ref="AG84:AK84" si="42">25+$AA$80+AF84</f>
        <v>25</v>
      </c>
      <c r="AH84">
        <f t="shared" si="42"/>
        <v>50</v>
      </c>
      <c r="AI84">
        <f t="shared" si="42"/>
        <v>75</v>
      </c>
      <c r="AJ84">
        <f t="shared" si="42"/>
        <v>100</v>
      </c>
      <c r="AK84">
        <f t="shared" si="42"/>
        <v>125</v>
      </c>
      <c r="AL84">
        <v>30</v>
      </c>
      <c r="AM84">
        <f t="shared" si="38"/>
        <v>55</v>
      </c>
      <c r="AN84">
        <f t="shared" si="26"/>
        <v>55</v>
      </c>
      <c r="AO84">
        <f t="shared" si="26"/>
        <v>55</v>
      </c>
      <c r="AP84">
        <f t="shared" si="26"/>
        <v>55</v>
      </c>
      <c r="AQ84">
        <f t="shared" si="26"/>
        <v>55</v>
      </c>
      <c r="AR84">
        <v>30</v>
      </c>
      <c r="AS84">
        <f t="shared" si="39"/>
        <v>25</v>
      </c>
      <c r="AT84">
        <f t="shared" si="40"/>
        <v>25</v>
      </c>
      <c r="AU84">
        <f t="shared" si="40"/>
        <v>25</v>
      </c>
      <c r="AV84">
        <f t="shared" si="40"/>
        <v>25</v>
      </c>
      <c r="AW84">
        <f t="shared" si="40"/>
        <v>25</v>
      </c>
    </row>
    <row r="85" spans="21:49" x14ac:dyDescent="0.35">
      <c r="U85">
        <f t="shared" si="27"/>
        <v>125</v>
      </c>
      <c r="V85">
        <f t="shared" si="28"/>
        <v>500</v>
      </c>
      <c r="W85">
        <f t="shared" si="29"/>
        <v>1375</v>
      </c>
      <c r="X85">
        <f t="shared" si="30"/>
        <v>3125</v>
      </c>
      <c r="Y85">
        <f t="shared" si="31"/>
        <v>6275</v>
      </c>
      <c r="AA85">
        <f t="shared" si="32"/>
        <v>125</v>
      </c>
      <c r="AB85">
        <f t="shared" si="33"/>
        <v>250</v>
      </c>
      <c r="AC85">
        <f t="shared" si="34"/>
        <v>375</v>
      </c>
      <c r="AD85">
        <f t="shared" si="35"/>
        <v>500</v>
      </c>
      <c r="AE85">
        <f t="shared" si="36"/>
        <v>625</v>
      </c>
      <c r="AG85">
        <f t="shared" ref="AG85:AK85" si="43">25+$AA$80+AF85</f>
        <v>25</v>
      </c>
      <c r="AH85">
        <f t="shared" si="43"/>
        <v>50</v>
      </c>
      <c r="AI85">
        <f t="shared" si="43"/>
        <v>75</v>
      </c>
      <c r="AJ85">
        <f t="shared" si="43"/>
        <v>100</v>
      </c>
      <c r="AK85">
        <f t="shared" si="43"/>
        <v>125</v>
      </c>
      <c r="AL85">
        <v>40</v>
      </c>
      <c r="AM85">
        <f t="shared" si="38"/>
        <v>65</v>
      </c>
      <c r="AN85">
        <f t="shared" si="26"/>
        <v>65</v>
      </c>
      <c r="AO85">
        <f t="shared" si="26"/>
        <v>65</v>
      </c>
      <c r="AP85">
        <f t="shared" si="26"/>
        <v>65</v>
      </c>
      <c r="AQ85">
        <f t="shared" si="26"/>
        <v>65</v>
      </c>
      <c r="AR85">
        <v>40</v>
      </c>
      <c r="AS85">
        <f t="shared" si="39"/>
        <v>25</v>
      </c>
      <c r="AT85">
        <f t="shared" si="40"/>
        <v>25</v>
      </c>
      <c r="AU85">
        <f t="shared" si="40"/>
        <v>25</v>
      </c>
      <c r="AV85">
        <f t="shared" si="40"/>
        <v>25</v>
      </c>
      <c r="AW85">
        <f t="shared" si="40"/>
        <v>25</v>
      </c>
    </row>
    <row r="86" spans="21:49" x14ac:dyDescent="0.35">
      <c r="U86">
        <f t="shared" si="27"/>
        <v>150</v>
      </c>
      <c r="V86">
        <f t="shared" si="28"/>
        <v>675</v>
      </c>
      <c r="W86">
        <f t="shared" si="29"/>
        <v>2075</v>
      </c>
      <c r="X86">
        <f t="shared" si="30"/>
        <v>5225</v>
      </c>
      <c r="Y86">
        <f t="shared" si="31"/>
        <v>11525</v>
      </c>
      <c r="AA86">
        <f t="shared" si="32"/>
        <v>150</v>
      </c>
      <c r="AB86">
        <f t="shared" si="33"/>
        <v>300</v>
      </c>
      <c r="AC86">
        <f t="shared" si="34"/>
        <v>450</v>
      </c>
      <c r="AD86">
        <f t="shared" si="35"/>
        <v>600</v>
      </c>
      <c r="AE86">
        <f t="shared" si="36"/>
        <v>750</v>
      </c>
      <c r="AG86">
        <f t="shared" ref="AG86:AK86" si="44">25+$AA$80+AF86</f>
        <v>25</v>
      </c>
      <c r="AH86">
        <f t="shared" si="44"/>
        <v>50</v>
      </c>
      <c r="AI86">
        <f t="shared" si="44"/>
        <v>75</v>
      </c>
      <c r="AJ86">
        <f t="shared" si="44"/>
        <v>100</v>
      </c>
      <c r="AK86">
        <f t="shared" si="44"/>
        <v>125</v>
      </c>
      <c r="AL86">
        <v>50</v>
      </c>
      <c r="AM86">
        <f t="shared" si="38"/>
        <v>75</v>
      </c>
      <c r="AN86">
        <f t="shared" si="26"/>
        <v>75</v>
      </c>
      <c r="AO86">
        <f t="shared" si="26"/>
        <v>75</v>
      </c>
      <c r="AP86">
        <f t="shared" si="26"/>
        <v>75</v>
      </c>
      <c r="AQ86">
        <f t="shared" si="26"/>
        <v>75</v>
      </c>
      <c r="AR86">
        <v>50</v>
      </c>
      <c r="AS86">
        <f t="shared" si="39"/>
        <v>25</v>
      </c>
      <c r="AT86">
        <f t="shared" si="40"/>
        <v>25</v>
      </c>
      <c r="AU86">
        <f t="shared" si="40"/>
        <v>25</v>
      </c>
      <c r="AV86">
        <f t="shared" si="40"/>
        <v>25</v>
      </c>
      <c r="AW86">
        <f t="shared" si="40"/>
        <v>25</v>
      </c>
    </row>
    <row r="87" spans="21:49" x14ac:dyDescent="0.35">
      <c r="U87">
        <f t="shared" si="27"/>
        <v>175</v>
      </c>
      <c r="V87">
        <f t="shared" si="28"/>
        <v>875</v>
      </c>
      <c r="W87">
        <f t="shared" si="29"/>
        <v>2975</v>
      </c>
      <c r="X87">
        <f t="shared" si="30"/>
        <v>8225</v>
      </c>
      <c r="Y87">
        <f t="shared" si="31"/>
        <v>19775</v>
      </c>
      <c r="AA87">
        <f t="shared" si="32"/>
        <v>175</v>
      </c>
      <c r="AB87">
        <f t="shared" si="33"/>
        <v>350</v>
      </c>
      <c r="AC87">
        <f t="shared" si="34"/>
        <v>525</v>
      </c>
      <c r="AD87">
        <f t="shared" si="35"/>
        <v>700</v>
      </c>
      <c r="AE87">
        <f t="shared" si="36"/>
        <v>875</v>
      </c>
      <c r="AG87">
        <f t="shared" ref="AG87:AK87" si="45">25+$AA$80+AF87</f>
        <v>25</v>
      </c>
      <c r="AH87">
        <f t="shared" si="45"/>
        <v>50</v>
      </c>
      <c r="AI87">
        <f t="shared" si="45"/>
        <v>75</v>
      </c>
      <c r="AJ87">
        <f t="shared" si="45"/>
        <v>100</v>
      </c>
      <c r="AK87">
        <f t="shared" si="45"/>
        <v>125</v>
      </c>
      <c r="AL87">
        <v>60</v>
      </c>
      <c r="AM87">
        <f t="shared" si="38"/>
        <v>85</v>
      </c>
      <c r="AN87">
        <f t="shared" si="26"/>
        <v>85</v>
      </c>
      <c r="AO87">
        <f t="shared" si="26"/>
        <v>85</v>
      </c>
      <c r="AP87">
        <f t="shared" si="26"/>
        <v>85</v>
      </c>
      <c r="AQ87">
        <f t="shared" si="26"/>
        <v>85</v>
      </c>
      <c r="AR87">
        <v>60</v>
      </c>
      <c r="AS87">
        <f t="shared" si="39"/>
        <v>25</v>
      </c>
      <c r="AT87">
        <f t="shared" si="40"/>
        <v>25</v>
      </c>
      <c r="AU87">
        <f t="shared" si="40"/>
        <v>25</v>
      </c>
      <c r="AV87">
        <f t="shared" si="40"/>
        <v>25</v>
      </c>
      <c r="AW87">
        <f t="shared" si="40"/>
        <v>25</v>
      </c>
    </row>
    <row r="88" spans="21:49" x14ac:dyDescent="0.35">
      <c r="U88">
        <f t="shared" si="27"/>
        <v>200</v>
      </c>
      <c r="V88">
        <f t="shared" si="28"/>
        <v>1100</v>
      </c>
      <c r="W88">
        <f t="shared" si="29"/>
        <v>4100</v>
      </c>
      <c r="X88">
        <f t="shared" si="30"/>
        <v>12350</v>
      </c>
      <c r="Y88">
        <f t="shared" si="31"/>
        <v>32150</v>
      </c>
      <c r="AA88">
        <f t="shared" si="32"/>
        <v>200</v>
      </c>
      <c r="AB88">
        <f t="shared" si="33"/>
        <v>400</v>
      </c>
      <c r="AC88">
        <f t="shared" si="34"/>
        <v>600</v>
      </c>
      <c r="AD88">
        <f t="shared" si="35"/>
        <v>800</v>
      </c>
      <c r="AE88">
        <f t="shared" si="36"/>
        <v>1000</v>
      </c>
      <c r="AG88">
        <f t="shared" ref="AG88:AK88" si="46">25+$AA$80+AF88</f>
        <v>25</v>
      </c>
      <c r="AH88">
        <f t="shared" si="46"/>
        <v>50</v>
      </c>
      <c r="AI88">
        <f t="shared" si="46"/>
        <v>75</v>
      </c>
      <c r="AJ88">
        <f t="shared" si="46"/>
        <v>100</v>
      </c>
      <c r="AK88">
        <f t="shared" si="46"/>
        <v>125</v>
      </c>
      <c r="AL88">
        <v>70</v>
      </c>
      <c r="AM88">
        <f t="shared" si="38"/>
        <v>95</v>
      </c>
      <c r="AN88">
        <f t="shared" si="26"/>
        <v>95</v>
      </c>
      <c r="AO88">
        <f t="shared" si="26"/>
        <v>95</v>
      </c>
      <c r="AP88">
        <f t="shared" si="26"/>
        <v>95</v>
      </c>
      <c r="AQ88">
        <f t="shared" si="26"/>
        <v>95</v>
      </c>
      <c r="AR88">
        <v>70</v>
      </c>
      <c r="AS88">
        <f t="shared" si="39"/>
        <v>25</v>
      </c>
      <c r="AT88">
        <f>25+$AA$80+$AR$81</f>
        <v>25</v>
      </c>
      <c r="AU88">
        <f>25+$AA$80+$AR$81</f>
        <v>25</v>
      </c>
      <c r="AV88">
        <f>25+$AA$80+$AR$81</f>
        <v>25</v>
      </c>
    </row>
  </sheetData>
  <mergeCells count="11">
    <mergeCell ref="C2:G2"/>
    <mergeCell ref="C34:G34"/>
    <mergeCell ref="A38:A41"/>
    <mergeCell ref="A44:A48"/>
    <mergeCell ref="A6:A9"/>
    <mergeCell ref="R6:R9"/>
    <mergeCell ref="R18:R21"/>
    <mergeCell ref="R12:R15"/>
    <mergeCell ref="A50:A54"/>
    <mergeCell ref="A12:A16"/>
    <mergeCell ref="A18:A22"/>
  </mergeCell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05DF2CA5997E3740837FE3E357278ACB" ma:contentTypeVersion="2" ma:contentTypeDescription="Skapa ett nytt dokument." ma:contentTypeScope="" ma:versionID="05890f0ea51c673f822e6de003d6609a">
  <xsd:schema xmlns:xsd="http://www.w3.org/2001/XMLSchema" xmlns:xs="http://www.w3.org/2001/XMLSchema" xmlns:p="http://schemas.microsoft.com/office/2006/metadata/properties" xmlns:ns2="75886689-f705-4c56-b5df-b98be82acb27" targetNamespace="http://schemas.microsoft.com/office/2006/metadata/properties" ma:root="true" ma:fieldsID="198364492a3cd5fd50d627963e664a6a" ns2:_="">
    <xsd:import namespace="75886689-f705-4c56-b5df-b98be82acb2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886689-f705-4c56-b5df-b98be82acb2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ehållstyp"/>
        <xsd:element ref="dc:title" minOccurs="0" maxOccurs="1" ma:index="4" ma:displayName="Rubrik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18FEB51-AC80-40A3-978C-D007DD8326C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886689-f705-4c56-b5df-b98be82acb2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073898A-DB26-4F18-83A0-F619D4DBD432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EE908577-00D8-4AD8-BAD2-463C951CFA3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Blad1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Joakim Hertzberg (elev)</cp:lastModifiedBy>
  <cp:revision/>
  <dcterms:created xsi:type="dcterms:W3CDTF">2022-09-08T08:25:31Z</dcterms:created>
  <dcterms:modified xsi:type="dcterms:W3CDTF">2022-09-21T12:30:11Z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0x01010005DF2CA5997E3740837FE3E357278ACB</vt:lpwstr>
  </property>
</Properties>
</file>