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test matrix" sheetId="2" state="visible" r:id="rId3"/>
    <sheet name="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<sst xmlns="http://schemas.openxmlformats.org/spreadsheetml/2006/main" count="341" uniqueCount="71">
  <si>
    <t xml:space="preserve">ID</t>
  </si>
  <si>
    <t xml:space="preserve">Type</t>
  </si>
  <si>
    <t xml:space="preserve">MY</t>
  </si>
  <si>
    <t xml:space="preserve">Vehicle</t>
  </si>
  <si>
    <t xml:space="preserve">Barrier</t>
  </si>
  <si>
    <t xml:space="preserve">Overlap</t>
  </si>
  <si>
    <t xml:space="preserve">COR</t>
  </si>
  <si>
    <t xml:space="preserve">mu</t>
  </si>
  <si>
    <t xml:space="preserve">d1</t>
  </si>
  <si>
    <t xml:space="preserve">phi</t>
  </si>
  <si>
    <t xml:space="preserve">gamma</t>
  </si>
  <si>
    <t xml:space="preserve">Vimpact</t>
  </si>
  <si>
    <t xml:space="preserve">dvx</t>
  </si>
  <si>
    <t xml:space="preserve">dvy</t>
  </si>
  <si>
    <t xml:space="preserve">dv</t>
  </si>
  <si>
    <t xml:space="preserve">omega</t>
  </si>
  <si>
    <t xml:space="preserve">CF10017</t>
  </si>
  <si>
    <t xml:space="preserve">Sideswipe</t>
  </si>
  <si>
    <t xml:space="preserve">FordFusion</t>
  </si>
  <si>
    <t xml:space="preserve">Sedan</t>
  </si>
  <si>
    <t xml:space="preserve">Flat steel wall 5 cm rad</t>
  </si>
  <si>
    <t xml:space="preserve">CF10023</t>
  </si>
  <si>
    <t xml:space="preserve">CF11016</t>
  </si>
  <si>
    <t xml:space="preserve">Deformable barrier face</t>
  </si>
  <si>
    <t xml:space="preserve">CF10020</t>
  </si>
  <si>
    <t xml:space="preserve">NonSideswipe</t>
  </si>
  <si>
    <t xml:space="preserve">CF10028</t>
  </si>
  <si>
    <t xml:space="preserve">50.8 cm pole</t>
  </si>
  <si>
    <t xml:space="preserve">CF11002</t>
  </si>
  <si>
    <t xml:space="preserve">Flat steel wall 15 cm rad</t>
  </si>
  <si>
    <t xml:space="preserve">CF11004</t>
  </si>
  <si>
    <t xml:space="preserve">CF11012</t>
  </si>
  <si>
    <t xml:space="preserve">CF11013</t>
  </si>
  <si>
    <t xml:space="preserve">CEN1212</t>
  </si>
  <si>
    <t xml:space="preserve">AudiA4</t>
  </si>
  <si>
    <t xml:space="preserve">Flat 150 barrier</t>
  </si>
  <si>
    <t xml:space="preserve">CEN1204</t>
  </si>
  <si>
    <t xml:space="preserve">BMW328i</t>
  </si>
  <si>
    <t xml:space="preserve">CF10001</t>
  </si>
  <si>
    <t xml:space="preserve">HondaAccord</t>
  </si>
  <si>
    <t xml:space="preserve">25.4 cm pole</t>
  </si>
  <si>
    <t xml:space="preserve">CEN1205</t>
  </si>
  <si>
    <t xml:space="preserve">LexusIS250</t>
  </si>
  <si>
    <t xml:space="preserve">CF10005</t>
  </si>
  <si>
    <t xml:space="preserve">MitsubishiGalant</t>
  </si>
  <si>
    <t xml:space="preserve">CF10024</t>
  </si>
  <si>
    <t xml:space="preserve">CF11005</t>
  </si>
  <si>
    <t xml:space="preserve">Flat steel wall 15 cm</t>
  </si>
  <si>
    <t xml:space="preserve">CF11014</t>
  </si>
  <si>
    <t xml:space="preserve">CF10002</t>
  </si>
  <si>
    <t xml:space="preserve">SubaruForester</t>
  </si>
  <si>
    <t xml:space="preserve">Cross Utility</t>
  </si>
  <si>
    <t xml:space="preserve">CEN1203</t>
  </si>
  <si>
    <t xml:space="preserve">VolkswagenCC</t>
  </si>
  <si>
    <t xml:space="preserve">CF11011</t>
  </si>
  <si>
    <t xml:space="preserve">VolvoS60</t>
  </si>
  <si>
    <t xml:space="preserve">CF11015</t>
  </si>
  <si>
    <t xml:space="preserve">fps</t>
  </si>
  <si>
    <t xml:space="preserve">V impact</t>
  </si>
  <si>
    <t xml:space="preserve">dv x</t>
  </si>
  <si>
    <t xml:space="preserve">dv y</t>
  </si>
  <si>
    <t xml:space="preserve">mph</t>
  </si>
  <si>
    <t xml:space="preserve">Pycrash Inputs</t>
  </si>
  <si>
    <t xml:space="preserve">limit cor &lt;=0.15</t>
  </si>
  <si>
    <t xml:space="preserve">cor</t>
  </si>
  <si>
    <t xml:space="preserve">cof</t>
  </si>
  <si>
    <t xml:space="preserve">normal impact angle (deg)</t>
  </si>
  <si>
    <t xml:space="preserve">error</t>
  </si>
  <si>
    <t xml:space="preserve">Test PDOF</t>
  </si>
  <si>
    <t xml:space="preserve">test omega</t>
  </si>
  <si>
    <t xml:space="preserve">tangent angle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</si>
</sst>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%"/>
    <numFmt numFmtId="167" formatCode="0.00"/>
    <numFmt numFmtId="168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results!$AB$17</c:f>
              <c:strCache>
                <c:ptCount val="1"/>
                <c:pt idx="0">
                  <c:v>tangent angle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results!$Y$18:$Y$26</c:f>
              <c:numCache>
                <c:formatCode>General</c:formatCode>
                <c:ptCount val="9"/>
                <c:pt idx="0">
                  <c:v>10.2772517785671</c:v>
                </c:pt>
                <c:pt idx="1">
                  <c:v>12.8387078555205</c:v>
                </c:pt>
                <c:pt idx="2">
                  <c:v>14.3622771504474</c:v>
                </c:pt>
                <c:pt idx="3">
                  <c:v>13.118520201928</c:v>
                </c:pt>
                <c:pt idx="4">
                  <c:v>22.9905395202779</c:v>
                </c:pt>
                <c:pt idx="5">
                  <c:v>15.521807710565</c:v>
                </c:pt>
                <c:pt idx="6">
                  <c:v>16.173755710117</c:v>
                </c:pt>
                <c:pt idx="7">
                  <c:v>17.0032760342217</c:v>
                </c:pt>
                <c:pt idx="8">
                  <c:v>12.7729746436547</c:v>
                </c:pt>
              </c:numCache>
            </c:numRef>
          </c:xVal>
          <c:yVal>
            <c:numRef>
              <c:f>results!$AB$18:$AB$26</c:f>
              <c:numCache>
                <c:formatCode>General</c:formatCode>
                <c:ptCount val="9"/>
                <c:pt idx="0">
                  <c:v>-43.263158</c:v>
                </c:pt>
                <c:pt idx="1">
                  <c:v>-213.315789</c:v>
                </c:pt>
                <c:pt idx="2">
                  <c:v>-175.52631579</c:v>
                </c:pt>
                <c:pt idx="3">
                  <c:v>-175.52631579</c:v>
                </c:pt>
                <c:pt idx="4">
                  <c:v>13.42105263</c:v>
                </c:pt>
                <c:pt idx="5">
                  <c:v>-175.52631579</c:v>
                </c:pt>
                <c:pt idx="6">
                  <c:v>13.42105263</c:v>
                </c:pt>
                <c:pt idx="7">
                  <c:v>-137.73684211</c:v>
                </c:pt>
                <c:pt idx="8">
                  <c:v>-175.52631579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results!$AA$17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results!$Y$18:$Y$26</c:f>
              <c:numCache>
                <c:formatCode>General</c:formatCode>
                <c:ptCount val="9"/>
                <c:pt idx="0">
                  <c:v>10.2772517785671</c:v>
                </c:pt>
                <c:pt idx="1">
                  <c:v>12.8387078555205</c:v>
                </c:pt>
                <c:pt idx="2">
                  <c:v>14.3622771504474</c:v>
                </c:pt>
                <c:pt idx="3">
                  <c:v>13.118520201928</c:v>
                </c:pt>
                <c:pt idx="4">
                  <c:v>22.9905395202779</c:v>
                </c:pt>
                <c:pt idx="5">
                  <c:v>15.521807710565</c:v>
                </c:pt>
                <c:pt idx="6">
                  <c:v>16.173755710117</c:v>
                </c:pt>
                <c:pt idx="7">
                  <c:v>17.0032760342217</c:v>
                </c:pt>
                <c:pt idx="8">
                  <c:v>12.7729746436547</c:v>
                </c:pt>
              </c:numCache>
            </c:numRef>
          </c:xVal>
          <c:yVal>
            <c:numRef>
              <c:f>results!$AA$18:$AA$26</c:f>
              <c:numCache>
                <c:formatCode>General</c:formatCode>
                <c:ptCount val="9"/>
                <c:pt idx="0">
                  <c:v>74.6</c:v>
                </c:pt>
                <c:pt idx="1">
                  <c:v>77</c:v>
                </c:pt>
                <c:pt idx="2">
                  <c:v>77.6</c:v>
                </c:pt>
                <c:pt idx="3">
                  <c:v>77.6</c:v>
                </c:pt>
                <c:pt idx="4">
                  <c:v>74.6</c:v>
                </c:pt>
                <c:pt idx="5">
                  <c:v>74.6</c:v>
                </c:pt>
                <c:pt idx="6">
                  <c:v>74.6</c:v>
                </c:pt>
                <c:pt idx="7">
                  <c:v>74.6</c:v>
                </c:pt>
                <c:pt idx="8">
                  <c:v>74.6</c:v>
                </c:pt>
              </c:numCache>
            </c:numRef>
          </c:yVal>
          <c:smooth val="0"/>
        </c:ser>
        <c:axId val="80918089"/>
        <c:axId val="62044257"/>
      </c:scatterChart>
      <c:valAx>
        <c:axId val="809180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000000"/>
                    </a:solidFill>
                    <a:latin typeface="Calibri"/>
                  </a:rPr>
                  <a:t>Test PDOF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044257"/>
        <c:crosses val="autoZero"/>
        <c:crossBetween val="midCat"/>
      </c:valAx>
      <c:valAx>
        <c:axId val="6204425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000000"/>
                    </a:solidFill>
                    <a:latin typeface="Calibri"/>
                  </a:rPr>
                  <a:t>Gamma, Simulation Tangent Angle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18089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00466885479774"/>
          <c:y val="0.0832784647933983"/>
          <c:w val="0.0934180673920197"/>
          <c:h val="0.088525191475370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79200</xdr:colOff>
      <xdr:row>26</xdr:row>
      <xdr:rowOff>162000</xdr:rowOff>
    </xdr:from>
    <xdr:to>
      <xdr:col>33</xdr:col>
      <xdr:colOff>431280</xdr:colOff>
      <xdr:row>53</xdr:row>
      <xdr:rowOff>31320</xdr:rowOff>
    </xdr:to>
    <xdr:graphicFrame>
      <xdr:nvGraphicFramePr>
        <xdr:cNvPr id="0" name="Chart 1"/>
        <xdr:cNvGraphicFramePr/>
      </xdr:nvGraphicFramePr>
      <xdr:xfrm>
        <a:off x="16728120" y="5502240"/>
        <a:ext cx="11215080" cy="484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8.18"/>
    <col collapsed="false" customWidth="true" hidden="false" outlineLevel="0" max="2" min="2" style="0" width="12.54"/>
    <col collapsed="false" customWidth="true" hidden="false" outlineLevel="0" max="3" min="3" style="0" width="4.82"/>
    <col collapsed="false" customWidth="true" hidden="false" outlineLevel="0" max="4" min="4" style="0" width="15"/>
    <col collapsed="false" customWidth="true" hidden="false" outlineLevel="0" max="5" min="5" style="0" width="10.63"/>
    <col collapsed="false" customWidth="true" hidden="false" outlineLevel="0" max="6" min="6" style="0" width="21.09"/>
    <col collapsed="false" customWidth="true" hidden="false" outlineLevel="0" max="7" min="7" style="0" width="7.36"/>
    <col collapsed="false" customWidth="true" hidden="false" outlineLevel="0" max="8" min="8" style="0" width="5.82"/>
    <col collapsed="false" customWidth="true" hidden="false" outlineLevel="0" max="9" min="9" style="0" width="4.82"/>
    <col collapsed="false" customWidth="true" hidden="false" outlineLevel="0" max="10" min="10" style="0" width="3.82"/>
    <col collapsed="false" customWidth="true" hidden="false" outlineLevel="0" max="11" min="11" style="0" width="4.82"/>
    <col collapsed="false" customWidth="true" hidden="false" outlineLevel="0" max="12" min="12" style="0" width="7"/>
    <col collapsed="false" customWidth="true" hidden="false" outlineLevel="0" max="13" min="13" style="0" width="8.18"/>
    <col collapsed="false" customWidth="true" hidden="false" outlineLevel="0" max="14" min="14" style="0" width="4.36"/>
    <col collapsed="false" customWidth="true" hidden="false" outlineLevel="0" max="15" min="15" style="0" width="4.18"/>
    <col collapsed="false" customWidth="true" hidden="false" outlineLevel="0" max="16" min="16" style="0" width="4.36"/>
    <col collapsed="false" customWidth="true" hidden="false" outlineLevel="0" max="17" min="17" style="0" width="6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14.5" hidden="false" customHeight="false" outlineLevel="0" collapsed="false">
      <c r="A2" s="2" t="s">
        <v>16</v>
      </c>
      <c r="B2" s="2" t="s">
        <v>17</v>
      </c>
      <c r="C2" s="2" t="n">
        <v>2008</v>
      </c>
      <c r="D2" s="2" t="s">
        <v>18</v>
      </c>
      <c r="E2" s="2" t="s">
        <v>19</v>
      </c>
      <c r="F2" s="2" t="s">
        <v>20</v>
      </c>
      <c r="G2" s="2" t="n">
        <v>0.25</v>
      </c>
      <c r="H2" s="2" t="n">
        <v>0</v>
      </c>
      <c r="I2" s="2" t="n">
        <v>100</v>
      </c>
      <c r="J2" s="2" t="n">
        <v>4.6</v>
      </c>
      <c r="K2" s="2" t="n">
        <v>23.8</v>
      </c>
      <c r="L2" s="2" t="n">
        <v>74.6</v>
      </c>
      <c r="M2" s="3" t="n">
        <v>40.01589842</v>
      </c>
      <c r="N2" s="3" t="n">
        <v>37.37726276</v>
      </c>
      <c r="O2" s="3" t="n">
        <v>6.77727092</v>
      </c>
      <c r="P2" s="3" t="n">
        <v>37.49999</v>
      </c>
      <c r="Q2" s="2" t="n">
        <v>157.23</v>
      </c>
    </row>
    <row r="3" customFormat="false" ht="14.5" hidden="false" customHeight="false" outlineLevel="0" collapsed="false">
      <c r="A3" s="2" t="s">
        <v>21</v>
      </c>
      <c r="B3" s="2" t="s">
        <v>17</v>
      </c>
      <c r="C3" s="2" t="n">
        <v>2008</v>
      </c>
      <c r="D3" s="2" t="s">
        <v>18</v>
      </c>
      <c r="E3" s="2" t="s">
        <v>19</v>
      </c>
      <c r="F3" s="2" t="s">
        <v>20</v>
      </c>
      <c r="G3" s="2" t="n">
        <v>0.21</v>
      </c>
      <c r="H3" s="2" t="n">
        <v>0</v>
      </c>
      <c r="I3" s="2" t="n">
        <v>97.5</v>
      </c>
      <c r="J3" s="2" t="n">
        <v>4.6</v>
      </c>
      <c r="K3" s="2" t="n">
        <v>26.3</v>
      </c>
      <c r="L3" s="2" t="n">
        <v>77</v>
      </c>
      <c r="M3" s="3" t="n">
        <v>40.01589842</v>
      </c>
      <c r="N3" s="3" t="n">
        <v>31.86135514</v>
      </c>
      <c r="O3" s="3" t="n">
        <v>7.2613617</v>
      </c>
      <c r="P3" s="3" t="n">
        <v>33.2045366</v>
      </c>
      <c r="Q3" s="2" t="n">
        <v>196.28</v>
      </c>
    </row>
    <row r="4" customFormat="false" ht="14.5" hidden="false" customHeight="false" outlineLevel="0" collapsed="false">
      <c r="A4" s="2" t="s">
        <v>22</v>
      </c>
      <c r="B4" s="2" t="s">
        <v>17</v>
      </c>
      <c r="C4" s="2" t="n">
        <v>2009</v>
      </c>
      <c r="D4" s="2" t="s">
        <v>18</v>
      </c>
      <c r="E4" s="2" t="s">
        <v>19</v>
      </c>
      <c r="F4" s="2" t="s">
        <v>23</v>
      </c>
      <c r="G4" s="2" t="n">
        <v>0.2</v>
      </c>
      <c r="H4" s="2" t="n">
        <v>0.147</v>
      </c>
      <c r="I4" s="2" t="n">
        <v>98.9</v>
      </c>
      <c r="J4" s="2" t="n">
        <v>4.4</v>
      </c>
      <c r="K4" s="2" t="n">
        <v>29.3</v>
      </c>
      <c r="L4" s="2" t="n">
        <v>77.6</v>
      </c>
      <c r="M4" s="3" t="n">
        <v>39.9545348</v>
      </c>
      <c r="N4" s="3" t="n">
        <v>34.9090816</v>
      </c>
      <c r="O4" s="3" t="n">
        <v>8.93863398</v>
      </c>
      <c r="P4" s="3" t="n">
        <v>36.0681722</v>
      </c>
      <c r="Q4" s="2" t="n">
        <v>163.11</v>
      </c>
    </row>
    <row r="5" customFormat="false" ht="14.5" hidden="false" customHeight="false" outlineLevel="0" collapsed="false">
      <c r="A5" s="2" t="s">
        <v>24</v>
      </c>
      <c r="B5" s="2" t="s">
        <v>25</v>
      </c>
      <c r="C5" s="2" t="n">
        <v>2008</v>
      </c>
      <c r="D5" s="2" t="s">
        <v>18</v>
      </c>
      <c r="E5" s="2" t="s">
        <v>19</v>
      </c>
      <c r="F5" s="2" t="s">
        <v>20</v>
      </c>
      <c r="G5" s="2" t="n">
        <v>0.2</v>
      </c>
      <c r="H5" s="2" t="n">
        <v>0</v>
      </c>
      <c r="I5" s="2" t="n">
        <v>95.9</v>
      </c>
      <c r="J5" s="2" t="n">
        <v>3.8</v>
      </c>
      <c r="K5" s="2" t="n">
        <v>37.5</v>
      </c>
      <c r="L5" s="2" t="n">
        <v>77.6</v>
      </c>
      <c r="M5" s="3" t="n">
        <v>39.9545348</v>
      </c>
      <c r="N5" s="3" t="n">
        <v>31.07044626</v>
      </c>
      <c r="O5" s="3" t="n">
        <v>7.24090716</v>
      </c>
      <c r="P5" s="3" t="n">
        <v>34.0227182</v>
      </c>
      <c r="Q5" s="2" t="n">
        <v>192.5</v>
      </c>
    </row>
    <row r="6" customFormat="false" ht="14.5" hidden="false" customHeight="false" outlineLevel="0" collapsed="false">
      <c r="A6" s="2" t="s">
        <v>26</v>
      </c>
      <c r="B6" s="2" t="s">
        <v>25</v>
      </c>
      <c r="C6" s="2" t="n">
        <v>2008</v>
      </c>
      <c r="D6" s="2" t="s">
        <v>18</v>
      </c>
      <c r="E6" s="2" t="s">
        <v>19</v>
      </c>
      <c r="F6" s="2" t="s">
        <v>27</v>
      </c>
      <c r="G6" s="2" t="n">
        <v>0.25</v>
      </c>
      <c r="H6" s="2" t="n">
        <v>0.232</v>
      </c>
      <c r="I6" s="2" t="n">
        <v>71.8</v>
      </c>
      <c r="J6" s="2" t="n">
        <v>3.9</v>
      </c>
      <c r="K6" s="2" t="n">
        <v>32.9</v>
      </c>
      <c r="L6" s="2" t="n">
        <v>74.6</v>
      </c>
      <c r="M6" s="3" t="n">
        <v>39.89317118</v>
      </c>
      <c r="N6" s="3" t="n">
        <v>22.01590322</v>
      </c>
      <c r="O6" s="3" t="n">
        <v>9.3409066</v>
      </c>
      <c r="P6" s="3" t="n">
        <v>23.4545392</v>
      </c>
      <c r="Q6" s="2" t="n">
        <v>60.83</v>
      </c>
    </row>
    <row r="7" customFormat="false" ht="14.5" hidden="false" customHeight="false" outlineLevel="0" collapsed="false">
      <c r="A7" s="2" t="s">
        <v>28</v>
      </c>
      <c r="B7" s="2" t="s">
        <v>25</v>
      </c>
      <c r="C7" s="2" t="n">
        <v>2008</v>
      </c>
      <c r="D7" s="2" t="s">
        <v>18</v>
      </c>
      <c r="E7" s="2" t="s">
        <v>19</v>
      </c>
      <c r="F7" s="2" t="s">
        <v>29</v>
      </c>
      <c r="G7" s="2" t="n">
        <v>0.25</v>
      </c>
      <c r="H7" s="2" t="n">
        <v>0</v>
      </c>
      <c r="I7" s="2" t="n">
        <v>84.2</v>
      </c>
      <c r="J7" s="2" t="n">
        <v>4.1</v>
      </c>
      <c r="K7" s="2" t="n">
        <v>29</v>
      </c>
      <c r="L7" s="2" t="n">
        <v>74.6</v>
      </c>
      <c r="M7" s="3" t="n">
        <v>39.9545348</v>
      </c>
      <c r="N7" s="3" t="n">
        <v>26.24317482</v>
      </c>
      <c r="O7" s="3" t="n">
        <v>7.28863442</v>
      </c>
      <c r="P7" s="3" t="n">
        <v>27.27272</v>
      </c>
      <c r="Q7" s="2" t="n">
        <v>102.75</v>
      </c>
    </row>
    <row r="8" customFormat="false" ht="14.5" hidden="false" customHeight="false" outlineLevel="0" collapsed="false">
      <c r="A8" s="2" t="s">
        <v>30</v>
      </c>
      <c r="B8" s="2" t="s">
        <v>25</v>
      </c>
      <c r="C8" s="2" t="n">
        <v>2008</v>
      </c>
      <c r="D8" s="2" t="s">
        <v>18</v>
      </c>
      <c r="E8" s="2" t="s">
        <v>19</v>
      </c>
      <c r="F8" s="2" t="s">
        <v>29</v>
      </c>
      <c r="G8" s="2" t="n">
        <v>0.25</v>
      </c>
      <c r="H8" s="2" t="n">
        <v>0</v>
      </c>
      <c r="I8" s="2" t="n">
        <v>82.3</v>
      </c>
      <c r="J8" s="2" t="n">
        <v>4</v>
      </c>
      <c r="K8" s="2" t="n">
        <v>31.3</v>
      </c>
      <c r="L8" s="2" t="n">
        <v>74.6</v>
      </c>
      <c r="M8" s="3" t="n">
        <v>39.9545348</v>
      </c>
      <c r="N8" s="3" t="n">
        <v>24.82499338</v>
      </c>
      <c r="O8" s="3" t="n">
        <v>7.19999808</v>
      </c>
      <c r="P8" s="3" t="n">
        <v>25.9772658</v>
      </c>
      <c r="Q8" s="2" t="n">
        <v>103</v>
      </c>
    </row>
    <row r="9" customFormat="false" ht="14.5" hidden="false" customHeight="false" outlineLevel="0" collapsed="false">
      <c r="A9" s="2" t="s">
        <v>31</v>
      </c>
      <c r="B9" s="2" t="s">
        <v>25</v>
      </c>
      <c r="C9" s="2" t="n">
        <v>2008</v>
      </c>
      <c r="D9" s="2" t="s">
        <v>18</v>
      </c>
      <c r="E9" s="2" t="s">
        <v>19</v>
      </c>
      <c r="F9" s="2" t="s">
        <v>29</v>
      </c>
      <c r="G9" s="2" t="n">
        <v>0.25</v>
      </c>
      <c r="H9" s="2" t="n">
        <v>0.127</v>
      </c>
      <c r="I9" s="2" t="n">
        <v>86.5</v>
      </c>
      <c r="J9" s="2" t="n">
        <v>4</v>
      </c>
      <c r="K9" s="2" t="n">
        <v>30.6</v>
      </c>
      <c r="L9" s="2" t="n">
        <v>74.6</v>
      </c>
      <c r="M9" s="3" t="n">
        <v>40.01589842</v>
      </c>
      <c r="N9" s="3" t="n">
        <v>27.89317438</v>
      </c>
      <c r="O9" s="3" t="n">
        <v>8.52954318</v>
      </c>
      <c r="P9" s="3" t="n">
        <v>29.1818104</v>
      </c>
      <c r="Q9" s="2" t="n">
        <v>110</v>
      </c>
    </row>
    <row r="10" customFormat="false" ht="14.5" hidden="false" customHeight="false" outlineLevel="0" collapsed="false">
      <c r="A10" s="2" t="s">
        <v>32</v>
      </c>
      <c r="B10" s="2" t="s">
        <v>25</v>
      </c>
      <c r="C10" s="2" t="n">
        <v>2009</v>
      </c>
      <c r="D10" s="2" t="s">
        <v>18</v>
      </c>
      <c r="E10" s="2" t="s">
        <v>19</v>
      </c>
      <c r="F10" s="2" t="s">
        <v>29</v>
      </c>
      <c r="G10" s="2" t="n">
        <v>0.25</v>
      </c>
      <c r="H10" s="2" t="n">
        <v>0</v>
      </c>
      <c r="I10" s="2" t="n">
        <v>89.5</v>
      </c>
      <c r="J10" s="2" t="n">
        <v>3.9</v>
      </c>
      <c r="K10" s="2" t="n">
        <v>32.9</v>
      </c>
      <c r="L10" s="2" t="n">
        <v>74.6</v>
      </c>
      <c r="M10" s="3" t="n">
        <v>39.9545348</v>
      </c>
      <c r="N10" s="3" t="n">
        <v>28.6022651</v>
      </c>
      <c r="O10" s="3" t="n">
        <v>6.48408918</v>
      </c>
      <c r="P10" s="3" t="n">
        <v>29.5909012</v>
      </c>
      <c r="Q10" s="2" t="n">
        <v>142.19</v>
      </c>
    </row>
    <row r="11" customFormat="false" ht="14.5" hidden="false" customHeight="false" outlineLevel="0" collapsed="false">
      <c r="A11" s="2" t="s">
        <v>33</v>
      </c>
      <c r="B11" s="2" t="s">
        <v>17</v>
      </c>
      <c r="C11" s="2" t="n">
        <v>2012</v>
      </c>
      <c r="D11" s="2" t="s">
        <v>34</v>
      </c>
      <c r="E11" s="2" t="s">
        <v>19</v>
      </c>
      <c r="F11" s="2" t="s">
        <v>35</v>
      </c>
      <c r="G11" s="2" t="n">
        <v>0.25</v>
      </c>
      <c r="H11" s="2" t="n">
        <v>0.103</v>
      </c>
      <c r="I11" s="2" t="n">
        <v>100</v>
      </c>
      <c r="J11" s="2" t="n">
        <v>3.7</v>
      </c>
      <c r="K11" s="2" t="n">
        <v>35.8</v>
      </c>
      <c r="L11" s="2" t="n">
        <v>75.6</v>
      </c>
      <c r="M11" s="3" t="n">
        <v>39.9545348</v>
      </c>
      <c r="N11" s="3" t="n">
        <v>35.99317222</v>
      </c>
      <c r="O11" s="3" t="n">
        <v>7.86136154</v>
      </c>
      <c r="P11" s="3" t="n">
        <v>36.136354</v>
      </c>
      <c r="Q11" s="2" t="n">
        <v>205.96</v>
      </c>
    </row>
    <row r="12" customFormat="false" ht="14.5" hidden="false" customHeight="false" outlineLevel="0" collapsed="false">
      <c r="A12" s="2" t="s">
        <v>36</v>
      </c>
      <c r="B12" s="2" t="s">
        <v>17</v>
      </c>
      <c r="C12" s="2" t="n">
        <v>2012</v>
      </c>
      <c r="D12" s="2" t="s">
        <v>37</v>
      </c>
      <c r="E12" s="2" t="s">
        <v>19</v>
      </c>
      <c r="F12" s="2" t="s">
        <v>35</v>
      </c>
      <c r="G12" s="2" t="n">
        <v>0.25</v>
      </c>
      <c r="H12" s="2" t="n">
        <v>0.039</v>
      </c>
      <c r="I12" s="2" t="n">
        <v>100</v>
      </c>
      <c r="J12" s="2" t="n">
        <v>4.3</v>
      </c>
      <c r="K12" s="2" t="n">
        <v>26.6</v>
      </c>
      <c r="L12" s="2" t="n">
        <v>76.6</v>
      </c>
      <c r="M12" s="3" t="n">
        <v>39.9545348</v>
      </c>
      <c r="N12" s="3" t="n">
        <v>37.75226266</v>
      </c>
      <c r="O12" s="3" t="n">
        <v>7.23408898</v>
      </c>
      <c r="P12" s="3" t="n">
        <v>37.2272628</v>
      </c>
      <c r="Q12" s="2" t="n">
        <v>172.85</v>
      </c>
    </row>
    <row r="13" customFormat="false" ht="14.5" hidden="false" customHeight="false" outlineLevel="0" collapsed="false">
      <c r="A13" s="2" t="s">
        <v>38</v>
      </c>
      <c r="B13" s="2" t="s">
        <v>17</v>
      </c>
      <c r="C13" s="2" t="n">
        <v>2008</v>
      </c>
      <c r="D13" s="2" t="s">
        <v>39</v>
      </c>
      <c r="E13" s="2" t="s">
        <v>19</v>
      </c>
      <c r="F13" s="2" t="s">
        <v>40</v>
      </c>
      <c r="G13" s="2" t="n">
        <v>0.25</v>
      </c>
      <c r="H13" s="2" t="n">
        <v>0</v>
      </c>
      <c r="I13" s="2" t="n">
        <v>100</v>
      </c>
      <c r="J13" s="2" t="n">
        <v>4.4</v>
      </c>
      <c r="K13" s="2" t="n">
        <v>26.3</v>
      </c>
      <c r="L13" s="2" t="n">
        <v>77.6</v>
      </c>
      <c r="M13" s="3" t="n">
        <v>39.9545348</v>
      </c>
      <c r="N13" s="3" t="n">
        <v>37.74544448</v>
      </c>
      <c r="O13" s="3" t="n">
        <v>6.39545284</v>
      </c>
      <c r="P13" s="3" t="n">
        <v>37.0227174</v>
      </c>
      <c r="Q13" s="2" t="n">
        <v>179.4</v>
      </c>
    </row>
    <row r="14" customFormat="false" ht="14.5" hidden="false" customHeight="false" outlineLevel="0" collapsed="false">
      <c r="A14" s="2" t="s">
        <v>41</v>
      </c>
      <c r="B14" s="2" t="s">
        <v>17</v>
      </c>
      <c r="C14" s="2" t="n">
        <v>2012</v>
      </c>
      <c r="D14" s="2" t="s">
        <v>42</v>
      </c>
      <c r="E14" s="2" t="s">
        <v>19</v>
      </c>
      <c r="F14" s="2" t="s">
        <v>35</v>
      </c>
      <c r="G14" s="2" t="n">
        <v>0.25</v>
      </c>
      <c r="H14" s="2" t="n">
        <v>0.253</v>
      </c>
      <c r="I14" s="2" t="n">
        <v>97.4</v>
      </c>
      <c r="J14" s="2" t="n">
        <v>3.7</v>
      </c>
      <c r="K14" s="2" t="n">
        <v>34.7</v>
      </c>
      <c r="L14" s="2" t="n">
        <v>78.6</v>
      </c>
      <c r="M14" s="3" t="n">
        <v>39.9545348</v>
      </c>
      <c r="N14" s="3" t="n">
        <v>34.6363544</v>
      </c>
      <c r="O14" s="3" t="n">
        <v>9.32727024</v>
      </c>
      <c r="P14" s="3" t="n">
        <v>35.8636268</v>
      </c>
      <c r="Q14" s="2" t="n">
        <v>171.44</v>
      </c>
    </row>
    <row r="15" customFormat="false" ht="14.5" hidden="false" customHeight="false" outlineLevel="0" collapsed="false">
      <c r="A15" s="2" t="s">
        <v>43</v>
      </c>
      <c r="B15" s="2" t="s">
        <v>17</v>
      </c>
      <c r="C15" s="2" t="n">
        <v>2007</v>
      </c>
      <c r="D15" s="2" t="s">
        <v>44</v>
      </c>
      <c r="E15" s="2" t="s">
        <v>19</v>
      </c>
      <c r="F15" s="2" t="s">
        <v>40</v>
      </c>
      <c r="G15" s="2" t="n">
        <v>0.25</v>
      </c>
      <c r="H15" s="2" t="n">
        <v>0.279</v>
      </c>
      <c r="I15" s="2" t="n">
        <v>100</v>
      </c>
      <c r="J15" s="2" t="n">
        <v>4.1</v>
      </c>
      <c r="K15" s="2" t="n">
        <v>29.1</v>
      </c>
      <c r="L15" s="2" t="n">
        <v>79.6</v>
      </c>
      <c r="M15" s="3" t="n">
        <v>39.89317118</v>
      </c>
      <c r="N15" s="3" t="n">
        <v>37.85453536</v>
      </c>
      <c r="O15" s="3" t="n">
        <v>9.26590662</v>
      </c>
      <c r="P15" s="3" t="n">
        <v>38.181808</v>
      </c>
      <c r="Q15" s="2" t="n">
        <v>165.27</v>
      </c>
    </row>
    <row r="16" customFormat="false" ht="14.5" hidden="false" customHeight="false" outlineLevel="0" collapsed="false">
      <c r="A16" s="2" t="s">
        <v>45</v>
      </c>
      <c r="B16" s="2" t="s">
        <v>17</v>
      </c>
      <c r="C16" s="2" t="n">
        <v>2009</v>
      </c>
      <c r="D16" s="2" t="s">
        <v>44</v>
      </c>
      <c r="E16" s="2" t="s">
        <v>19</v>
      </c>
      <c r="F16" s="2" t="s">
        <v>20</v>
      </c>
      <c r="G16" s="2" t="n">
        <v>0.2</v>
      </c>
      <c r="H16" s="2" t="n">
        <v>0</v>
      </c>
      <c r="I16" s="2" t="n">
        <v>100</v>
      </c>
      <c r="J16" s="2" t="n">
        <v>3.9</v>
      </c>
      <c r="K16" s="2" t="n">
        <v>36.8</v>
      </c>
      <c r="L16" s="2" t="n">
        <v>80.6</v>
      </c>
      <c r="M16" s="3" t="n">
        <v>39.83180756</v>
      </c>
      <c r="N16" s="3" t="n">
        <v>37.07726284</v>
      </c>
      <c r="O16" s="3" t="n">
        <v>6.14318018</v>
      </c>
      <c r="P16" s="3" t="n">
        <v>34.8408998</v>
      </c>
      <c r="Q16" s="2" t="n">
        <v>243.75</v>
      </c>
    </row>
    <row r="17" customFormat="false" ht="14.5" hidden="false" customHeight="false" outlineLevel="0" collapsed="false">
      <c r="A17" s="2" t="s">
        <v>46</v>
      </c>
      <c r="B17" s="2" t="s">
        <v>17</v>
      </c>
      <c r="C17" s="2" t="n">
        <v>2009</v>
      </c>
      <c r="D17" s="2" t="s">
        <v>44</v>
      </c>
      <c r="E17" s="2" t="s">
        <v>19</v>
      </c>
      <c r="F17" s="2" t="s">
        <v>47</v>
      </c>
      <c r="G17" s="2" t="n">
        <v>0.27</v>
      </c>
      <c r="H17" s="2" t="n">
        <v>0.15</v>
      </c>
      <c r="I17" s="2" t="n">
        <v>98.1</v>
      </c>
      <c r="J17" s="2" t="n">
        <v>3.9</v>
      </c>
      <c r="K17" s="2" t="n">
        <v>31.3</v>
      </c>
      <c r="L17" s="2" t="n">
        <v>81.6</v>
      </c>
      <c r="M17" s="3" t="n">
        <v>39.9545348</v>
      </c>
      <c r="N17" s="3" t="n">
        <v>35.17499062</v>
      </c>
      <c r="O17" s="3" t="n">
        <v>8.50227046</v>
      </c>
      <c r="P17" s="3" t="n">
        <v>36.2045358</v>
      </c>
      <c r="Q17" s="2" t="n">
        <v>163.86</v>
      </c>
    </row>
    <row r="18" customFormat="false" ht="14.5" hidden="false" customHeight="false" outlineLevel="0" collapsed="false">
      <c r="A18" s="2" t="s">
        <v>48</v>
      </c>
      <c r="B18" s="2" t="s">
        <v>17</v>
      </c>
      <c r="C18" s="2" t="n">
        <v>2009</v>
      </c>
      <c r="D18" s="2" t="s">
        <v>44</v>
      </c>
      <c r="E18" s="2" t="s">
        <v>19</v>
      </c>
      <c r="F18" s="2" t="s">
        <v>23</v>
      </c>
      <c r="G18" s="2" t="n">
        <v>0.2</v>
      </c>
      <c r="H18" s="2" t="n">
        <v>0.022</v>
      </c>
      <c r="I18" s="2" t="n">
        <v>100</v>
      </c>
      <c r="J18" s="2" t="n">
        <v>4.3</v>
      </c>
      <c r="K18" s="2" t="n">
        <v>30.9</v>
      </c>
      <c r="L18" s="2" t="n">
        <v>82.6</v>
      </c>
      <c r="M18" s="3" t="n">
        <v>39.89317118</v>
      </c>
      <c r="N18" s="3" t="n">
        <v>35.71362684</v>
      </c>
      <c r="O18" s="3" t="n">
        <v>7.98408878</v>
      </c>
      <c r="P18" s="3" t="n">
        <v>36.136354</v>
      </c>
      <c r="Q18" s="2" t="n">
        <v>188.46</v>
      </c>
    </row>
    <row r="19" customFormat="false" ht="14.5" hidden="false" customHeight="false" outlineLevel="0" collapsed="false">
      <c r="A19" s="2" t="s">
        <v>49</v>
      </c>
      <c r="B19" s="2" t="s">
        <v>17</v>
      </c>
      <c r="C19" s="2" t="n">
        <v>2010</v>
      </c>
      <c r="D19" s="2" t="s">
        <v>50</v>
      </c>
      <c r="E19" s="2" t="s">
        <v>51</v>
      </c>
      <c r="F19" s="2" t="s">
        <v>40</v>
      </c>
      <c r="G19" s="2" t="n">
        <v>0.25</v>
      </c>
      <c r="H19" s="2" t="n">
        <v>0.177</v>
      </c>
      <c r="I19" s="2" t="n">
        <v>100</v>
      </c>
      <c r="J19" s="2" t="n">
        <v>4.3</v>
      </c>
      <c r="K19" s="2" t="n">
        <v>24.4</v>
      </c>
      <c r="L19" s="2" t="n">
        <v>83.6</v>
      </c>
      <c r="M19" s="3" t="n">
        <v>40.01589842</v>
      </c>
      <c r="N19" s="3" t="n">
        <v>39.52498946</v>
      </c>
      <c r="O19" s="3" t="n">
        <v>7.8749979</v>
      </c>
      <c r="P19" s="3" t="n">
        <v>38.522717</v>
      </c>
      <c r="Q19" s="2" t="n">
        <v>163.43</v>
      </c>
    </row>
    <row r="20" customFormat="false" ht="14.5" hidden="false" customHeight="false" outlineLevel="0" collapsed="false">
      <c r="A20" s="2" t="s">
        <v>52</v>
      </c>
      <c r="B20" s="2" t="s">
        <v>17</v>
      </c>
      <c r="C20" s="2" t="n">
        <v>2012</v>
      </c>
      <c r="D20" s="2" t="s">
        <v>53</v>
      </c>
      <c r="E20" s="2" t="s">
        <v>19</v>
      </c>
      <c r="F20" s="2" t="s">
        <v>35</v>
      </c>
      <c r="G20" s="2" t="n">
        <v>0.25</v>
      </c>
      <c r="H20" s="2" t="n">
        <v>0.15</v>
      </c>
      <c r="I20" s="2" t="n">
        <v>99.3</v>
      </c>
      <c r="J20" s="2" t="n">
        <v>3.8</v>
      </c>
      <c r="K20" s="2" t="n">
        <v>33.7</v>
      </c>
      <c r="L20" s="2" t="n">
        <v>84.6</v>
      </c>
      <c r="M20" s="3" t="n">
        <v>39.9545348</v>
      </c>
      <c r="N20" s="3" t="n">
        <v>35.3181724</v>
      </c>
      <c r="O20" s="3" t="n">
        <v>8.6931795</v>
      </c>
      <c r="P20" s="3" t="n">
        <v>36.3408994</v>
      </c>
      <c r="Q20" s="2" t="n">
        <v>183.91</v>
      </c>
    </row>
    <row r="21" customFormat="false" ht="14.5" hidden="false" customHeight="false" outlineLevel="0" collapsed="false">
      <c r="A21" s="2" t="s">
        <v>54</v>
      </c>
      <c r="B21" s="2" t="s">
        <v>17</v>
      </c>
      <c r="C21" s="2" t="n">
        <v>2011</v>
      </c>
      <c r="D21" s="2" t="s">
        <v>55</v>
      </c>
      <c r="E21" s="2" t="s">
        <v>19</v>
      </c>
      <c r="F21" s="2" t="s">
        <v>20</v>
      </c>
      <c r="G21" s="2" t="n">
        <v>0.2</v>
      </c>
      <c r="H21" s="2" t="n">
        <v>0</v>
      </c>
      <c r="I21" s="2" t="n">
        <v>100</v>
      </c>
      <c r="J21" s="2" t="n">
        <v>3.9</v>
      </c>
      <c r="K21" s="2" t="n">
        <v>35.6</v>
      </c>
      <c r="L21" s="2" t="n">
        <v>85.6</v>
      </c>
      <c r="M21" s="3" t="n">
        <v>39.83180756</v>
      </c>
      <c r="N21" s="3" t="n">
        <v>35.9318086</v>
      </c>
      <c r="O21" s="3" t="n">
        <v>6.89317998</v>
      </c>
      <c r="P21" s="3" t="n">
        <v>35.2499906</v>
      </c>
      <c r="Q21" s="2" t="n">
        <v>214</v>
      </c>
    </row>
    <row r="22" customFormat="false" ht="14.5" hidden="false" customHeight="false" outlineLevel="0" collapsed="false">
      <c r="A22" s="2" t="s">
        <v>56</v>
      </c>
      <c r="B22" s="2" t="s">
        <v>17</v>
      </c>
      <c r="C22" s="2" t="n">
        <v>2012</v>
      </c>
      <c r="D22" s="2" t="s">
        <v>55</v>
      </c>
      <c r="E22" s="2" t="s">
        <v>19</v>
      </c>
      <c r="F22" s="2" t="s">
        <v>23</v>
      </c>
      <c r="G22" s="2" t="n">
        <v>0.2</v>
      </c>
      <c r="H22" s="2" t="n">
        <v>0.231</v>
      </c>
      <c r="I22" s="2" t="n">
        <v>100</v>
      </c>
      <c r="J22" s="2" t="n">
        <v>3.7</v>
      </c>
      <c r="K22" s="2" t="n">
        <v>40.3</v>
      </c>
      <c r="L22" s="2" t="n">
        <v>86.6</v>
      </c>
      <c r="M22" s="3" t="n">
        <v>39.89317118</v>
      </c>
      <c r="N22" s="3" t="n">
        <v>35.6249905</v>
      </c>
      <c r="O22" s="3" t="n">
        <v>8.6931795</v>
      </c>
      <c r="P22" s="3" t="n">
        <v>35.6590814</v>
      </c>
      <c r="Q22" s="2" t="n">
        <v>219.38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5.2734375" defaultRowHeight="14.5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12.54"/>
    <col collapsed="false" customWidth="true" hidden="false" outlineLevel="0" max="3" min="3" style="0" width="5.18"/>
    <col collapsed="false" customWidth="true" hidden="false" outlineLevel="0" max="4" min="4" style="0" width="11"/>
    <col collapsed="false" customWidth="true" hidden="false" outlineLevel="0" max="5" min="5" style="0" width="6.54"/>
    <col collapsed="false" customWidth="true" hidden="false" outlineLevel="0" max="6" min="6" style="0" width="22.72"/>
    <col collapsed="false" customWidth="true" hidden="false" outlineLevel="0" max="7" min="7" style="0" width="8.18"/>
    <col collapsed="false" customWidth="true" hidden="false" outlineLevel="0" max="8" min="8" style="0" width="6.18"/>
    <col collapsed="false" customWidth="true" hidden="false" outlineLevel="0" max="9" min="9" style="0" width="5.18"/>
    <col collapsed="false" customWidth="true" hidden="false" outlineLevel="0" max="10" min="10" style="0" width="4.18"/>
    <col collapsed="false" customWidth="true" hidden="false" outlineLevel="0" max="11" min="11" style="0" width="5.18"/>
    <col collapsed="false" customWidth="true" hidden="false" outlineLevel="0" max="12" min="12" style="0" width="7.54"/>
    <col collapsed="false" customWidth="true" hidden="false" outlineLevel="0" max="13" min="13" style="0" width="8.82"/>
    <col collapsed="false" customWidth="true" hidden="false" outlineLevel="0" max="15" min="14" style="0" width="6.18"/>
    <col collapsed="false" customWidth="true" hidden="false" outlineLevel="0" max="16" min="16" style="0" width="5.18"/>
    <col collapsed="false" customWidth="true" hidden="false" outlineLevel="0" max="17" min="17" style="0" width="7.18"/>
    <col collapsed="false" customWidth="true" hidden="false" outlineLevel="0" max="22" min="22" style="0" width="35.54"/>
    <col collapsed="false" customWidth="true" hidden="false" outlineLevel="0" max="23" min="23" style="0" width="8.45"/>
    <col collapsed="false" customWidth="true" hidden="false" outlineLevel="0" max="25" min="24" style="0" width="16.17"/>
    <col collapsed="false" customWidth="true" hidden="false" outlineLevel="0" max="30" min="30" style="0" width="17.28"/>
  </cols>
  <sheetData>
    <row r="2" customFormat="false" ht="14.5" hidden="false" customHeight="false" outlineLevel="0" collapsed="false">
      <c r="M2" s="4" t="s">
        <v>57</v>
      </c>
      <c r="N2" s="4"/>
      <c r="O2" s="4"/>
      <c r="P2" s="4"/>
      <c r="V2" s="5"/>
    </row>
    <row r="3" s="5" customFormat="true" ht="14.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1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58</v>
      </c>
      <c r="N3" s="1" t="s">
        <v>59</v>
      </c>
      <c r="O3" s="1" t="s">
        <v>60</v>
      </c>
      <c r="P3" s="1" t="s">
        <v>14</v>
      </c>
      <c r="Q3" s="1" t="s">
        <v>15</v>
      </c>
      <c r="V3" s="6"/>
      <c r="W3" s="6"/>
      <c r="X3" s="6"/>
      <c r="Y3" s="6"/>
    </row>
    <row r="4" customFormat="false" ht="14.5" hidden="false" customHeight="false" outlineLevel="0" collapsed="false">
      <c r="A4" s="2" t="s">
        <v>16</v>
      </c>
      <c r="B4" s="2" t="s">
        <v>17</v>
      </c>
      <c r="C4" s="2" t="n">
        <v>2008</v>
      </c>
      <c r="D4" s="2" t="s">
        <v>18</v>
      </c>
      <c r="E4" s="0" t="s">
        <v>19</v>
      </c>
      <c r="F4" s="2" t="s">
        <v>20</v>
      </c>
      <c r="G4" s="7" t="n">
        <v>0.25</v>
      </c>
      <c r="H4" s="2" t="n">
        <v>0</v>
      </c>
      <c r="I4" s="2" t="n">
        <v>100</v>
      </c>
      <c r="J4" s="2" t="n">
        <v>4.6</v>
      </c>
      <c r="K4" s="2" t="n">
        <v>23.8</v>
      </c>
      <c r="L4" s="2" t="n">
        <v>74.6</v>
      </c>
      <c r="M4" s="2" t="n">
        <v>58.69</v>
      </c>
      <c r="N4" s="2" t="n">
        <v>54.82</v>
      </c>
      <c r="O4" s="2" t="n">
        <v>9.94</v>
      </c>
      <c r="P4" s="2" t="n">
        <v>55</v>
      </c>
      <c r="Q4" s="2" t="n">
        <v>157.23</v>
      </c>
      <c r="V4" s="2"/>
      <c r="W4" s="2"/>
      <c r="X4" s="2"/>
      <c r="Y4" s="2"/>
    </row>
    <row r="5" customFormat="false" ht="14.5" hidden="false" customHeight="false" outlineLevel="0" collapsed="false">
      <c r="A5" s="0" t="s">
        <v>21</v>
      </c>
      <c r="B5" s="2" t="s">
        <v>17</v>
      </c>
      <c r="C5" s="2" t="n">
        <v>2008</v>
      </c>
      <c r="D5" s="2" t="s">
        <v>18</v>
      </c>
      <c r="E5" s="0" t="s">
        <v>19</v>
      </c>
      <c r="F5" s="2" t="s">
        <v>20</v>
      </c>
      <c r="G5" s="7" t="n">
        <v>0.21</v>
      </c>
      <c r="H5" s="0" t="n">
        <v>0</v>
      </c>
      <c r="I5" s="0" t="n">
        <v>97.5</v>
      </c>
      <c r="J5" s="0" t="n">
        <v>4.6</v>
      </c>
      <c r="K5" s="0" t="n">
        <v>26.3</v>
      </c>
      <c r="L5" s="0" t="n">
        <v>77</v>
      </c>
      <c r="M5" s="0" t="n">
        <v>58.69</v>
      </c>
      <c r="N5" s="0" t="n">
        <v>46.73</v>
      </c>
      <c r="O5" s="0" t="n">
        <v>10.65</v>
      </c>
      <c r="P5" s="0" t="n">
        <v>48.7</v>
      </c>
      <c r="Q5" s="0" t="n">
        <v>196.28</v>
      </c>
      <c r="V5" s="2"/>
      <c r="W5" s="2"/>
      <c r="X5" s="2"/>
      <c r="Y5" s="2"/>
    </row>
    <row r="6" s="2" customFormat="true" ht="14.5" hidden="false" customHeight="false" outlineLevel="0" collapsed="false">
      <c r="A6" s="2" t="s">
        <v>22</v>
      </c>
      <c r="B6" s="2" t="s">
        <v>17</v>
      </c>
      <c r="C6" s="2" t="n">
        <v>2009</v>
      </c>
      <c r="D6" s="2" t="s">
        <v>18</v>
      </c>
      <c r="E6" s="2" t="s">
        <v>19</v>
      </c>
      <c r="F6" s="2" t="s">
        <v>23</v>
      </c>
      <c r="G6" s="7" t="n">
        <v>0.2</v>
      </c>
      <c r="H6" s="2" t="n">
        <v>0.147</v>
      </c>
      <c r="I6" s="2" t="n">
        <v>98.9</v>
      </c>
      <c r="J6" s="2" t="n">
        <v>4.4</v>
      </c>
      <c r="K6" s="2" t="n">
        <v>29.3</v>
      </c>
      <c r="L6" s="2" t="n">
        <v>77.6</v>
      </c>
      <c r="M6" s="2" t="n">
        <v>58.6</v>
      </c>
      <c r="N6" s="2" t="n">
        <v>51.2</v>
      </c>
      <c r="O6" s="2" t="n">
        <v>13.11</v>
      </c>
      <c r="P6" s="2" t="n">
        <v>52.9</v>
      </c>
      <c r="Q6" s="2" t="n">
        <v>163.11</v>
      </c>
    </row>
    <row r="7" s="2" customFormat="true" ht="14.5" hidden="false" customHeight="false" outlineLevel="0" collapsed="false">
      <c r="A7" s="2" t="s">
        <v>24</v>
      </c>
      <c r="B7" s="2" t="s">
        <v>25</v>
      </c>
      <c r="C7" s="2" t="n">
        <v>2008</v>
      </c>
      <c r="D7" s="2" t="s">
        <v>18</v>
      </c>
      <c r="E7" s="2" t="s">
        <v>19</v>
      </c>
      <c r="F7" s="2" t="s">
        <v>20</v>
      </c>
      <c r="G7" s="7" t="n">
        <v>0.2</v>
      </c>
      <c r="H7" s="2" t="n">
        <v>0</v>
      </c>
      <c r="I7" s="2" t="n">
        <v>95.9</v>
      </c>
      <c r="J7" s="2" t="n">
        <v>3.8</v>
      </c>
      <c r="K7" s="2" t="n">
        <v>37.5</v>
      </c>
      <c r="L7" s="2" t="n">
        <v>77.6</v>
      </c>
      <c r="M7" s="2" t="n">
        <v>58.6</v>
      </c>
      <c r="N7" s="2" t="n">
        <v>45.57</v>
      </c>
      <c r="O7" s="2" t="n">
        <v>10.62</v>
      </c>
      <c r="P7" s="2" t="n">
        <v>49.9</v>
      </c>
      <c r="Q7" s="2" t="n">
        <v>192.5</v>
      </c>
    </row>
    <row r="8" s="2" customFormat="true" ht="14.5" hidden="false" customHeight="false" outlineLevel="0" collapsed="false">
      <c r="A8" s="2" t="s">
        <v>26</v>
      </c>
      <c r="B8" s="2" t="s">
        <v>25</v>
      </c>
      <c r="C8" s="2" t="n">
        <v>2008</v>
      </c>
      <c r="D8" s="2" t="s">
        <v>18</v>
      </c>
      <c r="E8" s="2" t="s">
        <v>19</v>
      </c>
      <c r="F8" s="2" t="s">
        <v>27</v>
      </c>
      <c r="G8" s="7" t="n">
        <v>0.25</v>
      </c>
      <c r="H8" s="2" t="n">
        <v>0.232</v>
      </c>
      <c r="I8" s="2" t="n">
        <v>71.8</v>
      </c>
      <c r="J8" s="2" t="n">
        <v>3.9</v>
      </c>
      <c r="K8" s="2" t="n">
        <v>32.9</v>
      </c>
      <c r="L8" s="2" t="n">
        <v>74.6</v>
      </c>
      <c r="M8" s="2" t="n">
        <v>58.51</v>
      </c>
      <c r="N8" s="2" t="n">
        <v>32.29</v>
      </c>
      <c r="O8" s="2" t="n">
        <v>13.7</v>
      </c>
      <c r="P8" s="2" t="n">
        <v>34.4</v>
      </c>
      <c r="Q8" s="2" t="n">
        <v>60.83</v>
      </c>
    </row>
    <row r="9" s="2" customFormat="true" ht="14.5" hidden="false" customHeight="false" outlineLevel="0" collapsed="false">
      <c r="A9" s="2" t="s">
        <v>28</v>
      </c>
      <c r="B9" s="2" t="s">
        <v>25</v>
      </c>
      <c r="C9" s="2" t="n">
        <v>2008</v>
      </c>
      <c r="D9" s="2" t="s">
        <v>18</v>
      </c>
      <c r="E9" s="2" t="s">
        <v>19</v>
      </c>
      <c r="F9" s="2" t="s">
        <v>29</v>
      </c>
      <c r="G9" s="7" t="n">
        <v>0.25</v>
      </c>
      <c r="H9" s="2" t="n">
        <v>0</v>
      </c>
      <c r="I9" s="2" t="n">
        <v>84.2</v>
      </c>
      <c r="J9" s="2" t="n">
        <v>4.1</v>
      </c>
      <c r="K9" s="2" t="n">
        <v>29</v>
      </c>
      <c r="L9" s="2" t="n">
        <v>74.6</v>
      </c>
      <c r="M9" s="2" t="n">
        <v>58.6</v>
      </c>
      <c r="N9" s="2" t="n">
        <v>38.49</v>
      </c>
      <c r="O9" s="2" t="n">
        <v>10.69</v>
      </c>
      <c r="P9" s="2" t="n">
        <v>40</v>
      </c>
      <c r="Q9" s="2" t="n">
        <v>102.75</v>
      </c>
    </row>
    <row r="10" s="2" customFormat="true" ht="14.5" hidden="false" customHeight="false" outlineLevel="0" collapsed="false">
      <c r="A10" s="2" t="s">
        <v>30</v>
      </c>
      <c r="B10" s="2" t="s">
        <v>25</v>
      </c>
      <c r="C10" s="2" t="n">
        <v>2008</v>
      </c>
      <c r="D10" s="2" t="s">
        <v>18</v>
      </c>
      <c r="E10" s="2" t="s">
        <v>19</v>
      </c>
      <c r="F10" s="2" t="s">
        <v>29</v>
      </c>
      <c r="G10" s="7" t="n">
        <v>0.25</v>
      </c>
      <c r="H10" s="2" t="n">
        <v>0</v>
      </c>
      <c r="I10" s="2" t="n">
        <v>82.3</v>
      </c>
      <c r="J10" s="2" t="n">
        <v>4</v>
      </c>
      <c r="K10" s="2" t="n">
        <v>31.3</v>
      </c>
      <c r="L10" s="2" t="n">
        <v>74.6</v>
      </c>
      <c r="M10" s="2" t="n">
        <v>58.6</v>
      </c>
      <c r="N10" s="2" t="n">
        <v>36.41</v>
      </c>
      <c r="O10" s="2" t="n">
        <v>10.56</v>
      </c>
      <c r="P10" s="2" t="n">
        <v>38.1</v>
      </c>
      <c r="Q10" s="2" t="n">
        <v>103</v>
      </c>
    </row>
    <row r="11" s="2" customFormat="true" ht="14.5" hidden="false" customHeight="false" outlineLevel="0" collapsed="false">
      <c r="A11" s="2" t="s">
        <v>31</v>
      </c>
      <c r="B11" s="2" t="s">
        <v>25</v>
      </c>
      <c r="C11" s="2" t="n">
        <v>2008</v>
      </c>
      <c r="D11" s="2" t="s">
        <v>18</v>
      </c>
      <c r="E11" s="2" t="s">
        <v>19</v>
      </c>
      <c r="F11" s="2" t="s">
        <v>29</v>
      </c>
      <c r="G11" s="7" t="n">
        <v>0.25</v>
      </c>
      <c r="H11" s="2" t="n">
        <v>0.127</v>
      </c>
      <c r="I11" s="2" t="n">
        <v>86.5</v>
      </c>
      <c r="J11" s="2" t="n">
        <v>4</v>
      </c>
      <c r="K11" s="2" t="n">
        <v>30.6</v>
      </c>
      <c r="L11" s="2" t="n">
        <v>74.6</v>
      </c>
      <c r="M11" s="2" t="n">
        <v>58.69</v>
      </c>
      <c r="N11" s="2" t="n">
        <v>40.91</v>
      </c>
      <c r="O11" s="2" t="n">
        <v>12.51</v>
      </c>
      <c r="P11" s="2" t="n">
        <v>42.8</v>
      </c>
      <c r="Q11" s="2" t="n">
        <v>110</v>
      </c>
    </row>
    <row r="12" s="2" customFormat="true" ht="14.5" hidden="false" customHeight="false" outlineLevel="0" collapsed="false">
      <c r="A12" s="2" t="s">
        <v>32</v>
      </c>
      <c r="B12" s="2" t="s">
        <v>25</v>
      </c>
      <c r="C12" s="2" t="n">
        <v>2009</v>
      </c>
      <c r="D12" s="2" t="s">
        <v>18</v>
      </c>
      <c r="E12" s="2" t="s">
        <v>19</v>
      </c>
      <c r="F12" s="2" t="s">
        <v>29</v>
      </c>
      <c r="G12" s="7" t="n">
        <v>0.25</v>
      </c>
      <c r="H12" s="2" t="n">
        <v>0</v>
      </c>
      <c r="I12" s="2" t="n">
        <v>89.5</v>
      </c>
      <c r="J12" s="2" t="n">
        <v>3.9</v>
      </c>
      <c r="K12" s="2" t="n">
        <v>32.9</v>
      </c>
      <c r="L12" s="2" t="n">
        <v>74.6</v>
      </c>
      <c r="M12" s="2" t="n">
        <v>58.6</v>
      </c>
      <c r="N12" s="2" t="n">
        <v>41.95</v>
      </c>
      <c r="O12" s="2" t="n">
        <v>9.51</v>
      </c>
      <c r="P12" s="2" t="n">
        <v>43.4</v>
      </c>
      <c r="Q12" s="2" t="n">
        <v>142.19</v>
      </c>
    </row>
    <row r="13" s="2" customFormat="true" ht="14.5" hidden="false" customHeight="false" outlineLevel="0" collapsed="false">
      <c r="A13" s="2" t="s">
        <v>33</v>
      </c>
      <c r="B13" s="2" t="s">
        <v>17</v>
      </c>
      <c r="C13" s="2" t="n">
        <v>2012</v>
      </c>
      <c r="D13" s="2" t="s">
        <v>34</v>
      </c>
      <c r="E13" s="2" t="s">
        <v>19</v>
      </c>
      <c r="F13" s="2" t="s">
        <v>35</v>
      </c>
      <c r="G13" s="7" t="n">
        <v>0.25</v>
      </c>
      <c r="H13" s="2" t="n">
        <v>0.103</v>
      </c>
      <c r="I13" s="2" t="n">
        <v>100</v>
      </c>
      <c r="J13" s="2" t="n">
        <v>3.7</v>
      </c>
      <c r="K13" s="2" t="n">
        <v>35.8</v>
      </c>
      <c r="L13" s="2" t="n">
        <v>74.7</v>
      </c>
      <c r="M13" s="2" t="n">
        <v>58.6</v>
      </c>
      <c r="N13" s="2" t="n">
        <v>52.79</v>
      </c>
      <c r="O13" s="2" t="n">
        <v>11.53</v>
      </c>
      <c r="P13" s="2" t="n">
        <v>53</v>
      </c>
      <c r="Q13" s="2" t="n">
        <v>205.96</v>
      </c>
    </row>
    <row r="14" s="2" customFormat="true" ht="14.5" hidden="false" customHeight="false" outlineLevel="0" collapsed="false">
      <c r="A14" s="2" t="s">
        <v>36</v>
      </c>
      <c r="B14" s="2" t="s">
        <v>17</v>
      </c>
      <c r="C14" s="2" t="n">
        <v>2012</v>
      </c>
      <c r="D14" s="2" t="s">
        <v>37</v>
      </c>
      <c r="E14" s="2" t="s">
        <v>19</v>
      </c>
      <c r="F14" s="2" t="s">
        <v>35</v>
      </c>
      <c r="G14" s="7" t="n">
        <v>0.25</v>
      </c>
      <c r="H14" s="2" t="n">
        <v>0.039</v>
      </c>
      <c r="I14" s="2" t="n">
        <v>100</v>
      </c>
      <c r="J14" s="2" t="n">
        <v>4.3</v>
      </c>
      <c r="K14" s="2" t="n">
        <v>26.6</v>
      </c>
      <c r="L14" s="2" t="n">
        <v>74.8</v>
      </c>
      <c r="M14" s="2" t="n">
        <v>58.6</v>
      </c>
      <c r="N14" s="2" t="n">
        <v>55.37</v>
      </c>
      <c r="O14" s="2" t="n">
        <v>10.61</v>
      </c>
      <c r="P14" s="2" t="n">
        <v>54.6</v>
      </c>
      <c r="Q14" s="2" t="n">
        <v>172.85</v>
      </c>
      <c r="V14" s="4"/>
      <c r="W14" s="4"/>
      <c r="X14" s="4"/>
      <c r="Y14" s="4"/>
      <c r="AB14" s="5"/>
    </row>
    <row r="15" customFormat="false" ht="14.5" hidden="false" customHeight="false" outlineLevel="0" collapsed="false">
      <c r="A15" s="2" t="s">
        <v>38</v>
      </c>
      <c r="B15" s="2" t="s">
        <v>17</v>
      </c>
      <c r="C15" s="2" t="n">
        <v>2008</v>
      </c>
      <c r="D15" s="2" t="s">
        <v>39</v>
      </c>
      <c r="E15" s="2" t="s">
        <v>19</v>
      </c>
      <c r="F15" s="2" t="s">
        <v>40</v>
      </c>
      <c r="G15" s="7" t="n">
        <v>0.25</v>
      </c>
      <c r="H15" s="2" t="n">
        <v>0</v>
      </c>
      <c r="I15" s="2" t="n">
        <v>100</v>
      </c>
      <c r="J15" s="2" t="n">
        <v>4.4</v>
      </c>
      <c r="K15" s="2" t="n">
        <v>26.3</v>
      </c>
      <c r="L15" s="2" t="n">
        <v>74.2</v>
      </c>
      <c r="M15" s="2" t="n">
        <v>58.6</v>
      </c>
      <c r="N15" s="2" t="n">
        <v>55.36</v>
      </c>
      <c r="O15" s="2" t="n">
        <v>9.38</v>
      </c>
      <c r="P15" s="2" t="n">
        <v>54.3</v>
      </c>
      <c r="Q15" s="2" t="n">
        <v>179.4</v>
      </c>
      <c r="V15" s="6"/>
      <c r="W15" s="6"/>
      <c r="X15" s="6"/>
      <c r="Y15" s="6"/>
      <c r="AB15" s="6"/>
      <c r="AC15" s="6"/>
      <c r="AD15" s="6"/>
      <c r="AE15" s="6"/>
    </row>
    <row r="16" customFormat="false" ht="14.5" hidden="false" customHeight="false" outlineLevel="0" collapsed="false">
      <c r="A16" s="2" t="s">
        <v>41</v>
      </c>
      <c r="B16" s="2" t="s">
        <v>17</v>
      </c>
      <c r="C16" s="2" t="n">
        <v>2012</v>
      </c>
      <c r="D16" s="2" t="s">
        <v>42</v>
      </c>
      <c r="E16" s="2" t="s">
        <v>19</v>
      </c>
      <c r="F16" s="2" t="s">
        <v>35</v>
      </c>
      <c r="G16" s="7" t="n">
        <v>0.25</v>
      </c>
      <c r="H16" s="2" t="n">
        <v>0.253</v>
      </c>
      <c r="I16" s="2" t="n">
        <v>97.4</v>
      </c>
      <c r="J16" s="2" t="n">
        <v>3.7</v>
      </c>
      <c r="K16" s="2" t="n">
        <v>34.7</v>
      </c>
      <c r="L16" s="2" t="n">
        <v>74.3</v>
      </c>
      <c r="M16" s="2" t="n">
        <v>58.6</v>
      </c>
      <c r="N16" s="2" t="n">
        <v>50.8</v>
      </c>
      <c r="O16" s="2" t="n">
        <v>13.68</v>
      </c>
      <c r="P16" s="2" t="n">
        <v>52.6</v>
      </c>
      <c r="Q16" s="2" t="n">
        <v>171.44</v>
      </c>
      <c r="V16" s="8"/>
      <c r="W16" s="8"/>
      <c r="X16" s="8"/>
      <c r="Y16" s="3"/>
    </row>
    <row r="17" customFormat="false" ht="14.5" hidden="false" customHeight="false" outlineLevel="0" collapsed="false">
      <c r="A17" s="2" t="s">
        <v>43</v>
      </c>
      <c r="B17" s="2" t="s">
        <v>17</v>
      </c>
      <c r="C17" s="2" t="n">
        <v>2007</v>
      </c>
      <c r="D17" s="2" t="s">
        <v>44</v>
      </c>
      <c r="E17" s="2" t="s">
        <v>19</v>
      </c>
      <c r="F17" s="2" t="s">
        <v>40</v>
      </c>
      <c r="G17" s="7" t="n">
        <v>0.25</v>
      </c>
      <c r="H17" s="2" t="n">
        <v>0.279</v>
      </c>
      <c r="I17" s="2" t="n">
        <v>100</v>
      </c>
      <c r="J17" s="2" t="n">
        <v>4.1</v>
      </c>
      <c r="K17" s="2" t="n">
        <v>29.1</v>
      </c>
      <c r="L17" s="2" t="n">
        <v>74.4</v>
      </c>
      <c r="M17" s="2" t="n">
        <v>58.51</v>
      </c>
      <c r="N17" s="2" t="n">
        <v>55.52</v>
      </c>
      <c r="O17" s="2" t="n">
        <v>13.59</v>
      </c>
      <c r="P17" s="2" t="n">
        <v>56</v>
      </c>
      <c r="Q17" s="2" t="n">
        <v>165.27</v>
      </c>
      <c r="V17" s="8"/>
      <c r="W17" s="8"/>
      <c r="X17" s="8"/>
      <c r="Y17" s="3"/>
    </row>
    <row r="18" customFormat="false" ht="14.5" hidden="false" customHeight="false" outlineLevel="0" collapsed="false">
      <c r="A18" s="2" t="s">
        <v>45</v>
      </c>
      <c r="B18" s="2" t="s">
        <v>17</v>
      </c>
      <c r="C18" s="2" t="n">
        <v>2009</v>
      </c>
      <c r="D18" s="2" t="s">
        <v>44</v>
      </c>
      <c r="E18" s="2" t="s">
        <v>19</v>
      </c>
      <c r="F18" s="2" t="s">
        <v>20</v>
      </c>
      <c r="G18" s="9" t="n">
        <v>0.2</v>
      </c>
      <c r="H18" s="2" t="n">
        <v>0</v>
      </c>
      <c r="I18" s="2" t="n">
        <v>100</v>
      </c>
      <c r="J18" s="2" t="n">
        <v>3.9</v>
      </c>
      <c r="K18" s="2" t="n">
        <v>36.8</v>
      </c>
      <c r="L18" s="2" t="n">
        <v>77.3</v>
      </c>
      <c r="M18" s="2" t="n">
        <v>58.42</v>
      </c>
      <c r="N18" s="2" t="n">
        <v>54.38</v>
      </c>
      <c r="O18" s="2" t="n">
        <v>9.01</v>
      </c>
      <c r="P18" s="2" t="n">
        <v>51.1</v>
      </c>
      <c r="Q18" s="2" t="n">
        <v>243.75</v>
      </c>
      <c r="V18" s="8"/>
      <c r="W18" s="8"/>
      <c r="X18" s="8"/>
      <c r="Y18" s="3"/>
    </row>
    <row r="19" customFormat="false" ht="14.5" hidden="false" customHeight="false" outlineLevel="0" collapsed="false">
      <c r="A19" s="2" t="s">
        <v>46</v>
      </c>
      <c r="B19" s="2" t="s">
        <v>17</v>
      </c>
      <c r="C19" s="2" t="n">
        <v>2009</v>
      </c>
      <c r="D19" s="2" t="s">
        <v>44</v>
      </c>
      <c r="E19" s="2" t="s">
        <v>19</v>
      </c>
      <c r="F19" s="2" t="s">
        <v>47</v>
      </c>
      <c r="G19" s="9" t="n">
        <v>0.27</v>
      </c>
      <c r="H19" s="2" t="n">
        <v>0.15</v>
      </c>
      <c r="I19" s="2" t="n">
        <v>98.1</v>
      </c>
      <c r="J19" s="2" t="n">
        <v>3.9</v>
      </c>
      <c r="K19" s="2" t="n">
        <v>31.3</v>
      </c>
      <c r="L19" s="2" t="n">
        <v>73.1</v>
      </c>
      <c r="M19" s="2" t="n">
        <v>58.6</v>
      </c>
      <c r="N19" s="2" t="n">
        <v>51.59</v>
      </c>
      <c r="O19" s="2" t="n">
        <v>12.47</v>
      </c>
      <c r="P19" s="2" t="n">
        <v>53.1</v>
      </c>
      <c r="Q19" s="2" t="n">
        <v>163.86</v>
      </c>
      <c r="V19" s="8"/>
      <c r="W19" s="8"/>
      <c r="X19" s="8"/>
      <c r="Y19" s="3"/>
    </row>
    <row r="20" customFormat="false" ht="14.5" hidden="false" customHeight="false" outlineLevel="0" collapsed="false">
      <c r="A20" s="2" t="s">
        <v>48</v>
      </c>
      <c r="B20" s="2" t="s">
        <v>17</v>
      </c>
      <c r="C20" s="2" t="n">
        <v>2009</v>
      </c>
      <c r="D20" s="2" t="s">
        <v>44</v>
      </c>
      <c r="E20" s="2" t="s">
        <v>19</v>
      </c>
      <c r="F20" s="2" t="s">
        <v>23</v>
      </c>
      <c r="G20" s="9" t="n">
        <v>0.2</v>
      </c>
      <c r="H20" s="2" t="n">
        <v>0.022</v>
      </c>
      <c r="I20" s="2" t="n">
        <v>100</v>
      </c>
      <c r="J20" s="2" t="n">
        <v>4.3</v>
      </c>
      <c r="K20" s="2" t="n">
        <v>30.9</v>
      </c>
      <c r="L20" s="2" t="n">
        <v>77.3</v>
      </c>
      <c r="M20" s="2" t="n">
        <v>58.51</v>
      </c>
      <c r="N20" s="2" t="n">
        <v>52.38</v>
      </c>
      <c r="O20" s="2" t="n">
        <v>11.71</v>
      </c>
      <c r="P20" s="2" t="n">
        <v>53</v>
      </c>
      <c r="Q20" s="2" t="n">
        <v>188.46</v>
      </c>
      <c r="V20" s="8"/>
      <c r="W20" s="8"/>
      <c r="X20" s="8"/>
      <c r="Y20" s="3"/>
    </row>
    <row r="21" customFormat="false" ht="14.5" hidden="false" customHeight="false" outlineLevel="0" collapsed="false">
      <c r="A21" s="2" t="s">
        <v>49</v>
      </c>
      <c r="B21" s="2" t="s">
        <v>17</v>
      </c>
      <c r="C21" s="2" t="n">
        <v>2010</v>
      </c>
      <c r="D21" s="2" t="s">
        <v>50</v>
      </c>
      <c r="E21" s="2" t="s">
        <v>51</v>
      </c>
      <c r="F21" s="2" t="s">
        <v>40</v>
      </c>
      <c r="G21" s="9" t="n">
        <v>0.25</v>
      </c>
      <c r="H21" s="2" t="n">
        <v>0.177</v>
      </c>
      <c r="I21" s="2" t="n">
        <v>100</v>
      </c>
      <c r="J21" s="2" t="n">
        <v>4.3</v>
      </c>
      <c r="K21" s="2" t="n">
        <v>24.4</v>
      </c>
      <c r="L21" s="2" t="n">
        <v>73.9</v>
      </c>
      <c r="M21" s="2" t="n">
        <v>58.69</v>
      </c>
      <c r="N21" s="2" t="n">
        <v>57.97</v>
      </c>
      <c r="O21" s="2" t="n">
        <v>11.55</v>
      </c>
      <c r="P21" s="2" t="n">
        <v>56.5</v>
      </c>
      <c r="Q21" s="2" t="n">
        <v>163.43</v>
      </c>
      <c r="V21" s="8"/>
      <c r="W21" s="8"/>
      <c r="X21" s="8"/>
      <c r="Y21" s="3"/>
    </row>
    <row r="22" customFormat="false" ht="14.5" hidden="false" customHeight="false" outlineLevel="0" collapsed="false">
      <c r="A22" s="2" t="s">
        <v>52</v>
      </c>
      <c r="B22" s="2" t="s">
        <v>17</v>
      </c>
      <c r="C22" s="2" t="n">
        <v>2012</v>
      </c>
      <c r="D22" s="2" t="s">
        <v>53</v>
      </c>
      <c r="E22" s="2" t="s">
        <v>19</v>
      </c>
      <c r="F22" s="2" t="s">
        <v>35</v>
      </c>
      <c r="G22" s="9" t="n">
        <v>0.25</v>
      </c>
      <c r="H22" s="2" t="n">
        <v>0.15</v>
      </c>
      <c r="I22" s="2" t="n">
        <v>99.3</v>
      </c>
      <c r="J22" s="2" t="n">
        <v>3.8</v>
      </c>
      <c r="K22" s="2" t="n">
        <v>33.7</v>
      </c>
      <c r="L22" s="2" t="n">
        <v>73.6</v>
      </c>
      <c r="M22" s="2" t="n">
        <v>58.6</v>
      </c>
      <c r="N22" s="2" t="n">
        <v>51.8</v>
      </c>
      <c r="O22" s="2" t="n">
        <v>12.75</v>
      </c>
      <c r="P22" s="2" t="n">
        <v>53.3</v>
      </c>
      <c r="Q22" s="2" t="n">
        <v>183.91</v>
      </c>
      <c r="V22" s="8"/>
      <c r="W22" s="8"/>
      <c r="X22" s="8"/>
      <c r="Y22" s="3"/>
    </row>
    <row r="23" customFormat="false" ht="14.5" hidden="false" customHeight="false" outlineLevel="0" collapsed="false">
      <c r="A23" s="2" t="s">
        <v>54</v>
      </c>
      <c r="B23" s="2" t="s">
        <v>17</v>
      </c>
      <c r="C23" s="2" t="n">
        <v>2011</v>
      </c>
      <c r="D23" s="2" t="s">
        <v>55</v>
      </c>
      <c r="E23" s="2" t="s">
        <v>19</v>
      </c>
      <c r="F23" s="2" t="s">
        <v>20</v>
      </c>
      <c r="G23" s="9" t="n">
        <v>0.2</v>
      </c>
      <c r="H23" s="2" t="n">
        <v>0</v>
      </c>
      <c r="I23" s="2" t="n">
        <v>100</v>
      </c>
      <c r="J23" s="2" t="n">
        <v>3.9</v>
      </c>
      <c r="K23" s="2" t="n">
        <v>35.6</v>
      </c>
      <c r="L23" s="2" t="n">
        <v>76.9</v>
      </c>
      <c r="M23" s="2" t="n">
        <v>58.42</v>
      </c>
      <c r="N23" s="2" t="n">
        <v>52.7</v>
      </c>
      <c r="O23" s="2" t="n">
        <v>10.11</v>
      </c>
      <c r="P23" s="2" t="n">
        <v>51.7</v>
      </c>
      <c r="Q23" s="2" t="n">
        <v>214</v>
      </c>
      <c r="V23" s="8"/>
      <c r="W23" s="8"/>
      <c r="X23" s="8"/>
      <c r="Y23" s="3"/>
    </row>
    <row r="24" customFormat="false" ht="14.5" hidden="false" customHeight="false" outlineLevel="0" collapsed="false">
      <c r="A24" s="2" t="s">
        <v>56</v>
      </c>
      <c r="B24" s="2" t="s">
        <v>17</v>
      </c>
      <c r="C24" s="2" t="n">
        <v>2012</v>
      </c>
      <c r="D24" s="2" t="s">
        <v>55</v>
      </c>
      <c r="E24" s="2" t="s">
        <v>19</v>
      </c>
      <c r="F24" s="2" t="s">
        <v>23</v>
      </c>
      <c r="G24" s="9" t="n">
        <v>0.2</v>
      </c>
      <c r="H24" s="2" t="n">
        <v>0.231</v>
      </c>
      <c r="I24" s="2" t="n">
        <v>100</v>
      </c>
      <c r="J24" s="2" t="n">
        <v>3.7</v>
      </c>
      <c r="K24" s="2" t="n">
        <v>40.3</v>
      </c>
      <c r="L24" s="2" t="n">
        <v>76.9</v>
      </c>
      <c r="M24" s="2" t="n">
        <v>58.51</v>
      </c>
      <c r="N24" s="2" t="n">
        <v>52.25</v>
      </c>
      <c r="O24" s="2" t="n">
        <v>12.75</v>
      </c>
      <c r="P24" s="2" t="n">
        <v>52.3</v>
      </c>
      <c r="Q24" s="2" t="n">
        <v>219.38</v>
      </c>
      <c r="V24" s="8"/>
      <c r="W24" s="8"/>
      <c r="X24" s="8"/>
      <c r="Y24" s="3"/>
    </row>
    <row r="25" customFormat="false" ht="14.5" hidden="false" customHeight="false" outlineLevel="0" collapsed="false">
      <c r="V25" s="8"/>
      <c r="W25" s="8"/>
      <c r="X25" s="8"/>
      <c r="Y25" s="3"/>
    </row>
    <row r="26" customFormat="false" ht="14.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4" t="s">
        <v>61</v>
      </c>
      <c r="N26" s="4"/>
      <c r="O26" s="4"/>
      <c r="P26" s="4"/>
      <c r="Q26" s="2"/>
      <c r="V26" s="8"/>
      <c r="W26" s="8"/>
      <c r="X26" s="8"/>
      <c r="Y26" s="3"/>
    </row>
    <row r="27" customFormat="false" ht="14.5" hidden="false" customHeight="false" outlineLevel="0" collapsed="false">
      <c r="A27" s="1" t="s">
        <v>0</v>
      </c>
      <c r="B27" s="1" t="s">
        <v>1</v>
      </c>
      <c r="C27" s="1" t="s">
        <v>2</v>
      </c>
      <c r="D27" s="1" t="s">
        <v>3</v>
      </c>
      <c r="E27" s="1" t="s">
        <v>1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58</v>
      </c>
      <c r="N27" s="1" t="s">
        <v>59</v>
      </c>
      <c r="O27" s="1" t="s">
        <v>60</v>
      </c>
      <c r="P27" s="1" t="s">
        <v>14</v>
      </c>
      <c r="Q27" s="1" t="s">
        <v>15</v>
      </c>
      <c r="V27" s="8"/>
      <c r="W27" s="8"/>
      <c r="X27" s="8"/>
      <c r="Y27" s="3"/>
    </row>
    <row r="28" customFormat="false" ht="14.5" hidden="false" customHeight="false" outlineLevel="0" collapsed="false">
      <c r="A28" s="2" t="str">
        <f aca="false">A4</f>
        <v>CF10017</v>
      </c>
      <c r="B28" s="2" t="str">
        <f aca="false">B4</f>
        <v>Sideswipe</v>
      </c>
      <c r="C28" s="2" t="n">
        <f aca="false">C4</f>
        <v>2008</v>
      </c>
      <c r="D28" s="2" t="str">
        <f aca="false">D4</f>
        <v>FordFusion</v>
      </c>
      <c r="E28" s="2" t="str">
        <f aca="false">E4</f>
        <v>Sedan</v>
      </c>
      <c r="F28" s="2" t="str">
        <f aca="false">F4</f>
        <v>Flat steel wall 5 cm rad</v>
      </c>
      <c r="G28" s="2" t="n">
        <f aca="false">G4</f>
        <v>0.25</v>
      </c>
      <c r="H28" s="2" t="n">
        <f aca="false">H4</f>
        <v>0</v>
      </c>
      <c r="I28" s="2" t="n">
        <f aca="false">I4</f>
        <v>100</v>
      </c>
      <c r="J28" s="2" t="n">
        <f aca="false">J4</f>
        <v>4.6</v>
      </c>
      <c r="K28" s="2" t="n">
        <f aca="false">K4</f>
        <v>23.8</v>
      </c>
      <c r="L28" s="2" t="n">
        <f aca="false">L4</f>
        <v>74.6</v>
      </c>
      <c r="M28" s="3" t="n">
        <f aca="false">M4*0.681818</f>
        <v>40.01589842</v>
      </c>
      <c r="N28" s="3" t="n">
        <f aca="false">N4*0.681818</f>
        <v>37.37726276</v>
      </c>
      <c r="O28" s="3" t="n">
        <f aca="false">O4*0.681818</f>
        <v>6.77727092</v>
      </c>
      <c r="P28" s="3" t="n">
        <f aca="false">P4*0.681818</f>
        <v>37.49999</v>
      </c>
      <c r="Q28" s="2" t="n">
        <f aca="false">Q4</f>
        <v>157.23</v>
      </c>
      <c r="V28" s="2"/>
      <c r="W28" s="2"/>
      <c r="X28" s="2"/>
      <c r="Y28" s="2"/>
    </row>
    <row r="29" customFormat="false" ht="14.5" hidden="false" customHeight="false" outlineLevel="0" collapsed="false">
      <c r="A29" s="2" t="str">
        <f aca="false">A5</f>
        <v>CF10023</v>
      </c>
      <c r="B29" s="2" t="str">
        <f aca="false">B5</f>
        <v>Sideswipe</v>
      </c>
      <c r="C29" s="2" t="n">
        <f aca="false">C5</f>
        <v>2008</v>
      </c>
      <c r="D29" s="2" t="str">
        <f aca="false">D5</f>
        <v>FordFusion</v>
      </c>
      <c r="E29" s="2" t="str">
        <f aca="false">E5</f>
        <v>Sedan</v>
      </c>
      <c r="F29" s="2" t="str">
        <f aca="false">F5</f>
        <v>Flat steel wall 5 cm rad</v>
      </c>
      <c r="G29" s="2" t="n">
        <f aca="false">G5</f>
        <v>0.21</v>
      </c>
      <c r="H29" s="2" t="n">
        <f aca="false">H5</f>
        <v>0</v>
      </c>
      <c r="I29" s="2" t="n">
        <f aca="false">I5</f>
        <v>97.5</v>
      </c>
      <c r="J29" s="2" t="n">
        <f aca="false">J5</f>
        <v>4.6</v>
      </c>
      <c r="K29" s="2" t="n">
        <f aca="false">K5</f>
        <v>26.3</v>
      </c>
      <c r="L29" s="2" t="n">
        <f aca="false">L5</f>
        <v>77</v>
      </c>
      <c r="M29" s="3" t="n">
        <f aca="false">M5*0.681818</f>
        <v>40.01589842</v>
      </c>
      <c r="N29" s="3" t="n">
        <f aca="false">N5*0.681818</f>
        <v>31.86135514</v>
      </c>
      <c r="O29" s="3" t="n">
        <f aca="false">O5*0.681818</f>
        <v>7.2613617</v>
      </c>
      <c r="P29" s="3" t="n">
        <f aca="false">P5*0.681818</f>
        <v>33.2045366</v>
      </c>
      <c r="Q29" s="2" t="n">
        <f aca="false">Q5</f>
        <v>196.28</v>
      </c>
    </row>
    <row r="30" customFormat="false" ht="14.5" hidden="false" customHeight="false" outlineLevel="0" collapsed="false">
      <c r="A30" s="2" t="str">
        <f aca="false">A6</f>
        <v>CF11016</v>
      </c>
      <c r="B30" s="2" t="str">
        <f aca="false">B6</f>
        <v>Sideswipe</v>
      </c>
      <c r="C30" s="2" t="n">
        <f aca="false">C6</f>
        <v>2009</v>
      </c>
      <c r="D30" s="2" t="str">
        <f aca="false">D6</f>
        <v>FordFusion</v>
      </c>
      <c r="E30" s="2" t="str">
        <f aca="false">E6</f>
        <v>Sedan</v>
      </c>
      <c r="F30" s="2" t="str">
        <f aca="false">F6</f>
        <v>Deformable barrier face</v>
      </c>
      <c r="G30" s="2" t="n">
        <f aca="false">G6</f>
        <v>0.2</v>
      </c>
      <c r="H30" s="2" t="n">
        <f aca="false">H6</f>
        <v>0.147</v>
      </c>
      <c r="I30" s="2" t="n">
        <f aca="false">I6</f>
        <v>98.9</v>
      </c>
      <c r="J30" s="2" t="n">
        <f aca="false">J6</f>
        <v>4.4</v>
      </c>
      <c r="K30" s="2" t="n">
        <f aca="false">K6</f>
        <v>29.3</v>
      </c>
      <c r="L30" s="2" t="n">
        <f aca="false">L6</f>
        <v>77.6</v>
      </c>
      <c r="M30" s="3" t="n">
        <f aca="false">M6*0.681818</f>
        <v>39.9545348</v>
      </c>
      <c r="N30" s="3" t="n">
        <f aca="false">N6*0.681818</f>
        <v>34.9090816</v>
      </c>
      <c r="O30" s="3" t="n">
        <f aca="false">O6*0.681818</f>
        <v>8.93863398</v>
      </c>
      <c r="P30" s="3" t="n">
        <f aca="false">P6*0.681818</f>
        <v>36.0681722</v>
      </c>
      <c r="Q30" s="2" t="n">
        <f aca="false">Q6</f>
        <v>163.11</v>
      </c>
    </row>
    <row r="31" customFormat="false" ht="14.5" hidden="false" customHeight="false" outlineLevel="0" collapsed="false">
      <c r="A31" s="2" t="str">
        <f aca="false">A7</f>
        <v>CF10020</v>
      </c>
      <c r="B31" s="2" t="str">
        <f aca="false">B7</f>
        <v>NonSideswipe</v>
      </c>
      <c r="C31" s="2" t="n">
        <f aca="false">C7</f>
        <v>2008</v>
      </c>
      <c r="D31" s="2" t="str">
        <f aca="false">D7</f>
        <v>FordFusion</v>
      </c>
      <c r="E31" s="2" t="str">
        <f aca="false">E7</f>
        <v>Sedan</v>
      </c>
      <c r="F31" s="2" t="str">
        <f aca="false">F7</f>
        <v>Flat steel wall 5 cm rad</v>
      </c>
      <c r="G31" s="2" t="n">
        <f aca="false">G7</f>
        <v>0.2</v>
      </c>
      <c r="H31" s="2" t="n">
        <f aca="false">H7</f>
        <v>0</v>
      </c>
      <c r="I31" s="2" t="n">
        <f aca="false">I7</f>
        <v>95.9</v>
      </c>
      <c r="J31" s="2" t="n">
        <f aca="false">J7</f>
        <v>3.8</v>
      </c>
      <c r="K31" s="2" t="n">
        <f aca="false">K7</f>
        <v>37.5</v>
      </c>
      <c r="L31" s="2" t="n">
        <f aca="false">L7</f>
        <v>77.6</v>
      </c>
      <c r="M31" s="3" t="n">
        <f aca="false">M7*0.681818</f>
        <v>39.9545348</v>
      </c>
      <c r="N31" s="3" t="n">
        <f aca="false">N7*0.681818</f>
        <v>31.07044626</v>
      </c>
      <c r="O31" s="3" t="n">
        <f aca="false">O7*0.681818</f>
        <v>7.24090716</v>
      </c>
      <c r="P31" s="3" t="n">
        <f aca="false">P7*0.681818</f>
        <v>34.0227182</v>
      </c>
      <c r="Q31" s="2" t="n">
        <f aca="false">Q7</f>
        <v>192.5</v>
      </c>
    </row>
    <row r="32" customFormat="false" ht="14.5" hidden="false" customHeight="false" outlineLevel="0" collapsed="false">
      <c r="A32" s="2" t="str">
        <f aca="false">A8</f>
        <v>CF10028</v>
      </c>
      <c r="B32" s="2" t="str">
        <f aca="false">B8</f>
        <v>NonSideswipe</v>
      </c>
      <c r="C32" s="2" t="n">
        <f aca="false">C8</f>
        <v>2008</v>
      </c>
      <c r="D32" s="2" t="str">
        <f aca="false">D8</f>
        <v>FordFusion</v>
      </c>
      <c r="E32" s="2" t="str">
        <f aca="false">E8</f>
        <v>Sedan</v>
      </c>
      <c r="F32" s="2" t="str">
        <f aca="false">F8</f>
        <v>50.8 cm pole</v>
      </c>
      <c r="G32" s="2" t="n">
        <f aca="false">G8</f>
        <v>0.25</v>
      </c>
      <c r="H32" s="2" t="n">
        <f aca="false">H8</f>
        <v>0.232</v>
      </c>
      <c r="I32" s="2" t="n">
        <f aca="false">I8</f>
        <v>71.8</v>
      </c>
      <c r="J32" s="2" t="n">
        <f aca="false">J8</f>
        <v>3.9</v>
      </c>
      <c r="K32" s="2" t="n">
        <f aca="false">K8</f>
        <v>32.9</v>
      </c>
      <c r="L32" s="2" t="n">
        <f aca="false">L8</f>
        <v>74.6</v>
      </c>
      <c r="M32" s="3" t="n">
        <f aca="false">M8*0.681818</f>
        <v>39.89317118</v>
      </c>
      <c r="N32" s="3" t="n">
        <f aca="false">N8*0.681818</f>
        <v>22.01590322</v>
      </c>
      <c r="O32" s="3" t="n">
        <f aca="false">O8*0.681818</f>
        <v>9.3409066</v>
      </c>
      <c r="P32" s="3" t="n">
        <f aca="false">P8*0.681818</f>
        <v>23.4545392</v>
      </c>
      <c r="Q32" s="2" t="n">
        <f aca="false">Q8</f>
        <v>60.83</v>
      </c>
    </row>
    <row r="33" customFormat="false" ht="14.5" hidden="false" customHeight="false" outlineLevel="0" collapsed="false">
      <c r="A33" s="2" t="str">
        <f aca="false">A9</f>
        <v>CF11002</v>
      </c>
      <c r="B33" s="2" t="str">
        <f aca="false">B9</f>
        <v>NonSideswipe</v>
      </c>
      <c r="C33" s="2" t="n">
        <f aca="false">C9</f>
        <v>2008</v>
      </c>
      <c r="D33" s="2" t="str">
        <f aca="false">D9</f>
        <v>FordFusion</v>
      </c>
      <c r="E33" s="2" t="str">
        <f aca="false">E9</f>
        <v>Sedan</v>
      </c>
      <c r="F33" s="2" t="str">
        <f aca="false">F9</f>
        <v>Flat steel wall 15 cm rad</v>
      </c>
      <c r="G33" s="2" t="n">
        <f aca="false">G9</f>
        <v>0.25</v>
      </c>
      <c r="H33" s="2" t="n">
        <f aca="false">H9</f>
        <v>0</v>
      </c>
      <c r="I33" s="2" t="n">
        <f aca="false">I9</f>
        <v>84.2</v>
      </c>
      <c r="J33" s="2" t="n">
        <f aca="false">J9</f>
        <v>4.1</v>
      </c>
      <c r="K33" s="2" t="n">
        <f aca="false">K9</f>
        <v>29</v>
      </c>
      <c r="L33" s="2" t="n">
        <f aca="false">L9</f>
        <v>74.6</v>
      </c>
      <c r="M33" s="3" t="n">
        <f aca="false">M9*0.681818</f>
        <v>39.9545348</v>
      </c>
      <c r="N33" s="3" t="n">
        <f aca="false">N9*0.681818</f>
        <v>26.24317482</v>
      </c>
      <c r="O33" s="3" t="n">
        <f aca="false">O9*0.681818</f>
        <v>7.28863442</v>
      </c>
      <c r="P33" s="3" t="n">
        <f aca="false">P9*0.681818</f>
        <v>27.27272</v>
      </c>
      <c r="Q33" s="2" t="n">
        <f aca="false">Q9</f>
        <v>102.75</v>
      </c>
    </row>
    <row r="34" customFormat="false" ht="14.5" hidden="false" customHeight="false" outlineLevel="0" collapsed="false">
      <c r="A34" s="2" t="str">
        <f aca="false">A10</f>
        <v>CF11004</v>
      </c>
      <c r="B34" s="2" t="str">
        <f aca="false">B10</f>
        <v>NonSideswipe</v>
      </c>
      <c r="C34" s="2" t="n">
        <f aca="false">C10</f>
        <v>2008</v>
      </c>
      <c r="D34" s="2" t="str">
        <f aca="false">D10</f>
        <v>FordFusion</v>
      </c>
      <c r="E34" s="2" t="str">
        <f aca="false">E10</f>
        <v>Sedan</v>
      </c>
      <c r="F34" s="2" t="str">
        <f aca="false">F10</f>
        <v>Flat steel wall 15 cm rad</v>
      </c>
      <c r="G34" s="2" t="n">
        <f aca="false">G10</f>
        <v>0.25</v>
      </c>
      <c r="H34" s="2" t="n">
        <f aca="false">H10</f>
        <v>0</v>
      </c>
      <c r="I34" s="2" t="n">
        <f aca="false">I10</f>
        <v>82.3</v>
      </c>
      <c r="J34" s="2" t="n">
        <f aca="false">J10</f>
        <v>4</v>
      </c>
      <c r="K34" s="2" t="n">
        <f aca="false">K10</f>
        <v>31.3</v>
      </c>
      <c r="L34" s="2" t="n">
        <f aca="false">L10</f>
        <v>74.6</v>
      </c>
      <c r="M34" s="3" t="n">
        <f aca="false">M10*0.681818</f>
        <v>39.9545348</v>
      </c>
      <c r="N34" s="3" t="n">
        <f aca="false">N10*0.681818</f>
        <v>24.82499338</v>
      </c>
      <c r="O34" s="3" t="n">
        <f aca="false">O10*0.681818</f>
        <v>7.19999808</v>
      </c>
      <c r="P34" s="3" t="n">
        <f aca="false">P10*0.681818</f>
        <v>25.9772658</v>
      </c>
      <c r="Q34" s="2" t="n">
        <f aca="false">Q10</f>
        <v>103</v>
      </c>
      <c r="S34" s="2"/>
    </row>
    <row r="35" customFormat="false" ht="14.5" hidden="false" customHeight="false" outlineLevel="0" collapsed="false">
      <c r="A35" s="2" t="str">
        <f aca="false">A11</f>
        <v>CF11012</v>
      </c>
      <c r="B35" s="2" t="str">
        <f aca="false">B11</f>
        <v>NonSideswipe</v>
      </c>
      <c r="C35" s="2" t="n">
        <f aca="false">C11</f>
        <v>2008</v>
      </c>
      <c r="D35" s="2" t="str">
        <f aca="false">D11</f>
        <v>FordFusion</v>
      </c>
      <c r="E35" s="2" t="str">
        <f aca="false">E11</f>
        <v>Sedan</v>
      </c>
      <c r="F35" s="2" t="str">
        <f aca="false">F11</f>
        <v>Flat steel wall 15 cm rad</v>
      </c>
      <c r="G35" s="2" t="n">
        <f aca="false">G11</f>
        <v>0.25</v>
      </c>
      <c r="H35" s="2" t="n">
        <f aca="false">H11</f>
        <v>0.127</v>
      </c>
      <c r="I35" s="2" t="n">
        <f aca="false">I11</f>
        <v>86.5</v>
      </c>
      <c r="J35" s="2" t="n">
        <f aca="false">J11</f>
        <v>4</v>
      </c>
      <c r="K35" s="2" t="n">
        <f aca="false">K11</f>
        <v>30.6</v>
      </c>
      <c r="L35" s="2" t="n">
        <f aca="false">L11</f>
        <v>74.6</v>
      </c>
      <c r="M35" s="3" t="n">
        <f aca="false">M11*0.681818</f>
        <v>40.01589842</v>
      </c>
      <c r="N35" s="3" t="n">
        <f aca="false">N11*0.681818</f>
        <v>27.89317438</v>
      </c>
      <c r="O35" s="3" t="n">
        <f aca="false">O11*0.681818</f>
        <v>8.52954318</v>
      </c>
      <c r="P35" s="3" t="n">
        <f aca="false">P11*0.681818</f>
        <v>29.1818104</v>
      </c>
      <c r="Q35" s="2" t="n">
        <f aca="false">Q11</f>
        <v>110</v>
      </c>
      <c r="S35" s="2"/>
    </row>
    <row r="36" customFormat="false" ht="14.5" hidden="false" customHeight="false" outlineLevel="0" collapsed="false">
      <c r="A36" s="2" t="str">
        <f aca="false">A12</f>
        <v>CF11013</v>
      </c>
      <c r="B36" s="2" t="str">
        <f aca="false">B12</f>
        <v>NonSideswipe</v>
      </c>
      <c r="C36" s="2" t="n">
        <f aca="false">C12</f>
        <v>2009</v>
      </c>
      <c r="D36" s="2" t="str">
        <f aca="false">D12</f>
        <v>FordFusion</v>
      </c>
      <c r="E36" s="2" t="str">
        <f aca="false">E12</f>
        <v>Sedan</v>
      </c>
      <c r="F36" s="2" t="str">
        <f aca="false">F12</f>
        <v>Flat steel wall 15 cm rad</v>
      </c>
      <c r="G36" s="2" t="n">
        <f aca="false">G12</f>
        <v>0.25</v>
      </c>
      <c r="H36" s="2" t="n">
        <f aca="false">H12</f>
        <v>0</v>
      </c>
      <c r="I36" s="2" t="n">
        <f aca="false">I12</f>
        <v>89.5</v>
      </c>
      <c r="J36" s="2" t="n">
        <f aca="false">J12</f>
        <v>3.9</v>
      </c>
      <c r="K36" s="2" t="n">
        <f aca="false">K12</f>
        <v>32.9</v>
      </c>
      <c r="L36" s="2" t="n">
        <v>74.6</v>
      </c>
      <c r="M36" s="3" t="n">
        <f aca="false">M12*0.681818</f>
        <v>39.9545348</v>
      </c>
      <c r="N36" s="3" t="n">
        <f aca="false">N12*0.681818</f>
        <v>28.6022651</v>
      </c>
      <c r="O36" s="3" t="n">
        <f aca="false">O12*0.681818</f>
        <v>6.48408918</v>
      </c>
      <c r="P36" s="3" t="n">
        <f aca="false">P12*0.681818</f>
        <v>29.5909012</v>
      </c>
      <c r="Q36" s="2" t="n">
        <f aca="false">Q12</f>
        <v>142.19</v>
      </c>
      <c r="S36" s="2"/>
    </row>
    <row r="37" customFormat="false" ht="14.5" hidden="false" customHeight="false" outlineLevel="0" collapsed="false">
      <c r="A37" s="2" t="str">
        <f aca="false">A13</f>
        <v>CEN1212</v>
      </c>
      <c r="B37" s="2" t="str">
        <f aca="false">B13</f>
        <v>Sideswipe</v>
      </c>
      <c r="C37" s="2" t="n">
        <f aca="false">C13</f>
        <v>2012</v>
      </c>
      <c r="D37" s="2" t="str">
        <f aca="false">D13</f>
        <v>AudiA4</v>
      </c>
      <c r="E37" s="2" t="str">
        <f aca="false">E13</f>
        <v>Sedan</v>
      </c>
      <c r="F37" s="2" t="str">
        <f aca="false">F13</f>
        <v>Flat 150 barrier</v>
      </c>
      <c r="G37" s="2" t="n">
        <f aca="false">G13</f>
        <v>0.25</v>
      </c>
      <c r="H37" s="2" t="n">
        <f aca="false">H13</f>
        <v>0.103</v>
      </c>
      <c r="I37" s="2" t="n">
        <f aca="false">I13</f>
        <v>100</v>
      </c>
      <c r="J37" s="2" t="n">
        <f aca="false">J13</f>
        <v>3.7</v>
      </c>
      <c r="K37" s="2" t="n">
        <f aca="false">K13</f>
        <v>35.8</v>
      </c>
      <c r="L37" s="2" t="n">
        <v>75.6</v>
      </c>
      <c r="M37" s="3" t="n">
        <f aca="false">M13*0.681818</f>
        <v>39.9545348</v>
      </c>
      <c r="N37" s="3" t="n">
        <f aca="false">N13*0.681818</f>
        <v>35.99317222</v>
      </c>
      <c r="O37" s="3" t="n">
        <f aca="false">O13*0.681818</f>
        <v>7.86136154</v>
      </c>
      <c r="P37" s="3" t="n">
        <f aca="false">P13*0.681818</f>
        <v>36.136354</v>
      </c>
      <c r="Q37" s="2" t="n">
        <f aca="false">Q13</f>
        <v>205.96</v>
      </c>
      <c r="S37" s="2"/>
    </row>
    <row r="38" customFormat="false" ht="14.5" hidden="false" customHeight="false" outlineLevel="0" collapsed="false">
      <c r="A38" s="2" t="str">
        <f aca="false">A14</f>
        <v>CEN1204</v>
      </c>
      <c r="B38" s="2" t="str">
        <f aca="false">B14</f>
        <v>Sideswipe</v>
      </c>
      <c r="C38" s="2" t="n">
        <f aca="false">C14</f>
        <v>2012</v>
      </c>
      <c r="D38" s="2" t="str">
        <f aca="false">D14</f>
        <v>BMW328i</v>
      </c>
      <c r="E38" s="2" t="str">
        <f aca="false">E14</f>
        <v>Sedan</v>
      </c>
      <c r="F38" s="2" t="str">
        <f aca="false">F14</f>
        <v>Flat 150 barrier</v>
      </c>
      <c r="G38" s="2" t="n">
        <f aca="false">G14</f>
        <v>0.25</v>
      </c>
      <c r="H38" s="2" t="n">
        <f aca="false">H14</f>
        <v>0.039</v>
      </c>
      <c r="I38" s="2" t="n">
        <f aca="false">I14</f>
        <v>100</v>
      </c>
      <c r="J38" s="2" t="n">
        <f aca="false">J14</f>
        <v>4.3</v>
      </c>
      <c r="K38" s="2" t="n">
        <f aca="false">K14</f>
        <v>26.6</v>
      </c>
      <c r="L38" s="2" t="n">
        <v>76.6</v>
      </c>
      <c r="M38" s="3" t="n">
        <f aca="false">M14*0.681818</f>
        <v>39.9545348</v>
      </c>
      <c r="N38" s="3" t="n">
        <f aca="false">N14*0.681818</f>
        <v>37.75226266</v>
      </c>
      <c r="O38" s="3" t="n">
        <f aca="false">O14*0.681818</f>
        <v>7.23408898</v>
      </c>
      <c r="P38" s="3" t="n">
        <f aca="false">P14*0.681818</f>
        <v>37.2272628</v>
      </c>
      <c r="Q38" s="2" t="n">
        <f aca="false">Q14</f>
        <v>172.85</v>
      </c>
      <c r="S38" s="2"/>
    </row>
    <row r="39" customFormat="false" ht="14.5" hidden="false" customHeight="false" outlineLevel="0" collapsed="false">
      <c r="A39" s="2" t="str">
        <f aca="false">A15</f>
        <v>CF10001</v>
      </c>
      <c r="B39" s="2" t="str">
        <f aca="false">B15</f>
        <v>Sideswipe</v>
      </c>
      <c r="C39" s="2" t="n">
        <f aca="false">C15</f>
        <v>2008</v>
      </c>
      <c r="D39" s="2" t="str">
        <f aca="false">D15</f>
        <v>HondaAccord</v>
      </c>
      <c r="E39" s="2" t="str">
        <f aca="false">E15</f>
        <v>Sedan</v>
      </c>
      <c r="F39" s="2" t="str">
        <f aca="false">F15</f>
        <v>25.4 cm pole</v>
      </c>
      <c r="G39" s="2" t="n">
        <f aca="false">G15</f>
        <v>0.25</v>
      </c>
      <c r="H39" s="2" t="n">
        <f aca="false">H15</f>
        <v>0</v>
      </c>
      <c r="I39" s="2" t="n">
        <f aca="false">I15</f>
        <v>100</v>
      </c>
      <c r="J39" s="2" t="n">
        <f aca="false">J15</f>
        <v>4.4</v>
      </c>
      <c r="K39" s="2" t="n">
        <f aca="false">K15</f>
        <v>26.3</v>
      </c>
      <c r="L39" s="2" t="n">
        <v>77.6</v>
      </c>
      <c r="M39" s="3" t="n">
        <f aca="false">M15*0.681818</f>
        <v>39.9545348</v>
      </c>
      <c r="N39" s="3" t="n">
        <f aca="false">N15*0.681818</f>
        <v>37.74544448</v>
      </c>
      <c r="O39" s="3" t="n">
        <f aca="false">O15*0.681818</f>
        <v>6.39545284</v>
      </c>
      <c r="P39" s="3" t="n">
        <f aca="false">P15*0.681818</f>
        <v>37.0227174</v>
      </c>
      <c r="Q39" s="2" t="n">
        <f aca="false">Q15</f>
        <v>179.4</v>
      </c>
    </row>
    <row r="40" customFormat="false" ht="14.5" hidden="false" customHeight="false" outlineLevel="0" collapsed="false">
      <c r="A40" s="2" t="str">
        <f aca="false">A16</f>
        <v>CEN1205</v>
      </c>
      <c r="B40" s="2" t="str">
        <f aca="false">B16</f>
        <v>Sideswipe</v>
      </c>
      <c r="C40" s="2" t="n">
        <f aca="false">C16</f>
        <v>2012</v>
      </c>
      <c r="D40" s="2" t="str">
        <f aca="false">D16</f>
        <v>LexusIS250</v>
      </c>
      <c r="E40" s="2" t="str">
        <f aca="false">E16</f>
        <v>Sedan</v>
      </c>
      <c r="F40" s="2" t="str">
        <f aca="false">F16</f>
        <v>Flat 150 barrier</v>
      </c>
      <c r="G40" s="2" t="n">
        <f aca="false">G16</f>
        <v>0.25</v>
      </c>
      <c r="H40" s="2" t="n">
        <f aca="false">H16</f>
        <v>0.253</v>
      </c>
      <c r="I40" s="2" t="n">
        <f aca="false">I16</f>
        <v>97.4</v>
      </c>
      <c r="J40" s="2" t="n">
        <f aca="false">J16</f>
        <v>3.7</v>
      </c>
      <c r="K40" s="2" t="n">
        <f aca="false">K16</f>
        <v>34.7</v>
      </c>
      <c r="L40" s="2" t="n">
        <v>78.6</v>
      </c>
      <c r="M40" s="3" t="n">
        <f aca="false">M16*0.681818</f>
        <v>39.9545348</v>
      </c>
      <c r="N40" s="3" t="n">
        <f aca="false">N16*0.681818</f>
        <v>34.6363544</v>
      </c>
      <c r="O40" s="3" t="n">
        <f aca="false">O16*0.681818</f>
        <v>9.32727024</v>
      </c>
      <c r="P40" s="3" t="n">
        <f aca="false">P16*0.681818</f>
        <v>35.8636268</v>
      </c>
      <c r="Q40" s="2" t="n">
        <f aca="false">Q16</f>
        <v>171.44</v>
      </c>
      <c r="S40" s="2"/>
    </row>
    <row r="41" customFormat="false" ht="14.5" hidden="false" customHeight="false" outlineLevel="0" collapsed="false">
      <c r="A41" s="2" t="str">
        <f aca="false">A17</f>
        <v>CF10005</v>
      </c>
      <c r="B41" s="2" t="str">
        <f aca="false">B17</f>
        <v>Sideswipe</v>
      </c>
      <c r="C41" s="2" t="n">
        <f aca="false">C17</f>
        <v>2007</v>
      </c>
      <c r="D41" s="2" t="str">
        <f aca="false">D17</f>
        <v>MitsubishiGalant</v>
      </c>
      <c r="E41" s="2" t="str">
        <f aca="false">E17</f>
        <v>Sedan</v>
      </c>
      <c r="F41" s="2" t="str">
        <f aca="false">F17</f>
        <v>25.4 cm pole</v>
      </c>
      <c r="G41" s="2" t="n">
        <f aca="false">G17</f>
        <v>0.25</v>
      </c>
      <c r="H41" s="2" t="n">
        <f aca="false">H17</f>
        <v>0.279</v>
      </c>
      <c r="I41" s="2" t="n">
        <f aca="false">I17</f>
        <v>100</v>
      </c>
      <c r="J41" s="2" t="n">
        <f aca="false">J17</f>
        <v>4.1</v>
      </c>
      <c r="K41" s="2" t="n">
        <f aca="false">K17</f>
        <v>29.1</v>
      </c>
      <c r="L41" s="2" t="n">
        <v>79.6</v>
      </c>
      <c r="M41" s="3" t="n">
        <f aca="false">M17*0.681818</f>
        <v>39.89317118</v>
      </c>
      <c r="N41" s="3" t="n">
        <f aca="false">N17*0.681818</f>
        <v>37.85453536</v>
      </c>
      <c r="O41" s="3" t="n">
        <f aca="false">O17*0.681818</f>
        <v>9.26590662</v>
      </c>
      <c r="P41" s="3" t="n">
        <f aca="false">P17*0.681818</f>
        <v>38.181808</v>
      </c>
      <c r="Q41" s="2" t="n">
        <f aca="false">Q17</f>
        <v>165.27</v>
      </c>
      <c r="S41" s="2"/>
    </row>
    <row r="42" customFormat="false" ht="14.5" hidden="false" customHeight="false" outlineLevel="0" collapsed="false">
      <c r="A42" s="2" t="str">
        <f aca="false">A18</f>
        <v>CF10024</v>
      </c>
      <c r="B42" s="2" t="str">
        <f aca="false">B18</f>
        <v>Sideswipe</v>
      </c>
      <c r="C42" s="2" t="n">
        <f aca="false">C18</f>
        <v>2009</v>
      </c>
      <c r="D42" s="2" t="str">
        <f aca="false">D18</f>
        <v>MitsubishiGalant</v>
      </c>
      <c r="E42" s="2" t="str">
        <f aca="false">E18</f>
        <v>Sedan</v>
      </c>
      <c r="F42" s="2" t="str">
        <f aca="false">F18</f>
        <v>Flat steel wall 5 cm rad</v>
      </c>
      <c r="G42" s="2" t="n">
        <f aca="false">G18</f>
        <v>0.2</v>
      </c>
      <c r="H42" s="2" t="n">
        <f aca="false">H18</f>
        <v>0</v>
      </c>
      <c r="I42" s="2" t="n">
        <f aca="false">I18</f>
        <v>100</v>
      </c>
      <c r="J42" s="2" t="n">
        <f aca="false">J18</f>
        <v>3.9</v>
      </c>
      <c r="K42" s="2" t="n">
        <f aca="false">K18</f>
        <v>36.8</v>
      </c>
      <c r="L42" s="2" t="n">
        <v>80.6</v>
      </c>
      <c r="M42" s="3" t="n">
        <f aca="false">M18*0.681818</f>
        <v>39.83180756</v>
      </c>
      <c r="N42" s="3" t="n">
        <f aca="false">N18*0.681818</f>
        <v>37.07726284</v>
      </c>
      <c r="O42" s="3" t="n">
        <f aca="false">O18*0.681818</f>
        <v>6.14318018</v>
      </c>
      <c r="P42" s="3" t="n">
        <f aca="false">P18*0.681818</f>
        <v>34.8408998</v>
      </c>
      <c r="Q42" s="2" t="n">
        <f aca="false">Q18</f>
        <v>243.75</v>
      </c>
    </row>
    <row r="43" customFormat="false" ht="14.5" hidden="false" customHeight="false" outlineLevel="0" collapsed="false">
      <c r="A43" s="2" t="str">
        <f aca="false">A19</f>
        <v>CF11005</v>
      </c>
      <c r="B43" s="2" t="str">
        <f aca="false">B19</f>
        <v>Sideswipe</v>
      </c>
      <c r="C43" s="2" t="n">
        <f aca="false">C19</f>
        <v>2009</v>
      </c>
      <c r="D43" s="2" t="str">
        <f aca="false">D19</f>
        <v>MitsubishiGalant</v>
      </c>
      <c r="E43" s="2" t="str">
        <f aca="false">E19</f>
        <v>Sedan</v>
      </c>
      <c r="F43" s="2" t="str">
        <f aca="false">F19</f>
        <v>Flat steel wall 15 cm</v>
      </c>
      <c r="G43" s="2" t="n">
        <f aca="false">G19</f>
        <v>0.27</v>
      </c>
      <c r="H43" s="2" t="n">
        <f aca="false">H19</f>
        <v>0.15</v>
      </c>
      <c r="I43" s="2" t="n">
        <f aca="false">I19</f>
        <v>98.1</v>
      </c>
      <c r="J43" s="2" t="n">
        <f aca="false">J19</f>
        <v>3.9</v>
      </c>
      <c r="K43" s="2" t="n">
        <f aca="false">K19</f>
        <v>31.3</v>
      </c>
      <c r="L43" s="2" t="n">
        <v>81.6</v>
      </c>
      <c r="M43" s="3" t="n">
        <f aca="false">M19*0.681818</f>
        <v>39.9545348</v>
      </c>
      <c r="N43" s="3" t="n">
        <f aca="false">N19*0.681818</f>
        <v>35.17499062</v>
      </c>
      <c r="O43" s="3" t="n">
        <f aca="false">O19*0.681818</f>
        <v>8.50227046</v>
      </c>
      <c r="P43" s="3" t="n">
        <f aca="false">P19*0.681818</f>
        <v>36.2045358</v>
      </c>
      <c r="Q43" s="2" t="n">
        <f aca="false">Q19</f>
        <v>163.86</v>
      </c>
    </row>
    <row r="44" customFormat="false" ht="14.5" hidden="false" customHeight="false" outlineLevel="0" collapsed="false">
      <c r="A44" s="2" t="str">
        <f aca="false">A20</f>
        <v>CF11014</v>
      </c>
      <c r="B44" s="2" t="str">
        <f aca="false">B20</f>
        <v>Sideswipe</v>
      </c>
      <c r="C44" s="2" t="n">
        <f aca="false">C20</f>
        <v>2009</v>
      </c>
      <c r="D44" s="2" t="str">
        <f aca="false">D20</f>
        <v>MitsubishiGalant</v>
      </c>
      <c r="E44" s="2" t="str">
        <f aca="false">E20</f>
        <v>Sedan</v>
      </c>
      <c r="F44" s="2" t="str">
        <f aca="false">F20</f>
        <v>Deformable barrier face</v>
      </c>
      <c r="G44" s="2" t="n">
        <f aca="false">G20</f>
        <v>0.2</v>
      </c>
      <c r="H44" s="2" t="n">
        <f aca="false">H20</f>
        <v>0.022</v>
      </c>
      <c r="I44" s="2" t="n">
        <f aca="false">I20</f>
        <v>100</v>
      </c>
      <c r="J44" s="2" t="n">
        <f aca="false">J20</f>
        <v>4.3</v>
      </c>
      <c r="K44" s="2" t="n">
        <f aca="false">K20</f>
        <v>30.9</v>
      </c>
      <c r="L44" s="2" t="n">
        <v>82.6</v>
      </c>
      <c r="M44" s="3" t="n">
        <f aca="false">M20*0.681818</f>
        <v>39.89317118</v>
      </c>
      <c r="N44" s="3" t="n">
        <f aca="false">N20*0.681818</f>
        <v>35.71362684</v>
      </c>
      <c r="O44" s="3" t="n">
        <f aca="false">O20*0.681818</f>
        <v>7.98408878</v>
      </c>
      <c r="P44" s="3" t="n">
        <f aca="false">P20*0.681818</f>
        <v>36.136354</v>
      </c>
      <c r="Q44" s="2" t="n">
        <f aca="false">Q20</f>
        <v>188.46</v>
      </c>
    </row>
    <row r="45" customFormat="false" ht="14.5" hidden="false" customHeight="false" outlineLevel="0" collapsed="false">
      <c r="A45" s="2" t="str">
        <f aca="false">A21</f>
        <v>CF10002</v>
      </c>
      <c r="B45" s="2" t="str">
        <f aca="false">B21</f>
        <v>Sideswipe</v>
      </c>
      <c r="C45" s="2" t="n">
        <f aca="false">C21</f>
        <v>2010</v>
      </c>
      <c r="D45" s="2" t="str">
        <f aca="false">D21</f>
        <v>SubaruForester</v>
      </c>
      <c r="E45" s="2" t="str">
        <f aca="false">E21</f>
        <v>Cross Utility</v>
      </c>
      <c r="F45" s="2" t="str">
        <f aca="false">F21</f>
        <v>25.4 cm pole</v>
      </c>
      <c r="G45" s="2" t="n">
        <f aca="false">G21</f>
        <v>0.25</v>
      </c>
      <c r="H45" s="2" t="n">
        <f aca="false">H21</f>
        <v>0.177</v>
      </c>
      <c r="I45" s="2" t="n">
        <f aca="false">I21</f>
        <v>100</v>
      </c>
      <c r="J45" s="2" t="n">
        <f aca="false">J21</f>
        <v>4.3</v>
      </c>
      <c r="K45" s="2" t="n">
        <f aca="false">K21</f>
        <v>24.4</v>
      </c>
      <c r="L45" s="2" t="n">
        <v>83.6</v>
      </c>
      <c r="M45" s="3" t="n">
        <f aca="false">M21*0.681818</f>
        <v>40.01589842</v>
      </c>
      <c r="N45" s="3" t="n">
        <f aca="false">N21*0.681818</f>
        <v>39.52498946</v>
      </c>
      <c r="O45" s="3" t="n">
        <f aca="false">O21*0.681818</f>
        <v>7.8749979</v>
      </c>
      <c r="P45" s="3" t="n">
        <f aca="false">P21*0.681818</f>
        <v>38.522717</v>
      </c>
      <c r="Q45" s="2" t="n">
        <f aca="false">Q21</f>
        <v>163.43</v>
      </c>
    </row>
    <row r="46" customFormat="false" ht="14.5" hidden="false" customHeight="false" outlineLevel="0" collapsed="false">
      <c r="A46" s="2" t="str">
        <f aca="false">A22</f>
        <v>CEN1203</v>
      </c>
      <c r="B46" s="2" t="str">
        <f aca="false">B22</f>
        <v>Sideswipe</v>
      </c>
      <c r="C46" s="2" t="n">
        <f aca="false">C22</f>
        <v>2012</v>
      </c>
      <c r="D46" s="2" t="str">
        <f aca="false">D22</f>
        <v>VolkswagenCC</v>
      </c>
      <c r="E46" s="2" t="str">
        <f aca="false">E22</f>
        <v>Sedan</v>
      </c>
      <c r="F46" s="2" t="str">
        <f aca="false">F22</f>
        <v>Flat 150 barrier</v>
      </c>
      <c r="G46" s="2" t="n">
        <f aca="false">G22</f>
        <v>0.25</v>
      </c>
      <c r="H46" s="2" t="n">
        <f aca="false">H22</f>
        <v>0.15</v>
      </c>
      <c r="I46" s="2" t="n">
        <f aca="false">I22</f>
        <v>99.3</v>
      </c>
      <c r="J46" s="2" t="n">
        <f aca="false">J22</f>
        <v>3.8</v>
      </c>
      <c r="K46" s="2" t="n">
        <f aca="false">K22</f>
        <v>33.7</v>
      </c>
      <c r="L46" s="2" t="n">
        <v>84.6</v>
      </c>
      <c r="M46" s="3" t="n">
        <f aca="false">M22*0.681818</f>
        <v>39.9545348</v>
      </c>
      <c r="N46" s="3" t="n">
        <f aca="false">N22*0.681818</f>
        <v>35.3181724</v>
      </c>
      <c r="O46" s="3" t="n">
        <f aca="false">O22*0.681818</f>
        <v>8.6931795</v>
      </c>
      <c r="P46" s="3" t="n">
        <f aca="false">P22*0.681818</f>
        <v>36.3408994</v>
      </c>
      <c r="Q46" s="2" t="n">
        <f aca="false">Q22</f>
        <v>183.91</v>
      </c>
    </row>
    <row r="47" customFormat="false" ht="14.5" hidden="false" customHeight="false" outlineLevel="0" collapsed="false">
      <c r="A47" s="2" t="str">
        <f aca="false">A23</f>
        <v>CF11011</v>
      </c>
      <c r="B47" s="2" t="str">
        <f aca="false">B23</f>
        <v>Sideswipe</v>
      </c>
      <c r="C47" s="2" t="n">
        <f aca="false">C23</f>
        <v>2011</v>
      </c>
      <c r="D47" s="2" t="str">
        <f aca="false">D23</f>
        <v>VolvoS60</v>
      </c>
      <c r="E47" s="2" t="str">
        <f aca="false">E23</f>
        <v>Sedan</v>
      </c>
      <c r="F47" s="2" t="str">
        <f aca="false">F23</f>
        <v>Flat steel wall 5 cm rad</v>
      </c>
      <c r="G47" s="2" t="n">
        <f aca="false">G23</f>
        <v>0.2</v>
      </c>
      <c r="H47" s="2" t="n">
        <f aca="false">H23</f>
        <v>0</v>
      </c>
      <c r="I47" s="2" t="n">
        <f aca="false">I23</f>
        <v>100</v>
      </c>
      <c r="J47" s="2" t="n">
        <f aca="false">J23</f>
        <v>3.9</v>
      </c>
      <c r="K47" s="2" t="n">
        <f aca="false">K23</f>
        <v>35.6</v>
      </c>
      <c r="L47" s="2" t="n">
        <v>85.6</v>
      </c>
      <c r="M47" s="3" t="n">
        <f aca="false">M23*0.681818</f>
        <v>39.83180756</v>
      </c>
      <c r="N47" s="3" t="n">
        <f aca="false">N23*0.681818</f>
        <v>35.9318086</v>
      </c>
      <c r="O47" s="3" t="n">
        <f aca="false">O23*0.681818</f>
        <v>6.89317998</v>
      </c>
      <c r="P47" s="3" t="n">
        <f aca="false">P23*0.681818</f>
        <v>35.2499906</v>
      </c>
      <c r="Q47" s="2" t="n">
        <f aca="false">Q23</f>
        <v>214</v>
      </c>
    </row>
    <row r="48" customFormat="false" ht="14.5" hidden="false" customHeight="false" outlineLevel="0" collapsed="false">
      <c r="A48" s="2" t="str">
        <f aca="false">A24</f>
        <v>CF11015</v>
      </c>
      <c r="B48" s="2" t="str">
        <f aca="false">B24</f>
        <v>Sideswipe</v>
      </c>
      <c r="C48" s="2" t="n">
        <f aca="false">C24</f>
        <v>2012</v>
      </c>
      <c r="D48" s="2" t="str">
        <f aca="false">D24</f>
        <v>VolvoS60</v>
      </c>
      <c r="E48" s="2" t="str">
        <f aca="false">E24</f>
        <v>Sedan</v>
      </c>
      <c r="F48" s="2" t="str">
        <f aca="false">F24</f>
        <v>Deformable barrier face</v>
      </c>
      <c r="G48" s="2" t="n">
        <f aca="false">G24</f>
        <v>0.2</v>
      </c>
      <c r="H48" s="2" t="n">
        <f aca="false">H24</f>
        <v>0.231</v>
      </c>
      <c r="I48" s="2" t="n">
        <f aca="false">I24</f>
        <v>100</v>
      </c>
      <c r="J48" s="2" t="n">
        <f aca="false">J24</f>
        <v>3.7</v>
      </c>
      <c r="K48" s="2" t="n">
        <f aca="false">K24</f>
        <v>40.3</v>
      </c>
      <c r="L48" s="2" t="n">
        <v>86.6</v>
      </c>
      <c r="M48" s="3" t="n">
        <f aca="false">M24*0.681818</f>
        <v>39.89317118</v>
      </c>
      <c r="N48" s="3" t="n">
        <f aca="false">N24*0.681818</f>
        <v>35.6249905</v>
      </c>
      <c r="O48" s="3" t="n">
        <f aca="false">O24*0.681818</f>
        <v>8.6931795</v>
      </c>
      <c r="P48" s="3" t="n">
        <f aca="false">P24*0.681818</f>
        <v>35.6590814</v>
      </c>
      <c r="Q48" s="2" t="n">
        <f aca="false">Q24</f>
        <v>219.38</v>
      </c>
    </row>
    <row r="49" customFormat="false" ht="14.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  <c r="N49" s="3"/>
      <c r="O49" s="3"/>
      <c r="P49" s="3"/>
      <c r="Q49" s="2"/>
    </row>
    <row r="50" customFormat="false" ht="14.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  <c r="N50" s="3"/>
      <c r="O50" s="3"/>
      <c r="P50" s="3"/>
      <c r="Q50" s="2"/>
    </row>
  </sheetData>
  <mergeCells count="3">
    <mergeCell ref="M2:P2"/>
    <mergeCell ref="V14:Y14"/>
    <mergeCell ref="M26:P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12.54"/>
    <col collapsed="false" customWidth="true" hidden="false" outlineLevel="0" max="6" min="6" style="0" width="21.09"/>
    <col collapsed="false" customWidth="true" hidden="false" outlineLevel="0" max="25" min="25" style="0" width="13.72"/>
    <col collapsed="false" customWidth="true" hidden="false" outlineLevel="0" max="26" min="26" style="0" width="11.82"/>
    <col collapsed="false" customWidth="true" hidden="false" outlineLevel="0" max="27" min="27" style="0" width="8.45"/>
    <col collapsed="false" customWidth="true" hidden="false" outlineLevel="0" max="28" min="28" style="0" width="11.36"/>
  </cols>
  <sheetData>
    <row r="3" s="2" customFormat="true" ht="14.5" hidden="false" customHeight="false" outlineLevel="0" collapsed="false">
      <c r="M3" s="4" t="s">
        <v>61</v>
      </c>
      <c r="N3" s="4"/>
      <c r="O3" s="4"/>
      <c r="P3" s="4"/>
      <c r="S3" s="4" t="s">
        <v>62</v>
      </c>
      <c r="T3" s="4"/>
      <c r="U3" s="4"/>
      <c r="V3" s="4"/>
      <c r="Y3" s="5" t="s">
        <v>63</v>
      </c>
    </row>
    <row r="4" customFormat="false" ht="5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1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58</v>
      </c>
      <c r="N4" s="1" t="s">
        <v>59</v>
      </c>
      <c r="O4" s="1" t="s">
        <v>60</v>
      </c>
      <c r="P4" s="1" t="s">
        <v>14</v>
      </c>
      <c r="Q4" s="1" t="s">
        <v>15</v>
      </c>
      <c r="S4" s="6" t="s">
        <v>64</v>
      </c>
      <c r="T4" s="6" t="s">
        <v>65</v>
      </c>
      <c r="U4" s="6" t="s">
        <v>66</v>
      </c>
      <c r="V4" s="6" t="s">
        <v>67</v>
      </c>
      <c r="Y4" s="6" t="s">
        <v>64</v>
      </c>
      <c r="Z4" s="6" t="s">
        <v>65</v>
      </c>
      <c r="AA4" s="6" t="s">
        <v>66</v>
      </c>
      <c r="AB4" s="6" t="s">
        <v>67</v>
      </c>
    </row>
    <row r="5" customFormat="false" ht="14.5" hidden="false" customHeight="false" outlineLevel="0" collapsed="false">
      <c r="A5" s="2" t="s">
        <v>16</v>
      </c>
      <c r="B5" s="2" t="s">
        <v>17</v>
      </c>
      <c r="C5" s="2" t="n">
        <v>2008</v>
      </c>
      <c r="D5" s="2" t="s">
        <v>18</v>
      </c>
      <c r="E5" s="2" t="s">
        <v>19</v>
      </c>
      <c r="F5" s="2" t="s">
        <v>20</v>
      </c>
      <c r="G5" s="2" t="n">
        <v>0.25</v>
      </c>
      <c r="H5" s="2" t="n">
        <v>0</v>
      </c>
      <c r="I5" s="2" t="n">
        <v>100</v>
      </c>
      <c r="J5" s="2" t="n">
        <v>4.6</v>
      </c>
      <c r="K5" s="2" t="n">
        <v>23.8</v>
      </c>
      <c r="L5" s="2" t="n">
        <v>74.6</v>
      </c>
      <c r="M5" s="3" t="n">
        <v>40.01589842</v>
      </c>
      <c r="N5" s="3" t="n">
        <v>37.37726276</v>
      </c>
      <c r="O5" s="3" t="n">
        <v>6.77727092</v>
      </c>
      <c r="P5" s="3" t="n">
        <v>37.49999</v>
      </c>
      <c r="Q5" s="2" t="n">
        <v>157.23</v>
      </c>
      <c r="S5" s="8" t="n">
        <v>0.0612749618072041</v>
      </c>
      <c r="T5" s="8" t="n">
        <v>3.66824142351827</v>
      </c>
      <c r="U5" s="8" t="n">
        <v>-115.973933979432</v>
      </c>
      <c r="V5" s="3" t="n">
        <v>0.312986116736983</v>
      </c>
      <c r="Y5" s="8" t="n">
        <v>0.0394736842</v>
      </c>
      <c r="Z5" s="8" t="n">
        <v>1.57894737</v>
      </c>
      <c r="AA5" s="10" t="n">
        <v>-133.263158</v>
      </c>
      <c r="AB5" s="8" t="n">
        <v>0.514757727236929</v>
      </c>
    </row>
    <row r="6" customFormat="false" ht="14.5" hidden="false" customHeight="false" outlineLevel="0" collapsed="false">
      <c r="A6" s="2" t="s">
        <v>21</v>
      </c>
      <c r="B6" s="2" t="s">
        <v>17</v>
      </c>
      <c r="C6" s="2" t="n">
        <v>2008</v>
      </c>
      <c r="D6" s="2" t="s">
        <v>18</v>
      </c>
      <c r="E6" s="2" t="s">
        <v>19</v>
      </c>
      <c r="F6" s="2" t="s">
        <v>20</v>
      </c>
      <c r="G6" s="2" t="n">
        <v>0.21</v>
      </c>
      <c r="H6" s="2" t="n">
        <v>0</v>
      </c>
      <c r="I6" s="2" t="n">
        <v>97.5</v>
      </c>
      <c r="J6" s="2" t="n">
        <v>4.6</v>
      </c>
      <c r="K6" s="2" t="n">
        <v>26.3</v>
      </c>
      <c r="L6" s="2" t="n">
        <v>77</v>
      </c>
      <c r="M6" s="3" t="n">
        <v>40.01589842</v>
      </c>
      <c r="N6" s="3" t="n">
        <v>31.86135514</v>
      </c>
      <c r="O6" s="3" t="n">
        <v>7.2613617</v>
      </c>
      <c r="P6" s="3" t="n">
        <v>33.2045366</v>
      </c>
      <c r="Q6" s="2" t="n">
        <v>196.28</v>
      </c>
      <c r="S6" s="8" t="n">
        <v>0.421402356217621</v>
      </c>
      <c r="T6" s="8" t="n">
        <v>9.06368091657914</v>
      </c>
      <c r="U6" s="8" t="n">
        <v>-284.267130110897</v>
      </c>
      <c r="V6" s="3" t="n">
        <v>2.9995741588232</v>
      </c>
      <c r="Y6" s="8" t="n">
        <v>0.134210526</v>
      </c>
      <c r="Z6" s="8" t="n">
        <v>2.10526316</v>
      </c>
      <c r="AA6" s="10" t="n">
        <v>-303.315789</v>
      </c>
      <c r="AB6" s="8" t="n">
        <v>3.00266097825872</v>
      </c>
    </row>
    <row r="7" customFormat="false" ht="14.5" hidden="false" customHeight="false" outlineLevel="0" collapsed="false">
      <c r="A7" s="2" t="s">
        <v>22</v>
      </c>
      <c r="B7" s="2" t="s">
        <v>17</v>
      </c>
      <c r="C7" s="2" t="n">
        <v>2009</v>
      </c>
      <c r="D7" s="2" t="s">
        <v>18</v>
      </c>
      <c r="E7" s="2" t="s">
        <v>19</v>
      </c>
      <c r="F7" s="2" t="s">
        <v>23</v>
      </c>
      <c r="G7" s="2" t="n">
        <v>0.2</v>
      </c>
      <c r="H7" s="2" t="n">
        <v>0.147</v>
      </c>
      <c r="I7" s="2" t="n">
        <v>98.9</v>
      </c>
      <c r="J7" s="2" t="n">
        <v>4.4</v>
      </c>
      <c r="K7" s="2" t="n">
        <v>29.3</v>
      </c>
      <c r="L7" s="2" t="n">
        <v>77.6</v>
      </c>
      <c r="M7" s="3" t="n">
        <v>39.9545348</v>
      </c>
      <c r="N7" s="3" t="n">
        <v>34.9090816</v>
      </c>
      <c r="O7" s="3" t="n">
        <v>8.93863398</v>
      </c>
      <c r="P7" s="3" t="n">
        <v>36.0681722</v>
      </c>
      <c r="Q7" s="2" t="n">
        <v>163.11</v>
      </c>
      <c r="S7" s="8" t="n">
        <v>0.154799977999384</v>
      </c>
      <c r="T7" s="8" t="n">
        <v>1.95302656262192</v>
      </c>
      <c r="U7" s="8" t="n">
        <v>-257.254218037507</v>
      </c>
      <c r="V7" s="3" t="n">
        <v>0.00372879777746249</v>
      </c>
      <c r="Y7" s="8" t="n">
        <v>0</v>
      </c>
      <c r="Z7" s="8" t="n">
        <v>3.15789474</v>
      </c>
      <c r="AA7" s="10" t="n">
        <v>-265.52631579</v>
      </c>
      <c r="AB7" s="8" t="n">
        <v>2.22307656211688</v>
      </c>
    </row>
    <row r="8" customFormat="false" ht="14.5" hidden="false" customHeight="false" outlineLevel="0" collapsed="false">
      <c r="A8" s="2" t="s">
        <v>24</v>
      </c>
      <c r="B8" s="2" t="s">
        <v>25</v>
      </c>
      <c r="C8" s="2" t="n">
        <v>2008</v>
      </c>
      <c r="D8" s="2" t="s">
        <v>18</v>
      </c>
      <c r="E8" s="2" t="s">
        <v>19</v>
      </c>
      <c r="F8" s="2" t="s">
        <v>20</v>
      </c>
      <c r="G8" s="2" t="n">
        <v>0.2</v>
      </c>
      <c r="H8" s="2" t="n">
        <v>0</v>
      </c>
      <c r="I8" s="2" t="n">
        <v>95.9</v>
      </c>
      <c r="J8" s="2" t="n">
        <v>3.8</v>
      </c>
      <c r="K8" s="2" t="n">
        <v>37.5</v>
      </c>
      <c r="L8" s="2" t="n">
        <v>77.6</v>
      </c>
      <c r="M8" s="3" t="n">
        <v>39.9545348</v>
      </c>
      <c r="N8" s="3" t="n">
        <v>31.07044626</v>
      </c>
      <c r="O8" s="3" t="n">
        <v>7.24090716</v>
      </c>
      <c r="P8" s="3" t="n">
        <v>34.0227182</v>
      </c>
      <c r="Q8" s="2" t="n">
        <v>192.5</v>
      </c>
      <c r="S8" s="8" t="n">
        <v>0.43517096755626</v>
      </c>
      <c r="T8" s="8" t="n">
        <v>3.51922099206699</v>
      </c>
      <c r="U8" s="8" t="n">
        <v>-267.989783242803</v>
      </c>
      <c r="V8" s="3" t="n">
        <v>0.463582064666691</v>
      </c>
      <c r="Y8" s="8" t="n">
        <v>0</v>
      </c>
      <c r="Z8" s="8" t="n">
        <v>3.15789474</v>
      </c>
      <c r="AA8" s="10" t="n">
        <v>-265.52631579</v>
      </c>
      <c r="AB8" s="8" t="n">
        <v>4.04358952383324</v>
      </c>
    </row>
    <row r="9" customFormat="false" ht="14.5" hidden="false" customHeight="false" outlineLevel="0" collapsed="false">
      <c r="A9" s="2" t="s">
        <v>26</v>
      </c>
      <c r="B9" s="2" t="s">
        <v>25</v>
      </c>
      <c r="C9" s="2" t="n">
        <v>2008</v>
      </c>
      <c r="D9" s="2" t="s">
        <v>18</v>
      </c>
      <c r="E9" s="2" t="s">
        <v>19</v>
      </c>
      <c r="F9" s="2" t="s">
        <v>27</v>
      </c>
      <c r="G9" s="2" t="n">
        <v>0.25</v>
      </c>
      <c r="H9" s="2" t="n">
        <v>0.232</v>
      </c>
      <c r="I9" s="2" t="n">
        <v>71.8</v>
      </c>
      <c r="J9" s="2" t="n">
        <v>3.9</v>
      </c>
      <c r="K9" s="2" t="n">
        <v>32.9</v>
      </c>
      <c r="L9" s="2" t="n">
        <v>74.6</v>
      </c>
      <c r="M9" s="3" t="n">
        <v>39.89317118</v>
      </c>
      <c r="N9" s="3" t="n">
        <v>22.01590322</v>
      </c>
      <c r="O9" s="3" t="n">
        <v>9.3409066</v>
      </c>
      <c r="P9" s="3" t="n">
        <v>23.4545392</v>
      </c>
      <c r="Q9" s="2" t="n">
        <v>60.83</v>
      </c>
      <c r="S9" s="8" t="n">
        <v>1</v>
      </c>
      <c r="T9" s="8" t="n">
        <v>2.10526315789473</v>
      </c>
      <c r="U9" s="8" t="n">
        <v>-265.526315789473</v>
      </c>
      <c r="V9" s="3" t="n">
        <v>4.20626245718029</v>
      </c>
      <c r="Y9" s="8" t="n">
        <v>0</v>
      </c>
      <c r="Z9" s="8" t="n">
        <v>1.57894737</v>
      </c>
      <c r="AA9" s="10" t="n">
        <v>-76.57894737</v>
      </c>
      <c r="AB9" s="8" t="n">
        <v>5.7594641981217</v>
      </c>
    </row>
    <row r="10" customFormat="false" ht="14.5" hidden="false" customHeight="false" outlineLevel="0" collapsed="false">
      <c r="A10" s="2" t="s">
        <v>28</v>
      </c>
      <c r="B10" s="2" t="s">
        <v>25</v>
      </c>
      <c r="C10" s="2" t="n">
        <v>2008</v>
      </c>
      <c r="D10" s="2" t="s">
        <v>18</v>
      </c>
      <c r="E10" s="2" t="s">
        <v>19</v>
      </c>
      <c r="F10" s="2" t="s">
        <v>29</v>
      </c>
      <c r="G10" s="2" t="n">
        <v>0.25</v>
      </c>
      <c r="H10" s="2" t="n">
        <v>0</v>
      </c>
      <c r="I10" s="2" t="n">
        <v>84.2</v>
      </c>
      <c r="J10" s="2" t="n">
        <v>4.1</v>
      </c>
      <c r="K10" s="2" t="n">
        <v>29</v>
      </c>
      <c r="L10" s="2" t="n">
        <v>74.6</v>
      </c>
      <c r="M10" s="3" t="n">
        <v>39.9545348</v>
      </c>
      <c r="N10" s="3" t="n">
        <v>26.24317482</v>
      </c>
      <c r="O10" s="3" t="n">
        <v>7.28863442</v>
      </c>
      <c r="P10" s="3" t="n">
        <v>27.27272</v>
      </c>
      <c r="Q10" s="2" t="n">
        <v>102.75</v>
      </c>
      <c r="S10" s="8" t="n">
        <v>0.89473684</v>
      </c>
      <c r="T10" s="8" t="n">
        <v>2.63157895</v>
      </c>
      <c r="U10" s="8" t="n">
        <v>-265.52631579</v>
      </c>
      <c r="V10" s="3" t="n">
        <v>0.977419992065638</v>
      </c>
      <c r="Y10" s="8" t="n">
        <v>0</v>
      </c>
      <c r="Z10" s="8" t="n">
        <v>3.15789474</v>
      </c>
      <c r="AA10" s="10" t="n">
        <v>-265.52631579</v>
      </c>
      <c r="AB10" s="8" t="n">
        <v>3.45804488636021</v>
      </c>
    </row>
    <row r="11" customFormat="false" ht="14.5" hidden="false" customHeight="false" outlineLevel="0" collapsed="false">
      <c r="A11" s="2" t="s">
        <v>30</v>
      </c>
      <c r="B11" s="2" t="s">
        <v>25</v>
      </c>
      <c r="C11" s="2" t="n">
        <v>2008</v>
      </c>
      <c r="D11" s="2" t="s">
        <v>18</v>
      </c>
      <c r="E11" s="2" t="s">
        <v>19</v>
      </c>
      <c r="F11" s="2" t="s">
        <v>29</v>
      </c>
      <c r="G11" s="2" t="n">
        <v>0.25</v>
      </c>
      <c r="H11" s="2" t="n">
        <v>0</v>
      </c>
      <c r="I11" s="2" t="n">
        <v>82.3</v>
      </c>
      <c r="J11" s="2" t="n">
        <v>4</v>
      </c>
      <c r="K11" s="2" t="n">
        <v>31.3</v>
      </c>
      <c r="L11" s="2" t="n">
        <v>74.6</v>
      </c>
      <c r="M11" s="3" t="n">
        <v>39.9545348</v>
      </c>
      <c r="N11" s="3" t="n">
        <v>24.82499338</v>
      </c>
      <c r="O11" s="3" t="n">
        <v>7.19999808</v>
      </c>
      <c r="P11" s="3" t="n">
        <v>25.9772658</v>
      </c>
      <c r="Q11" s="2" t="n">
        <v>103</v>
      </c>
      <c r="S11" s="8" t="n">
        <v>0.63157895</v>
      </c>
      <c r="T11" s="8" t="n">
        <v>2.63157895</v>
      </c>
      <c r="U11" s="8" t="n">
        <v>-265.52631579</v>
      </c>
      <c r="V11" s="3" t="n">
        <v>0.653112822656807</v>
      </c>
      <c r="Y11" s="8" t="n">
        <v>0.15</v>
      </c>
      <c r="Z11" s="8" t="n">
        <v>1.57894737</v>
      </c>
      <c r="AA11" s="10" t="n">
        <v>-76.57894737</v>
      </c>
      <c r="AB11" s="8" t="n">
        <v>4.13099644592471</v>
      </c>
    </row>
    <row r="12" customFormat="false" ht="14.5" hidden="false" customHeight="false" outlineLevel="0" collapsed="false">
      <c r="A12" s="2" t="s">
        <v>31</v>
      </c>
      <c r="B12" s="2" t="s">
        <v>25</v>
      </c>
      <c r="C12" s="2" t="n">
        <v>2008</v>
      </c>
      <c r="D12" s="2" t="s">
        <v>18</v>
      </c>
      <c r="E12" s="2" t="s">
        <v>19</v>
      </c>
      <c r="F12" s="2" t="s">
        <v>29</v>
      </c>
      <c r="G12" s="2" t="n">
        <v>0.25</v>
      </c>
      <c r="H12" s="2" t="n">
        <v>0.127</v>
      </c>
      <c r="I12" s="2" t="n">
        <v>86.5</v>
      </c>
      <c r="J12" s="2" t="n">
        <v>4</v>
      </c>
      <c r="K12" s="2" t="n">
        <v>30.6</v>
      </c>
      <c r="L12" s="2" t="n">
        <v>74.6</v>
      </c>
      <c r="M12" s="3" t="n">
        <v>40.01589842</v>
      </c>
      <c r="N12" s="3" t="n">
        <v>27.89317438</v>
      </c>
      <c r="O12" s="3" t="n">
        <v>8.52954318</v>
      </c>
      <c r="P12" s="3" t="n">
        <v>29.1818104</v>
      </c>
      <c r="Q12" s="2" t="n">
        <v>110</v>
      </c>
      <c r="S12" s="8" t="n">
        <v>0.89473684</v>
      </c>
      <c r="T12" s="8" t="n">
        <v>2.63157895</v>
      </c>
      <c r="U12" s="8" t="n">
        <v>-265.52631579</v>
      </c>
      <c r="V12" s="3" t="n">
        <v>0.974769260107125</v>
      </c>
      <c r="Y12" s="8" t="n">
        <v>0</v>
      </c>
      <c r="Z12" s="8" t="n">
        <v>0.52631579</v>
      </c>
      <c r="AA12" s="10" t="n">
        <v>-227.73684211</v>
      </c>
      <c r="AB12" s="8" t="n">
        <v>4.90378403701166</v>
      </c>
    </row>
    <row r="13" customFormat="false" ht="14.5" hidden="false" customHeight="false" outlineLevel="0" collapsed="false">
      <c r="A13" s="2" t="s">
        <v>32</v>
      </c>
      <c r="B13" s="2" t="s">
        <v>25</v>
      </c>
      <c r="C13" s="2" t="n">
        <v>2009</v>
      </c>
      <c r="D13" s="2" t="s">
        <v>18</v>
      </c>
      <c r="E13" s="2" t="s">
        <v>19</v>
      </c>
      <c r="F13" s="2" t="s">
        <v>29</v>
      </c>
      <c r="G13" s="2" t="n">
        <v>0.25</v>
      </c>
      <c r="H13" s="2" t="n">
        <v>0</v>
      </c>
      <c r="I13" s="2" t="n">
        <v>89.5</v>
      </c>
      <c r="J13" s="2" t="n">
        <v>3.9</v>
      </c>
      <c r="K13" s="2" t="n">
        <v>32.9</v>
      </c>
      <c r="L13" s="2" t="n">
        <v>74.6</v>
      </c>
      <c r="M13" s="3" t="n">
        <v>39.9545348</v>
      </c>
      <c r="N13" s="3" t="n">
        <v>28.6022651</v>
      </c>
      <c r="O13" s="3" t="n">
        <v>6.48408918</v>
      </c>
      <c r="P13" s="3" t="n">
        <v>29.5909012</v>
      </c>
      <c r="Q13" s="2" t="n">
        <v>142.19</v>
      </c>
      <c r="S13" s="8" t="n">
        <v>0</v>
      </c>
      <c r="T13" s="8" t="n">
        <v>3.15789474</v>
      </c>
      <c r="U13" s="8" t="n">
        <v>-265.52631579</v>
      </c>
      <c r="V13" s="3" t="n">
        <v>2.02607552303495</v>
      </c>
      <c r="Y13" s="8" t="n">
        <v>0</v>
      </c>
      <c r="Z13" s="8" t="n">
        <v>3.15789474</v>
      </c>
      <c r="AA13" s="10" t="n">
        <v>-265.52631579</v>
      </c>
      <c r="AB13" s="8" t="n">
        <v>2.02607552303495</v>
      </c>
    </row>
    <row r="17" customFormat="false" ht="14.5" hidden="false" customHeight="false" outlineLevel="0" collapsed="false">
      <c r="U17" s="5"/>
      <c r="Y17" s="5" t="s">
        <v>68</v>
      </c>
      <c r="Z17" s="5" t="s">
        <v>69</v>
      </c>
      <c r="AA17" s="1" t="s">
        <v>10</v>
      </c>
      <c r="AB17" s="5" t="s">
        <v>70</v>
      </c>
    </row>
    <row r="18" customFormat="false" ht="14.5" hidden="false" customHeight="false" outlineLevel="0" collapsed="false">
      <c r="U18" s="11"/>
      <c r="X18" s="11"/>
      <c r="Y18" s="10" t="n">
        <f aca="false">DEGREES(ATAN(O5/N5))</f>
        <v>10.2772517785671</v>
      </c>
      <c r="Z18" s="0" t="n">
        <f aca="false">Q5</f>
        <v>157.23</v>
      </c>
      <c r="AA18" s="0" t="n">
        <f aca="false">L5</f>
        <v>74.6</v>
      </c>
      <c r="AB18" s="11" t="n">
        <f aca="false">AA5+90</f>
        <v>-43.263158</v>
      </c>
    </row>
    <row r="19" customFormat="false" ht="14.5" hidden="false" customHeight="false" outlineLevel="0" collapsed="false">
      <c r="U19" s="11"/>
      <c r="X19" s="11"/>
      <c r="Y19" s="10" t="n">
        <f aca="false">DEGREES(ATAN(O6/N6))</f>
        <v>12.8387078555205</v>
      </c>
      <c r="Z19" s="0" t="n">
        <f aca="false">Q6</f>
        <v>196.28</v>
      </c>
      <c r="AA19" s="0" t="n">
        <f aca="false">L6</f>
        <v>77</v>
      </c>
      <c r="AB19" s="11" t="n">
        <f aca="false">AA6+90</f>
        <v>-213.315789</v>
      </c>
    </row>
    <row r="20" customFormat="false" ht="14.5" hidden="false" customHeight="false" outlineLevel="0" collapsed="false">
      <c r="U20" s="11"/>
      <c r="X20" s="11"/>
      <c r="Y20" s="10" t="n">
        <f aca="false">DEGREES(ATAN(O7/N7))</f>
        <v>14.3622771504474</v>
      </c>
      <c r="Z20" s="0" t="n">
        <f aca="false">Q7</f>
        <v>163.11</v>
      </c>
      <c r="AA20" s="0" t="n">
        <f aca="false">L7</f>
        <v>77.6</v>
      </c>
      <c r="AB20" s="11" t="n">
        <f aca="false">AA7+90</f>
        <v>-175.52631579</v>
      </c>
    </row>
    <row r="21" customFormat="false" ht="14.5" hidden="false" customHeight="false" outlineLevel="0" collapsed="false">
      <c r="U21" s="11"/>
      <c r="X21" s="11"/>
      <c r="Y21" s="10" t="n">
        <f aca="false">DEGREES(ATAN(O8/N8))</f>
        <v>13.118520201928</v>
      </c>
      <c r="Z21" s="0" t="n">
        <f aca="false">Q8</f>
        <v>192.5</v>
      </c>
      <c r="AA21" s="0" t="n">
        <f aca="false">L8</f>
        <v>77.6</v>
      </c>
      <c r="AB21" s="11" t="n">
        <f aca="false">AA8+90</f>
        <v>-175.52631579</v>
      </c>
    </row>
    <row r="22" customFormat="false" ht="14.5" hidden="false" customHeight="false" outlineLevel="0" collapsed="false">
      <c r="U22" s="11"/>
      <c r="X22" s="11"/>
      <c r="Y22" s="10" t="n">
        <f aca="false">DEGREES(ATAN(O9/N9))</f>
        <v>22.9905395202779</v>
      </c>
      <c r="Z22" s="0" t="n">
        <f aca="false">Q9</f>
        <v>60.83</v>
      </c>
      <c r="AA22" s="0" t="n">
        <f aca="false">L9</f>
        <v>74.6</v>
      </c>
      <c r="AB22" s="11" t="n">
        <f aca="false">AA9+90</f>
        <v>13.42105263</v>
      </c>
      <c r="AC22" s="2" t="s">
        <v>27</v>
      </c>
    </row>
    <row r="23" customFormat="false" ht="14.5" hidden="false" customHeight="false" outlineLevel="0" collapsed="false">
      <c r="U23" s="11"/>
      <c r="X23" s="11"/>
      <c r="Y23" s="10" t="n">
        <f aca="false">DEGREES(ATAN(O10/N10))</f>
        <v>15.521807710565</v>
      </c>
      <c r="Z23" s="0" t="n">
        <f aca="false">Q10</f>
        <v>102.75</v>
      </c>
      <c r="AA23" s="0" t="n">
        <f aca="false">L10</f>
        <v>74.6</v>
      </c>
      <c r="AB23" s="11" t="n">
        <f aca="false">AA10+90</f>
        <v>-175.52631579</v>
      </c>
    </row>
    <row r="24" customFormat="false" ht="14.5" hidden="false" customHeight="false" outlineLevel="0" collapsed="false">
      <c r="U24" s="11"/>
      <c r="X24" s="11"/>
      <c r="Y24" s="10" t="n">
        <f aca="false">DEGREES(ATAN(O11/N11))</f>
        <v>16.173755710117</v>
      </c>
      <c r="Z24" s="0" t="n">
        <f aca="false">Q11</f>
        <v>103</v>
      </c>
      <c r="AA24" s="0" t="n">
        <f aca="false">L11</f>
        <v>74.6</v>
      </c>
      <c r="AB24" s="11" t="n">
        <f aca="false">AA11+90</f>
        <v>13.42105263</v>
      </c>
    </row>
    <row r="25" customFormat="false" ht="14.5" hidden="false" customHeight="false" outlineLevel="0" collapsed="false">
      <c r="U25" s="11"/>
      <c r="X25" s="11"/>
      <c r="Y25" s="10" t="n">
        <f aca="false">DEGREES(ATAN(O12/N12))</f>
        <v>17.0032760342217</v>
      </c>
      <c r="Z25" s="0" t="n">
        <f aca="false">Q12</f>
        <v>110</v>
      </c>
      <c r="AA25" s="0" t="n">
        <f aca="false">L12</f>
        <v>74.6</v>
      </c>
      <c r="AB25" s="11" t="n">
        <f aca="false">AA12+90</f>
        <v>-137.73684211</v>
      </c>
    </row>
    <row r="26" customFormat="false" ht="14.5" hidden="false" customHeight="false" outlineLevel="0" collapsed="false">
      <c r="U26" s="11"/>
      <c r="X26" s="11"/>
      <c r="Y26" s="10" t="n">
        <f aca="false">DEGREES(ATAN(O13/N13))</f>
        <v>12.7729746436547</v>
      </c>
      <c r="Z26" s="0" t="n">
        <f aca="false">Q13</f>
        <v>142.19</v>
      </c>
      <c r="AA26" s="0" t="n">
        <f aca="false">L13</f>
        <v>74.6</v>
      </c>
      <c r="AB26" s="11" t="n">
        <f aca="false">AA13+90</f>
        <v>-175.52631579</v>
      </c>
    </row>
    <row r="27" customFormat="false" ht="14.5" hidden="false" customHeight="false" outlineLevel="0" collapsed="false">
      <c r="U27" s="11"/>
    </row>
    <row r="28" customFormat="false" ht="14.5" hidden="false" customHeight="false" outlineLevel="0" collapsed="false">
      <c r="U28" s="11"/>
    </row>
    <row r="29" customFormat="false" ht="14.5" hidden="false" customHeight="false" outlineLevel="0" collapsed="false">
      <c r="U29" s="11"/>
    </row>
  </sheetData>
  <mergeCells count="2">
    <mergeCell ref="M3:P3"/>
    <mergeCell ref="S3:V3"/>
  </mergeCells>
  <conditionalFormatting sqref="AB18:AB26">
    <cfRule type="colorScale" priority="2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2015-03-14T21:57:14Z</dcterms:created>
  <dc:creator>jfunk</dc:creator>
  <dc:description/>
  <dc:language>en-US</dc:language>
  <cp:lastModifiedBy/>
  <dcterms:modified xsi:type="dcterms:W3CDTF">2020-10-28T00:41:23Z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b79a3136-13bc-4a12-ac8f-1541808879a6</vt:lpwstr>
  </property>
</Properties>
</file>