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00" windowHeight="7890"/>
  </bookViews>
  <sheets>
    <sheet name="統計表" sheetId="12" r:id="rId1"/>
    <sheet name="WSTP" sheetId="2" r:id="rId2"/>
    <sheet name="WBEC" sheetId="11" r:id="rId3"/>
    <sheet name="NTF" sheetId="10" r:id="rId4"/>
    <sheet name="MERP" sheetId="8" r:id="rId5"/>
    <sheet name="NHR" sheetId="9" r:id="rId6"/>
  </sheets>
  <definedNames>
    <definedName name="DATA_MERP">MERP!$B$4:$D$31</definedName>
    <definedName name="DATA_NHR">NHR!$B$4:$D$31</definedName>
    <definedName name="DATA_NTF">NTF!$B$4:$D$31</definedName>
    <definedName name="DATA_WBEC">WBEC!$B$4:$D$31</definedName>
    <definedName name="DATA_WSTP">WSTP!$B$4:$D$31</definedName>
  </definedNames>
  <calcPr calcId="145621" iterateDelta="9.9999999974897903E-4"/>
</workbook>
</file>

<file path=xl/calcChain.xml><?xml version="1.0" encoding="utf-8"?>
<calcChain xmlns="http://schemas.openxmlformats.org/spreadsheetml/2006/main">
  <c r="E8" i="12" l="1"/>
  <c r="E7" i="12"/>
  <c r="E6" i="12"/>
  <c r="E5" i="12"/>
  <c r="E4" i="12"/>
  <c r="E3" i="12"/>
  <c r="D3" i="9" l="1"/>
  <c r="D7" i="12" s="1"/>
  <c r="D3" i="8"/>
  <c r="D6" i="12" s="1"/>
  <c r="D3" i="10"/>
  <c r="D5" i="12" s="1"/>
  <c r="D3" i="11"/>
  <c r="D4" i="12" s="1"/>
  <c r="D3" i="2"/>
  <c r="D3" i="12" s="1"/>
  <c r="D8" i="12" l="1"/>
  <c r="A2" i="12"/>
  <c r="B7" i="12" l="1"/>
  <c r="F7" i="12" s="1"/>
  <c r="B6" i="12"/>
  <c r="F6" i="12" s="1"/>
  <c r="B5" i="12"/>
  <c r="F5" i="12" s="1"/>
  <c r="B4" i="12"/>
  <c r="F4" i="12" s="1"/>
  <c r="B3" i="12"/>
  <c r="F3" i="12" s="1"/>
  <c r="F8" i="12" s="1"/>
  <c r="D31" i="9" l="1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32" i="9"/>
  <c r="B32" i="9"/>
  <c r="D4" i="9"/>
  <c r="D31" i="8" l="1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C32" i="8"/>
  <c r="B32" i="8"/>
  <c r="D4" i="8"/>
  <c r="D31" i="10" l="1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C32" i="10"/>
  <c r="B32" i="10"/>
  <c r="D4" i="10"/>
  <c r="D31" i="11" l="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32" i="11" l="1"/>
  <c r="B32" i="11"/>
  <c r="D4" i="11"/>
  <c r="D4" i="2" l="1"/>
  <c r="C32" i="2" l="1"/>
  <c r="B32" i="2"/>
  <c r="B8" i="12" l="1"/>
</calcChain>
</file>

<file path=xl/sharedStrings.xml><?xml version="1.0" encoding="utf-8"?>
<sst xmlns="http://schemas.openxmlformats.org/spreadsheetml/2006/main" count="68" uniqueCount="32">
  <si>
    <t>截至</t>
    <phoneticPr fontId="2" type="noConversion"/>
  </si>
  <si>
    <t>通。</t>
    <phoneticPr fontId="2" type="noConversion"/>
  </si>
  <si>
    <t>WSTP</t>
    <phoneticPr fontId="2" type="noConversion"/>
  </si>
  <si>
    <t>WBEC</t>
    <phoneticPr fontId="2" type="noConversion"/>
  </si>
  <si>
    <t>NTF</t>
    <phoneticPr fontId="2" type="noConversion"/>
  </si>
  <si>
    <t>MERP</t>
    <phoneticPr fontId="2" type="noConversion"/>
  </si>
  <si>
    <t>NHRS</t>
    <phoneticPr fontId="2" type="noConversion"/>
  </si>
  <si>
    <t>小　計</t>
    <phoneticPr fontId="2" type="noConversion"/>
  </si>
  <si>
    <t>合計</t>
    <phoneticPr fontId="2" type="noConversion"/>
  </si>
  <si>
    <t>增減數</t>
    <phoneticPr fontId="2" type="noConversion"/>
  </si>
  <si>
    <t>來電與去年同期比較增(減)</t>
    <phoneticPr fontId="2" type="noConversion"/>
  </si>
  <si>
    <t>[mm/dd]</t>
    <phoneticPr fontId="2" type="noConversion"/>
  </si>
  <si>
    <t>[yyyy]_兩年度ACD來電量比較表﹝WSTP﹞</t>
    <phoneticPr fontId="2" type="noConversion"/>
  </si>
  <si>
    <t>[diff]</t>
    <phoneticPr fontId="2" type="noConversion"/>
  </si>
  <si>
    <t>今年</t>
    <phoneticPr fontId="2" type="noConversion"/>
  </si>
  <si>
    <t>去年</t>
    <phoneticPr fontId="2" type="noConversion"/>
  </si>
  <si>
    <t>[yyyy]_兩年度ACD來電量比較表﹝WBEC﹞</t>
    <phoneticPr fontId="2" type="noConversion"/>
  </si>
  <si>
    <t>[yyyy]_兩年度ACD來電量比較表﹝NTF﹞</t>
    <phoneticPr fontId="2" type="noConversion"/>
  </si>
  <si>
    <t>增減數</t>
    <phoneticPr fontId="2" type="noConversion"/>
  </si>
  <si>
    <t>[yyyy]_兩年度ACD來電量比較表﹝MERP﹞</t>
    <phoneticPr fontId="2" type="noConversion"/>
  </si>
  <si>
    <t>增減數</t>
    <phoneticPr fontId="2" type="noConversion"/>
  </si>
  <si>
    <t>[yyyy]_兩年度ACD來電量比較表﹝NHR﹞</t>
    <phoneticPr fontId="2" type="noConversion"/>
  </si>
  <si>
    <t>增減數</t>
    <phoneticPr fontId="2" type="noConversion"/>
  </si>
  <si>
    <t>[yyyy]_兩年度ACD有效來電  增減統計表</t>
    <phoneticPr fontId="2" type="noConversion"/>
  </si>
  <si>
    <t>前期</t>
    <phoneticPr fontId="2" type="noConversion"/>
  </si>
  <si>
    <t>前期</t>
    <phoneticPr fontId="2" type="noConversion"/>
  </si>
  <si>
    <t>前期增減數
([yyyy])-([yyyy-prev])</t>
    <phoneticPr fontId="2" type="noConversion"/>
  </si>
  <si>
    <t>本期增減數
([yyyy])-([yyyy-prev])</t>
    <phoneticPr fontId="2" type="noConversion"/>
  </si>
  <si>
    <t>累計增減數
([yyyy])-([yyyy-prev])</t>
    <phoneticPr fontId="2" type="noConversion"/>
  </si>
  <si>
    <t>本期比例
%</t>
    <phoneticPr fontId="2" type="noConversion"/>
  </si>
  <si>
    <t>前期比例
%</t>
    <phoneticPr fontId="2" type="noConversion"/>
  </si>
  <si>
    <t>累計比例
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</si>
</sst>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m/d;@"/>
    <numFmt numFmtId="178" formatCode="m&quot;月&quot;d&quot;日&quot;"/>
    <numFmt numFmtId="179" formatCode="#,##0_);\(#,##0\)"/>
    <numFmt numFmtId="180" formatCode="#,##0_ ;[Red]\-#,##0&quot; &quot;"/>
    <numFmt numFmtId="181" formatCode="m"/>
    <numFmt numFmtId="182" formatCode="0%;[Red]\-0%"/>
  </numFmts>
  <fonts count="15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name val="微軟正黑體"/>
      <family val="2"/>
      <charset val="136"/>
    </font>
    <font>
      <b/>
      <sz val="12"/>
      <color rgb="FFC0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C0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Arial"/>
      <family val="2"/>
    </font>
    <font>
      <b/>
      <sz val="14"/>
      <color theme="0"/>
      <name val="微軟正黑體"/>
      <family val="2"/>
      <charset val="136"/>
    </font>
    <font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4" fillId="2" borderId="10" xfId="1" applyNumberFormat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vertical="center"/>
    </xf>
    <xf numFmtId="176" fontId="4" fillId="0" borderId="2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8" fontId="6" fillId="0" borderId="0" xfId="0" applyNumberFormat="1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7" fillId="0" borderId="0" xfId="0" quotePrefix="1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177" fontId="8" fillId="3" borderId="6" xfId="0" applyNumberFormat="1" applyFont="1" applyFill="1" applyBorder="1" applyAlignment="1">
      <alignment horizontal="center" vertical="center"/>
    </xf>
    <xf numFmtId="177" fontId="8" fillId="3" borderId="7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80" fontId="4" fillId="0" borderId="8" xfId="1" applyNumberFormat="1" applyFont="1" applyBorder="1" applyAlignment="1">
      <alignment vertical="center"/>
    </xf>
    <xf numFmtId="180" fontId="4" fillId="2" borderId="11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176" fontId="8" fillId="2" borderId="1" xfId="1" applyNumberFormat="1" applyFont="1" applyFill="1" applyBorder="1" applyAlignment="1">
      <alignment vertical="center"/>
    </xf>
    <xf numFmtId="180" fontId="8" fillId="2" borderId="8" xfId="1" applyNumberFormat="1" applyFont="1" applyFill="1" applyBorder="1" applyAlignment="1">
      <alignment vertical="center"/>
    </xf>
    <xf numFmtId="181" fontId="12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wrapText="1"/>
    </xf>
    <xf numFmtId="0" fontId="14" fillId="0" borderId="1" xfId="0" applyFont="1" applyBorder="1"/>
    <xf numFmtId="180" fontId="14" fillId="0" borderId="1" xfId="3" applyNumberFormat="1" applyFont="1" applyBorder="1" applyAlignment="1">
      <alignment horizontal="right" vertical="center" indent="1"/>
    </xf>
    <xf numFmtId="182" fontId="14" fillId="0" borderId="1" xfId="2" applyNumberFormat="1" applyFont="1" applyBorder="1" applyAlignment="1">
      <alignment horizontal="right" vertical="center" indent="1"/>
    </xf>
    <xf numFmtId="0" fontId="10" fillId="5" borderId="1" xfId="0" applyFont="1" applyFill="1" applyBorder="1" applyAlignment="1">
      <alignment horizontal="center" vertical="center"/>
    </xf>
    <xf numFmtId="180" fontId="10" fillId="5" borderId="1" xfId="3" applyNumberFormat="1" applyFont="1" applyFill="1" applyBorder="1" applyAlignment="1">
      <alignment horizontal="right" vertical="center" indent="1"/>
    </xf>
    <xf numFmtId="182" fontId="14" fillId="5" borderId="1" xfId="2" applyNumberFormat="1" applyFont="1" applyFill="1" applyBorder="1" applyAlignment="1">
      <alignment horizontal="right" vertical="center" indent="1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">
    <cellStyle name="一般" xfId="0" builtinId="0"/>
    <cellStyle name="千分位" xfId="1" builtinId="3"/>
    <cellStyle name="千分位[0]" xfId="3" builtinId="6"/>
    <cellStyle name="百分比" xfId="2" builtinId="5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75299107092498E-2"/>
          <c:y val="8.6215058770477498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WSTP!$B$2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41136425830265E-2"/>
                  <c:y val="-4.1643072844897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062611207014543E-2"/>
                  <c:y val="-2.462191347135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800240636860092E-2"/>
                  <c:y val="4.1695039184840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176487189906836E-2"/>
                  <c:y val="3.3830100840916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3687770491003173E-2"/>
                  <c:y val="-2.8932335905410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179230959396243E-2"/>
                  <c:y val="4.147333917593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6464537362904363E-2"/>
                  <c:y val="3.4256130965212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0553135865396142E-2"/>
                  <c:y val="-4.164299441505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WSTP!$B$4:$B$31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ser>
          <c:idx val="1"/>
          <c:order val="1"/>
          <c:tx>
            <c:strRef>
              <c:f>WSTP!$C$2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9054962784466357E-2"/>
                  <c:y val="3.4055841631585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182521148563554E-2"/>
                  <c:y val="4.4861566039941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580186291974859E-2"/>
                  <c:y val="-3.7647596916078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306767434236005E-2"/>
                  <c:y val="-4.1273297084877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1136425830265E-2"/>
                  <c:y val="-2.7879633849173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898067796358406E-2"/>
                  <c:y val="3.1482677289115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74995411135715E-2"/>
                  <c:y val="-3.095105203406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946762237402237E-2"/>
                  <c:y val="2.467133288703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4.2903870650525193E-2"/>
                  <c:y val="-2.413887238066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067095031400564E-2"/>
                  <c:y val="-3.8017294246258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3.6650330153899416E-2"/>
                  <c:y val="4.0937561129447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6.1777526612587785E-2"/>
                  <c:y val="-1.7557054602380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5.9911420189273153E-2"/>
                  <c:y val="-2.099791435131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WSTP!$C$4:$C$31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4560"/>
        <c:axId val="139636096"/>
      </c:lineChart>
      <c:dateAx>
        <c:axId val="139634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39636096"/>
        <c:crosses val="autoZero"/>
        <c:auto val="1"/>
        <c:lblOffset val="100"/>
        <c:baseTimeUnit val="days"/>
      </c:dateAx>
      <c:valAx>
        <c:axId val="139636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634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39670577469542"/>
          <c:y val="0.40572233919394923"/>
          <c:w val="0.1105158866014487"/>
          <c:h val="8.724083797975423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9450761039673"/>
          <c:y val="6.1175278251177023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NHR!$D$2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5"/>
              <c:layout>
                <c:manualLayout>
                  <c:x val="-3.6703250098555663E-2"/>
                  <c:y val="-3.9205033298781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93539513960913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3881820071186682E-2"/>
                  <c:y val="-3.5673849890783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6703250098555663E-2"/>
                  <c:y val="-4.6267400114777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8113965112240154E-2"/>
                  <c:y val="3.121482718888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735903041446082E-2"/>
                  <c:y val="3.285696649657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65782551943471E-2"/>
                  <c:y val="-4.979858352277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NHR!$D$4:$D$31</c:f>
              <c:numCache>
                <c:formatCode>#,##0_ ;[Red]\-#,##0" "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2592"/>
        <c:axId val="48224128"/>
      </c:lineChart>
      <c:dateAx>
        <c:axId val="482225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8224128"/>
        <c:crossesAt val="-2000"/>
        <c:auto val="1"/>
        <c:lblOffset val="100"/>
        <c:baseTimeUnit val="days"/>
      </c:dateAx>
      <c:valAx>
        <c:axId val="4822412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8222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64234528475005"/>
          <c:y val="0.48648392438928284"/>
          <c:w val="8.3005279113965491E-2"/>
          <c:h val="4.690168891937483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6201557136"/>
          <c:y val="5.3029187974900908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9201517529466992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WSTP!$D$2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0"/>
              <c:layout>
                <c:manualLayout>
                  <c:x val="-3.0616847913924612E-2"/>
                  <c:y val="-3.4775761512214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359055407442822E-2"/>
                  <c:y val="-3.591463767277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992841454404969E-2"/>
                  <c:y val="2.9115858405662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440528087280383E-2"/>
                  <c:y val="5.566729912849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503014986792042E-2"/>
                  <c:y val="-8.534842492537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193556875752772E-2"/>
                  <c:y val="-4.244843916132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4717585406852984E-2"/>
                  <c:y val="-2.609572343104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8130071700979068E-2"/>
                  <c:y val="3.091898631124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8768255846386242E-2"/>
                  <c:y val="3.903876182807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5216364249726772E-2"/>
                  <c:y val="-2.829173024650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3788735096267973E-2"/>
                  <c:y val="4.8698355747543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1796546680726423E-2"/>
                  <c:y val="3.717529795402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3756825166978118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2471105057502135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WSTP!$D$4:$D$31</c:f>
              <c:numCache>
                <c:formatCode>#,##0_ ;[Red]\-#,##0" "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6496"/>
        <c:axId val="47708032"/>
      </c:lineChart>
      <c:dateAx>
        <c:axId val="477064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708032"/>
        <c:crossesAt val="-2000"/>
        <c:auto val="1"/>
        <c:lblOffset val="100"/>
        <c:baseTimeUnit val="days"/>
      </c:dateAx>
      <c:valAx>
        <c:axId val="47708032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4770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42593459950969"/>
          <c:y val="0.46928958880139982"/>
          <c:w val="8.0617775667671532E-2"/>
          <c:h val="5.6979497120452458E-2"/>
        </c:manualLayout>
      </c:layout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004593118057309"/>
        </c:manualLayout>
      </c:layout>
      <c:lineChart>
        <c:grouping val="standard"/>
        <c:varyColors val="0"/>
        <c:ser>
          <c:idx val="0"/>
          <c:order val="0"/>
          <c:tx>
            <c:strRef>
              <c:f>WBEC!$B$2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3"/>
              <c:layout>
                <c:manualLayout>
                  <c:x val="-2.2266012008615613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WBEC!$B$4:$B$31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ser>
          <c:idx val="1"/>
          <c:order val="1"/>
          <c:tx>
            <c:strRef>
              <c:f>WBEC!$C$2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4109694531622003E-3"/>
                  <c:y val="-3.0560210884582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WBEC!$C$4:$C$31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4704"/>
        <c:axId val="47786240"/>
      </c:lineChart>
      <c:dateAx>
        <c:axId val="477847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786240"/>
        <c:crosses val="autoZero"/>
        <c:auto val="1"/>
        <c:lblOffset val="100"/>
        <c:baseTimeUnit val="days"/>
      </c:dateAx>
      <c:valAx>
        <c:axId val="47786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78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00209004959396"/>
          <c:y val="0.44655104572420096"/>
          <c:w val="0.10767309282974551"/>
          <c:h val="9.6797263972167313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8474293031031"/>
          <c:y val="6.0030117935964911E-2"/>
        </c:manualLayout>
      </c:layout>
      <c:overlay val="0"/>
      <c:txPr>
        <a:bodyPr/>
        <a:lstStyle/>
        <a:p>
          <a:pPr>
            <a:defRPr sz="1800"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WBEC!$D$2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0"/>
              <c:layout>
                <c:manualLayout>
                  <c:x val="-2.8355371775058268E-2"/>
                  <c:y val="3.4949818269175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2712511720320305E-2"/>
                  <c:y val="4.20121850851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WBEC!$D$4:$D$31</c:f>
              <c:numCache>
                <c:formatCode>#,##0_ ;[Red]\-#,##0" "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03008"/>
        <c:axId val="47804800"/>
      </c:lineChart>
      <c:dateAx>
        <c:axId val="4780300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804800"/>
        <c:crossesAt val="-2000"/>
        <c:auto val="1"/>
        <c:lblOffset val="100"/>
        <c:baseTimeUnit val="days"/>
      </c:dateAx>
      <c:valAx>
        <c:axId val="47804800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80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171143210487"/>
          <c:y val="0.46882326510456745"/>
          <c:w val="8.8602219753039335E-2"/>
          <c:h val="6.3854083716295265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NTF!$B$2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5861248763805845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NTF!$B$4:$B$31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ser>
          <c:idx val="1"/>
          <c:order val="1"/>
          <c:tx>
            <c:strRef>
              <c:f>NTF!$C$2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NTF!$A$4:$A$31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NTF!$C$4:$C$31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7200"/>
        <c:axId val="47833088"/>
      </c:lineChart>
      <c:dateAx>
        <c:axId val="478272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833088"/>
        <c:crosses val="autoZero"/>
        <c:auto val="1"/>
        <c:lblOffset val="100"/>
        <c:baseTimeUnit val="days"/>
      </c:dateAx>
      <c:valAx>
        <c:axId val="478330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8272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1967864260292"/>
          <c:y val="6.1747407232500655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38689932435E-2"/>
          <c:y val="0.24295459398620003"/>
          <c:w val="0.81333587632273951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NTF!$D$2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2"/>
              <c:layout>
                <c:manualLayout>
                  <c:x val="-4.7988964877421096E-2"/>
                  <c:y val="-4.2736216706779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NTF!$D$4:$D$31</c:f>
              <c:numCache>
                <c:formatCode>#,##0_ ;[Red]\-#,##0" "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9856"/>
        <c:axId val="47851392"/>
      </c:lineChart>
      <c:dateAx>
        <c:axId val="478498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851392"/>
        <c:crossesAt val="-2000"/>
        <c:auto val="1"/>
        <c:lblOffset val="100"/>
        <c:baseTimeUnit val="days"/>
      </c:dateAx>
      <c:valAx>
        <c:axId val="47851392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478498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MERP!$B$2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MERP!$B$4:$B$31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ser>
          <c:idx val="1"/>
          <c:order val="1"/>
          <c:tx>
            <c:strRef>
              <c:f>MERP!$C$2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MERP!$A$4:$A$31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MERP!$C$4:$C$31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9584"/>
        <c:axId val="47941120"/>
      </c:lineChart>
      <c:dateAx>
        <c:axId val="479395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941120"/>
        <c:crosses val="autoZero"/>
        <c:auto val="1"/>
        <c:lblOffset val="100"/>
        <c:baseTimeUnit val="days"/>
      </c:dateAx>
      <c:valAx>
        <c:axId val="479411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93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51620807028331"/>
          <c:y val="0.44208574248977389"/>
          <c:w val="0.11048379192971676"/>
          <c:h val="0.10946147363418189"/>
        </c:manualLayout>
      </c:layout>
      <c:overlay val="0"/>
      <c:txPr>
        <a:bodyPr/>
        <a:lstStyle/>
        <a:p>
          <a:pPr>
            <a:defRPr sz="850" b="0" i="0" strike="noStrike"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0185324512"/>
          <c:y val="5.654374290541534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MERP!$D$2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6"/>
              <c:layout>
                <c:manualLayout>
                  <c:x val="-3.106039004381769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2346110153293627E-2"/>
                  <c:y val="5.2605735309164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5417529989079733E-2"/>
                  <c:y val="4.9074551901166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2346110153293627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MERP!$D$4:$D$31</c:f>
              <c:numCache>
                <c:formatCode>#,##0_ ;[Red]\-#,##0" "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2464"/>
        <c:axId val="47984000"/>
      </c:lineChart>
      <c:dateAx>
        <c:axId val="479824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984000"/>
        <c:crossesAt val="-2000"/>
        <c:auto val="1"/>
        <c:lblOffset val="100"/>
        <c:baseTimeUnit val="days"/>
      </c:dateAx>
      <c:valAx>
        <c:axId val="47984000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98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50177381789718"/>
          <c:y val="0.51346364397999811"/>
          <c:w val="8.392730441578776E-2"/>
          <c:h val="4.712043101005204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NHR!$B$2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NHR!$B$4:$B$31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ser>
          <c:idx val="1"/>
          <c:order val="1"/>
          <c:tx>
            <c:strRef>
              <c:f>NHR!$C$2</c:f>
              <c:strCache>
                <c:ptCount val="1"/>
                <c:pt idx="0">
                  <c:v>去年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NHR!$A$4:$A$31</c:f>
              <c:numCache>
                <c:formatCode>m/d;@</c:formatCode>
                <c:ptCount val="28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</c:numCache>
            </c:numRef>
          </c:cat>
          <c:val>
            <c:numRef>
              <c:f>NHR!$C$4:$C$31</c:f>
              <c:numCache>
                <c:formatCode>_-* #,##0_-;\-* #,##0_-;_-* "-"??_-;_-@_-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9456"/>
        <c:axId val="48193536"/>
      </c:lineChart>
      <c:dateAx>
        <c:axId val="48179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48193536"/>
        <c:crosses val="autoZero"/>
        <c:auto val="1"/>
        <c:lblOffset val="100"/>
        <c:baseTimeUnit val="days"/>
      </c:dateAx>
      <c:valAx>
        <c:axId val="48193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zh-TW"/>
          </a:p>
        </c:txPr>
        <c:crossAx val="4817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3996144598864"/>
          <c:y val="0.44259392575928008"/>
          <c:w val="0.10273053566246056"/>
          <c:h val="0.114812148481439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18208</xdr:colOff>
      <xdr:row>24</xdr:row>
      <xdr:rowOff>11205</xdr:rowOff>
    </xdr:from>
    <xdr:to>
      <xdr:col>19</xdr:col>
      <xdr:colOff>593912</xdr:colOff>
      <xdr:row>37</xdr:row>
      <xdr:rowOff>212911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19891</xdr:colOff>
      <xdr:row>1</xdr:row>
      <xdr:rowOff>11207</xdr:rowOff>
    </xdr:from>
    <xdr:to>
      <xdr:col>20</xdr:col>
      <xdr:colOff>0</xdr:colOff>
      <xdr:row>23</xdr:row>
      <xdr:rowOff>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231120</xdr:colOff>
      <xdr:row>23</xdr:row>
      <xdr:rowOff>-1</xdr:rowOff>
    </xdr:from>
    <xdr:to>
      <xdr:col>19</xdr:col>
      <xdr:colOff>571501</xdr:colOff>
      <xdr:row>37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5882</xdr:colOff>
      <xdr:row>1</xdr:row>
      <xdr:rowOff>0</xdr:rowOff>
    </xdr:from>
    <xdr:to>
      <xdr:col>19</xdr:col>
      <xdr:colOff>582707</xdr:colOff>
      <xdr:row>21</xdr:row>
      <xdr:rowOff>221876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7001</xdr:colOff>
      <xdr:row>22</xdr:row>
      <xdr:rowOff>226078</xdr:rowOff>
    </xdr:from>
    <xdr:to>
      <xdr:col>20</xdr:col>
      <xdr:colOff>22411</xdr:colOff>
      <xdr:row>37</xdr:row>
      <xdr:rowOff>11206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20</xdr:col>
      <xdr:colOff>24934</xdr:colOff>
      <xdr:row>21</xdr:row>
      <xdr:rowOff>225800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231119</xdr:colOff>
      <xdr:row>23</xdr:row>
      <xdr:rowOff>11206</xdr:rowOff>
    </xdr:from>
    <xdr:to>
      <xdr:col>19</xdr:col>
      <xdr:colOff>593913</xdr:colOff>
      <xdr:row>37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19</xdr:col>
      <xdr:colOff>582706</xdr:colOff>
      <xdr:row>22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</xdr:colOff>
      <xdr:row>22</xdr:row>
      <xdr:rowOff>224118</xdr:rowOff>
    </xdr:from>
    <xdr:to>
      <xdr:col>19</xdr:col>
      <xdr:colOff>605117</xdr:colOff>
      <xdr:row>36</xdr:row>
      <xdr:rowOff>224118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288830</xdr:colOff>
      <xdr:row>0</xdr:row>
      <xdr:rowOff>446553</xdr:rowOff>
    </xdr:from>
    <xdr:to>
      <xdr:col>20</xdr:col>
      <xdr:colOff>11206</xdr:colOff>
      <xdr:row>22</xdr:row>
      <xdr:rowOff>11205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8"/>
  <sheetViews>
    <sheetView tabSelected="1" workbookViewId="0">
      <selection activeCell="E9" sqref="E9"/>
    </sheetView>
  </sheetViews>
  <sheetFormatPr defaultRowHeight="12.75"/>
  <cols>
    <col min="1" max="1" width="13.140625" customWidth="1"/>
    <col min="2" max="2" width="19.85546875" customWidth="1"/>
    <col min="3" max="3" width="13.42578125" customWidth="1"/>
    <col min="4" max="4" width="20.42578125" customWidth="1"/>
    <col min="5" max="5" width="14" customWidth="1"/>
    <col min="6" max="6" width="21" customWidth="1"/>
    <col min="7" max="7" width="14.28515625" customWidth="1"/>
  </cols>
  <sheetData>
    <row r="1" spans="1:7" ht="27.75" customHeight="1">
      <c r="A1" s="29" t="s">
        <v>23</v>
      </c>
      <c r="B1" s="30"/>
      <c r="C1" s="30"/>
    </row>
    <row r="2" spans="1:7" ht="56.25">
      <c r="A2" s="33" t="str">
        <f>MONTH(WSTP!A4)&amp;"月"</f>
        <v>5月</v>
      </c>
      <c r="B2" s="34" t="s">
        <v>27</v>
      </c>
      <c r="C2" s="35" t="s">
        <v>29</v>
      </c>
      <c r="D2" s="34" t="s">
        <v>26</v>
      </c>
      <c r="E2" s="35" t="s">
        <v>30</v>
      </c>
      <c r="F2" s="34" t="s">
        <v>28</v>
      </c>
      <c r="G2" s="35" t="s">
        <v>31</v>
      </c>
    </row>
    <row r="3" spans="1:7" ht="18.75">
      <c r="A3" s="36" t="s">
        <v>2</v>
      </c>
      <c r="B3" s="37" t="str">
        <f>WSTP!$L$1</f>
        <v>[diff]</v>
      </c>
      <c r="C3" s="38"/>
      <c r="D3" s="37">
        <f>WSTP!D3</f>
        <v>0</v>
      </c>
      <c r="E3" s="38">
        <f>IF(WSTP!C3 &lt;&gt; 0, D3/WSTP!C3, 0)</f>
        <v>0</v>
      </c>
      <c r="F3" s="37" t="e">
        <f>B3+D3</f>
        <v>#VALUE!</v>
      </c>
      <c r="G3" s="38"/>
    </row>
    <row r="4" spans="1:7" ht="18.75">
      <c r="A4" s="36" t="s">
        <v>3</v>
      </c>
      <c r="B4" s="37" t="str">
        <f>WBEC!$L$1</f>
        <v>[diff]</v>
      </c>
      <c r="C4" s="38"/>
      <c r="D4" s="37">
        <f>WBEC!D3</f>
        <v>0</v>
      </c>
      <c r="E4" s="38">
        <f>IF(WBEC!C3 &lt;&gt; 0, D4/WBEC!C3, 0)</f>
        <v>0</v>
      </c>
      <c r="F4" s="37" t="e">
        <f t="shared" ref="F4:F7" si="0">B4+D4</f>
        <v>#VALUE!</v>
      </c>
      <c r="G4" s="38"/>
    </row>
    <row r="5" spans="1:7" ht="18.75">
      <c r="A5" s="36" t="s">
        <v>4</v>
      </c>
      <c r="B5" s="37" t="str">
        <f>NTF!$L$1</f>
        <v>[diff]</v>
      </c>
      <c r="C5" s="38"/>
      <c r="D5" s="37">
        <f>NTF!D3</f>
        <v>0</v>
      </c>
      <c r="E5" s="38">
        <f>IF(NTF!C3 &lt;&gt; 0, D5/NTF!C3, 0)</f>
        <v>0</v>
      </c>
      <c r="F5" s="37" t="e">
        <f t="shared" si="0"/>
        <v>#VALUE!</v>
      </c>
      <c r="G5" s="38"/>
    </row>
    <row r="6" spans="1:7" ht="18.75">
      <c r="A6" s="36" t="s">
        <v>5</v>
      </c>
      <c r="B6" s="37" t="str">
        <f>MERP!$L$1</f>
        <v>[diff]</v>
      </c>
      <c r="C6" s="38"/>
      <c r="D6" s="37">
        <f>MERP!D3</f>
        <v>0</v>
      </c>
      <c r="E6" s="38">
        <f>IF(MERP!C3 &lt;&gt; 0, D6/MERP!C3, 0)</f>
        <v>0</v>
      </c>
      <c r="F6" s="37" t="e">
        <f t="shared" si="0"/>
        <v>#VALUE!</v>
      </c>
      <c r="G6" s="38"/>
    </row>
    <row r="7" spans="1:7" ht="18.75">
      <c r="A7" s="36" t="s">
        <v>6</v>
      </c>
      <c r="B7" s="37" t="str">
        <f>NHR!$L$1</f>
        <v>[diff]</v>
      </c>
      <c r="C7" s="38"/>
      <c r="D7" s="37">
        <f>NHR!D3</f>
        <v>0</v>
      </c>
      <c r="E7" s="38">
        <f>IF(NHR!C3 &lt;&gt; 0, D7/NHR!C3, 0)</f>
        <v>0</v>
      </c>
      <c r="F7" s="37" t="e">
        <f t="shared" si="0"/>
        <v>#VALUE!</v>
      </c>
      <c r="G7" s="38"/>
    </row>
    <row r="8" spans="1:7" ht="24" customHeight="1">
      <c r="A8" s="39" t="s">
        <v>7</v>
      </c>
      <c r="B8" s="40">
        <f>SUM(B3:B7)</f>
        <v>0</v>
      </c>
      <c r="C8" s="41"/>
      <c r="D8" s="40">
        <f>SUM(D3:D7)</f>
        <v>0</v>
      </c>
      <c r="E8" s="41">
        <f>IF((E3+E4+E5+E6+E7) &lt;&gt; 0, D8/(WSTP!C3+WBEC!C3+NTF!C3+MERP!C3+NHR!C3), 0)</f>
        <v>0</v>
      </c>
      <c r="F8" s="40" t="e">
        <f>SUM(F3:F7)</f>
        <v>#VALUE!</v>
      </c>
      <c r="G8" s="41"/>
    </row>
  </sheetData>
  <phoneticPr fontId="2" type="noConversion"/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7" max="7" width="9.140625" customWidth="1"/>
    <col min="11" max="12" width="9.140625" customWidth="1"/>
  </cols>
  <sheetData>
    <row r="1" spans="1:17" ht="36" customHeight="1" thickBot="1">
      <c r="A1" s="42" t="s">
        <v>12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7" ht="36" customHeight="1" thickBot="1">
      <c r="A2" s="12"/>
      <c r="B2" s="17" t="s">
        <v>14</v>
      </c>
      <c r="C2" s="17" t="s">
        <v>15</v>
      </c>
      <c r="D2" s="18" t="s">
        <v>9</v>
      </c>
      <c r="N2" s="2"/>
      <c r="O2" s="2"/>
      <c r="P2" s="2"/>
      <c r="Q2" s="2"/>
    </row>
    <row r="3" spans="1:17" ht="17.25" thickTop="1">
      <c r="A3" s="19" t="s">
        <v>25</v>
      </c>
      <c r="B3" s="31"/>
      <c r="C3" s="31"/>
      <c r="D3" s="32">
        <f>B3-C3</f>
        <v>0</v>
      </c>
      <c r="F3" s="4"/>
      <c r="G3" s="9"/>
      <c r="H3" s="8"/>
      <c r="I3" s="8"/>
      <c r="J3" s="8"/>
      <c r="K3" s="8"/>
      <c r="L3" s="10"/>
      <c r="M3" s="2"/>
      <c r="N3" s="2"/>
      <c r="O3" s="2"/>
      <c r="P3" s="2"/>
      <c r="Q3" s="2"/>
    </row>
    <row r="4" spans="1:17" ht="16.5">
      <c r="A4" s="19">
        <v>42856</v>
      </c>
      <c r="B4" s="6"/>
      <c r="C4" s="6"/>
      <c r="D4" s="27">
        <f>B4-C4</f>
        <v>0</v>
      </c>
      <c r="F4" s="4"/>
      <c r="G4" s="9"/>
      <c r="H4" s="8"/>
      <c r="I4" s="8"/>
      <c r="J4" s="8"/>
      <c r="K4" s="8"/>
      <c r="L4" s="10"/>
      <c r="M4" s="2"/>
      <c r="N4" s="2"/>
      <c r="O4" s="2"/>
      <c r="P4" s="2"/>
      <c r="Q4" s="2"/>
    </row>
    <row r="5" spans="1:17" ht="18.95" customHeight="1">
      <c r="A5" s="19">
        <v>42857</v>
      </c>
      <c r="B5" s="7"/>
      <c r="C5" s="7"/>
      <c r="D5" s="27" t="str">
        <f t="shared" ref="D5:D31" si="0">IF(ISBLANK(B5),$L$1, D4+B5-C5)</f>
        <v>[diff]</v>
      </c>
    </row>
    <row r="6" spans="1:17" ht="18.95" customHeight="1">
      <c r="A6" s="20">
        <v>42858</v>
      </c>
      <c r="B6" s="6"/>
      <c r="C6" s="6"/>
      <c r="D6" s="27" t="str">
        <f t="shared" si="0"/>
        <v>[diff]</v>
      </c>
    </row>
    <row r="7" spans="1:17" ht="18.95" customHeight="1">
      <c r="A7" s="20">
        <v>42859</v>
      </c>
      <c r="B7" s="6"/>
      <c r="C7" s="6"/>
      <c r="D7" s="27" t="str">
        <f t="shared" si="0"/>
        <v>[diff]</v>
      </c>
    </row>
    <row r="8" spans="1:17" ht="18.95" customHeight="1">
      <c r="A8" s="20">
        <v>42860</v>
      </c>
      <c r="B8" s="6"/>
      <c r="C8" s="6"/>
      <c r="D8" s="27" t="str">
        <f t="shared" si="0"/>
        <v>[diff]</v>
      </c>
    </row>
    <row r="9" spans="1:17" ht="18.95" customHeight="1">
      <c r="A9" s="20">
        <v>42861</v>
      </c>
      <c r="B9" s="6"/>
      <c r="C9" s="6"/>
      <c r="D9" s="27" t="str">
        <f t="shared" si="0"/>
        <v>[diff]</v>
      </c>
    </row>
    <row r="10" spans="1:17" ht="18.95" customHeight="1">
      <c r="A10" s="20">
        <v>42862</v>
      </c>
      <c r="B10" s="6"/>
      <c r="C10" s="6"/>
      <c r="D10" s="27" t="str">
        <f t="shared" si="0"/>
        <v>[diff]</v>
      </c>
    </row>
    <row r="11" spans="1:17" ht="18.95" customHeight="1">
      <c r="A11" s="20">
        <v>42863</v>
      </c>
      <c r="B11" s="6"/>
      <c r="C11" s="6"/>
      <c r="D11" s="27" t="str">
        <f t="shared" si="0"/>
        <v>[diff]</v>
      </c>
    </row>
    <row r="12" spans="1:17" ht="18.95" customHeight="1">
      <c r="A12" s="20">
        <v>42864</v>
      </c>
      <c r="B12" s="6"/>
      <c r="C12" s="6"/>
      <c r="D12" s="27" t="str">
        <f t="shared" si="0"/>
        <v>[diff]</v>
      </c>
    </row>
    <row r="13" spans="1:17" ht="18.95" customHeight="1">
      <c r="A13" s="20">
        <v>42865</v>
      </c>
      <c r="B13" s="6"/>
      <c r="C13" s="6"/>
      <c r="D13" s="27" t="str">
        <f t="shared" si="0"/>
        <v>[diff]</v>
      </c>
    </row>
    <row r="14" spans="1:17" ht="18.95" customHeight="1">
      <c r="A14" s="20">
        <v>42866</v>
      </c>
      <c r="B14" s="6"/>
      <c r="C14" s="6"/>
      <c r="D14" s="27" t="str">
        <f t="shared" si="0"/>
        <v>[diff]</v>
      </c>
    </row>
    <row r="15" spans="1:17" ht="18.95" customHeight="1">
      <c r="A15" s="20">
        <v>42867</v>
      </c>
      <c r="B15" s="6"/>
      <c r="C15" s="6"/>
      <c r="D15" s="27" t="str">
        <f t="shared" si="0"/>
        <v>[diff]</v>
      </c>
    </row>
    <row r="16" spans="1:17" ht="18.95" customHeight="1">
      <c r="A16" s="20">
        <v>42868</v>
      </c>
      <c r="B16" s="6"/>
      <c r="C16" s="6"/>
      <c r="D16" s="27" t="str">
        <f t="shared" si="0"/>
        <v>[diff]</v>
      </c>
    </row>
    <row r="17" spans="1:5" ht="18.95" customHeight="1">
      <c r="A17" s="20">
        <v>42869</v>
      </c>
      <c r="B17" s="6"/>
      <c r="C17" s="6"/>
      <c r="D17" s="27" t="str">
        <f t="shared" si="0"/>
        <v>[diff]</v>
      </c>
    </row>
    <row r="18" spans="1:5" ht="18.95" customHeight="1">
      <c r="A18" s="20">
        <v>42870</v>
      </c>
      <c r="B18" s="6"/>
      <c r="C18" s="6"/>
      <c r="D18" s="27" t="str">
        <f t="shared" si="0"/>
        <v>[diff]</v>
      </c>
      <c r="E18" s="11"/>
    </row>
    <row r="19" spans="1:5" ht="18.95" customHeight="1">
      <c r="A19" s="20">
        <v>42871</v>
      </c>
      <c r="B19" s="6"/>
      <c r="C19" s="6"/>
      <c r="D19" s="27" t="str">
        <f t="shared" si="0"/>
        <v>[diff]</v>
      </c>
      <c r="E19" s="11"/>
    </row>
    <row r="20" spans="1:5" ht="18.95" customHeight="1">
      <c r="A20" s="20">
        <v>42872</v>
      </c>
      <c r="B20" s="6"/>
      <c r="C20" s="6"/>
      <c r="D20" s="27" t="str">
        <f t="shared" si="0"/>
        <v>[diff]</v>
      </c>
      <c r="E20" s="11"/>
    </row>
    <row r="21" spans="1:5" ht="18.95" customHeight="1">
      <c r="A21" s="20">
        <v>42873</v>
      </c>
      <c r="B21" s="6"/>
      <c r="C21" s="6"/>
      <c r="D21" s="27" t="str">
        <f t="shared" si="0"/>
        <v>[diff]</v>
      </c>
      <c r="E21" s="11"/>
    </row>
    <row r="22" spans="1:5" ht="18.95" customHeight="1">
      <c r="A22" s="20">
        <v>42874</v>
      </c>
      <c r="B22" s="6"/>
      <c r="C22" s="6"/>
      <c r="D22" s="27" t="str">
        <f t="shared" si="0"/>
        <v>[diff]</v>
      </c>
      <c r="E22" s="11"/>
    </row>
    <row r="23" spans="1:5" ht="18.95" customHeight="1">
      <c r="A23" s="20">
        <v>42875</v>
      </c>
      <c r="B23" s="6"/>
      <c r="C23" s="6"/>
      <c r="D23" s="27" t="str">
        <f t="shared" si="0"/>
        <v>[diff]</v>
      </c>
      <c r="E23" s="11"/>
    </row>
    <row r="24" spans="1:5" ht="18.95" customHeight="1">
      <c r="A24" s="20">
        <v>42876</v>
      </c>
      <c r="B24" s="6"/>
      <c r="C24" s="6"/>
      <c r="D24" s="27" t="str">
        <f t="shared" si="0"/>
        <v>[diff]</v>
      </c>
      <c r="E24" s="11"/>
    </row>
    <row r="25" spans="1:5" ht="18.95" customHeight="1">
      <c r="A25" s="20">
        <v>42877</v>
      </c>
      <c r="B25" s="6"/>
      <c r="C25" s="6"/>
      <c r="D25" s="27" t="str">
        <f t="shared" si="0"/>
        <v>[diff]</v>
      </c>
      <c r="E25" s="11"/>
    </row>
    <row r="26" spans="1:5" ht="18.95" customHeight="1">
      <c r="A26" s="20">
        <v>42878</v>
      </c>
      <c r="B26" s="6"/>
      <c r="C26" s="6"/>
      <c r="D26" s="27" t="str">
        <f t="shared" si="0"/>
        <v>[diff]</v>
      </c>
      <c r="E26" s="11"/>
    </row>
    <row r="27" spans="1:5" ht="18.95" customHeight="1">
      <c r="A27" s="20">
        <v>42879</v>
      </c>
      <c r="B27" s="6"/>
      <c r="C27" s="6"/>
      <c r="D27" s="27" t="str">
        <f t="shared" si="0"/>
        <v>[diff]</v>
      </c>
      <c r="E27" s="11"/>
    </row>
    <row r="28" spans="1:5" ht="18.95" customHeight="1">
      <c r="A28" s="20">
        <v>42880</v>
      </c>
      <c r="B28" s="6"/>
      <c r="C28" s="6"/>
      <c r="D28" s="27" t="str">
        <f t="shared" si="0"/>
        <v>[diff]</v>
      </c>
      <c r="E28" s="11"/>
    </row>
    <row r="29" spans="1:5" ht="18.95" customHeight="1">
      <c r="A29" s="20">
        <v>42881</v>
      </c>
      <c r="B29" s="6"/>
      <c r="C29" s="6"/>
      <c r="D29" s="27" t="str">
        <f t="shared" si="0"/>
        <v>[diff]</v>
      </c>
      <c r="E29" s="11"/>
    </row>
    <row r="30" spans="1:5" ht="18.95" customHeight="1">
      <c r="A30" s="20">
        <v>42882</v>
      </c>
      <c r="B30" s="6"/>
      <c r="C30" s="6"/>
      <c r="D30" s="27" t="str">
        <f t="shared" si="0"/>
        <v>[diff]</v>
      </c>
      <c r="E30" s="11"/>
    </row>
    <row r="31" spans="1:5" ht="18.95" customHeight="1">
      <c r="A31" s="20">
        <v>42883</v>
      </c>
      <c r="B31" s="6"/>
      <c r="C31" s="6"/>
      <c r="D31" s="27" t="str">
        <f t="shared" si="0"/>
        <v>[diff]</v>
      </c>
      <c r="E31" s="11"/>
    </row>
    <row r="32" spans="1:5" ht="18.95" customHeight="1" thickBot="1">
      <c r="A32" s="21" t="s">
        <v>8</v>
      </c>
      <c r="B32" s="5">
        <f>SUM(B4:B31)</f>
        <v>0</v>
      </c>
      <c r="C32" s="5">
        <f>SUM(C4:C31)</f>
        <v>0</v>
      </c>
      <c r="D32" s="28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  <row r="43" ht="18.95" customHeight="1"/>
    <row r="44" ht="18.95" customHeight="1"/>
    <row r="45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0" max="10" width="9.140625" customWidth="1"/>
  </cols>
  <sheetData>
    <row r="1" spans="1:16" ht="36" customHeight="1" thickBot="1">
      <c r="A1" s="42" t="s">
        <v>16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9</v>
      </c>
      <c r="E2" s="22"/>
      <c r="F2" s="9"/>
      <c r="G2" s="23"/>
      <c r="H2" s="23"/>
      <c r="I2" s="23"/>
      <c r="J2" s="23"/>
      <c r="K2" s="10"/>
      <c r="L2" s="2"/>
      <c r="M2" s="2"/>
      <c r="N2" s="2"/>
      <c r="O2" s="2"/>
      <c r="P2" s="2"/>
    </row>
    <row r="3" spans="1:16" ht="17.25" thickTop="1">
      <c r="A3" s="19" t="s">
        <v>24</v>
      </c>
      <c r="B3" s="31"/>
      <c r="C3" s="31"/>
      <c r="D3" s="32">
        <f>B3-C3</f>
        <v>0</v>
      </c>
      <c r="E3" s="3"/>
      <c r="F3" s="9"/>
      <c r="G3" s="8"/>
      <c r="H3" s="8"/>
      <c r="I3" s="8"/>
      <c r="J3" s="8"/>
      <c r="K3" s="10"/>
      <c r="L3" s="2"/>
      <c r="M3" s="2"/>
      <c r="N3" s="2"/>
      <c r="O3" s="2"/>
      <c r="P3" s="2"/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1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 thickBot="1">
      <c r="A32" s="21" t="s">
        <v>8</v>
      </c>
      <c r="B32" s="5">
        <f>SUM(B4:B31)</f>
        <v>0</v>
      </c>
      <c r="C32" s="5">
        <f>SUM(C4:C31)</f>
        <v>0</v>
      </c>
      <c r="D32" s="28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42" t="s">
        <v>17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18</v>
      </c>
      <c r="E2" s="24"/>
      <c r="F2" s="9"/>
      <c r="G2" s="23"/>
      <c r="H2" s="23"/>
      <c r="I2" s="23"/>
      <c r="J2" s="23"/>
      <c r="K2" s="10"/>
      <c r="L2" s="25"/>
      <c r="M2" s="25"/>
      <c r="N2" s="2"/>
      <c r="O2" s="2"/>
      <c r="P2" s="2"/>
    </row>
    <row r="3" spans="1:16" ht="18.95" customHeight="1" thickTop="1">
      <c r="A3" s="19" t="s">
        <v>24</v>
      </c>
      <c r="B3" s="31"/>
      <c r="C3" s="31"/>
      <c r="D3" s="32">
        <f>B3-C3</f>
        <v>0</v>
      </c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1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 thickBot="1">
      <c r="A32" s="21" t="s">
        <v>8</v>
      </c>
      <c r="B32" s="5">
        <f>SUM(B4:B31)</f>
        <v>0</v>
      </c>
      <c r="C32" s="5">
        <f>SUM(C4:C31)</f>
        <v>0</v>
      </c>
      <c r="D32" s="28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42" t="s">
        <v>19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20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>
      <c r="A3" s="19" t="s">
        <v>24</v>
      </c>
      <c r="B3" s="31"/>
      <c r="C3" s="31"/>
      <c r="D3" s="32">
        <f>B3-C3</f>
        <v>0</v>
      </c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1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 thickBot="1">
      <c r="A32" s="21" t="s">
        <v>8</v>
      </c>
      <c r="B32" s="5">
        <f>SUM(B4:B31)</f>
        <v>0</v>
      </c>
      <c r="C32" s="5">
        <f>SUM(C4:C31)</f>
        <v>0</v>
      </c>
      <c r="D32" s="28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4.28515625" customWidth="1"/>
    <col min="6" max="6" width="10.28515625" bestFit="1" customWidth="1"/>
  </cols>
  <sheetData>
    <row r="1" spans="1:16" ht="36" customHeight="1" thickBot="1">
      <c r="A1" s="42" t="s">
        <v>21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22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>
      <c r="A3" s="19" t="s">
        <v>24</v>
      </c>
      <c r="B3" s="31"/>
      <c r="C3" s="31"/>
      <c r="D3" s="32">
        <f>B3-C3</f>
        <v>0</v>
      </c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1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 thickBot="1">
      <c r="A32" s="21" t="s">
        <v>8</v>
      </c>
      <c r="B32" s="5">
        <f>SUM(B4:B31)</f>
        <v>0</v>
      </c>
      <c r="C32" s="5">
        <f>SUM(C4:C31)</f>
        <v>0</v>
      </c>
      <c r="D32" s="28"/>
    </row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統計表</vt:lpstr>
      <vt:lpstr>WSTP</vt:lpstr>
      <vt:lpstr>WBEC</vt:lpstr>
      <vt:lpstr>NTF</vt:lpstr>
      <vt:lpstr>MERP</vt:lpstr>
      <vt:lpstr>NHR</vt:lpstr>
      <vt:lpstr>DATA_MERP</vt:lpstr>
      <vt:lpstr>DATA_NHR</vt:lpstr>
      <vt:lpstr>DATA_NTF</vt:lpstr>
      <vt:lpstr>DATA_WBEC</vt:lpstr>
      <vt:lpstr>DATA_WSTP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h06(林盈君)</dc:creator>
  <cp:lastModifiedBy>Hana</cp:lastModifiedBy>
  <cp:lastPrinted>2017-05-15T07:28:16Z</cp:lastPrinted>
  <dcterms:created xsi:type="dcterms:W3CDTF">2017-05-15T02:46:25Z</dcterms:created>
  <dcterms:modified xsi:type="dcterms:W3CDTF">2019-01-03T01:01:42Z</dcterms:modified>
</cp:coreProperties>
</file>