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johan\Documents\Coding Temple\Excel\Personal Expense Tracker\"/>
    </mc:Choice>
  </mc:AlternateContent>
  <xr:revisionPtr revIDLastSave="0" documentId="13_ncr:1_{DAB9B3A8-CFF8-4A97-8501-A72F723145C0}" xr6:coauthVersionLast="47" xr6:coauthVersionMax="47" xr10:uidLastSave="{00000000-0000-0000-0000-000000000000}"/>
  <bookViews>
    <workbookView xWindow="-110" yWindow="-110" windowWidth="22780" windowHeight="14540" xr2:uid="{877EA640-A0F2-4E58-A465-6CACE60180CC}"/>
  </bookViews>
  <sheets>
    <sheet name="Dashboard" sheetId="1" r:id="rId1"/>
    <sheet name="Year" sheetId="2" r:id="rId2"/>
    <sheet name="Jan" sheetId="3" r:id="rId3"/>
    <sheet name="Feb" sheetId="5" r:id="rId4"/>
    <sheet name="Mar" sheetId="6" r:id="rId5"/>
    <sheet name="Apr" sheetId="7" r:id="rId6"/>
    <sheet name="May" sheetId="8" r:id="rId7"/>
    <sheet name="June" sheetId="10" r:id="rId8"/>
    <sheet name="July" sheetId="11" r:id="rId9"/>
    <sheet name="Aug" sheetId="12" r:id="rId10"/>
    <sheet name="Sept" sheetId="13" r:id="rId11"/>
    <sheet name="Oct" sheetId="14" r:id="rId12"/>
    <sheet name="Nov" sheetId="15" r:id="rId13"/>
    <sheet name="Dec" sheetId="16"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4" i="1" l="1"/>
  <c r="K25" i="1" s="1"/>
  <c r="F24" i="1"/>
  <c r="F25" i="1" s="1"/>
  <c r="C10" i="1"/>
  <c r="C9" i="1"/>
  <c r="C7" i="1"/>
  <c r="L14" i="2"/>
  <c r="K14" i="2"/>
  <c r="G14" i="2"/>
  <c r="N12" i="2"/>
  <c r="J12" i="2"/>
  <c r="I12" i="2"/>
  <c r="J11" i="2"/>
  <c r="I11" i="2"/>
  <c r="L10" i="2"/>
  <c r="L8" i="2"/>
  <c r="E8" i="2"/>
  <c r="N6" i="2"/>
  <c r="M6" i="2"/>
  <c r="L6" i="2"/>
  <c r="K6" i="2"/>
  <c r="J6" i="2"/>
  <c r="I6" i="2"/>
  <c r="H6" i="2"/>
  <c r="G6" i="2"/>
  <c r="F6" i="2"/>
  <c r="E6" i="2"/>
  <c r="D6" i="2"/>
  <c r="N5" i="2"/>
  <c r="M5" i="2"/>
  <c r="L5" i="2"/>
  <c r="K5" i="2"/>
  <c r="J5" i="2"/>
  <c r="I5" i="2"/>
  <c r="H5" i="2"/>
  <c r="G5" i="2"/>
  <c r="F5" i="2"/>
  <c r="E5" i="2"/>
  <c r="D5" i="2"/>
  <c r="N4" i="2"/>
  <c r="K4" i="2"/>
  <c r="J4" i="2"/>
  <c r="H4" i="2"/>
  <c r="C15" i="2"/>
  <c r="C14" i="2"/>
  <c r="C13" i="2"/>
  <c r="C12" i="2"/>
  <c r="C11" i="2"/>
  <c r="C10" i="2"/>
  <c r="C9" i="2"/>
  <c r="C8" i="2"/>
  <c r="C7" i="2"/>
  <c r="C5" i="2"/>
  <c r="C6" i="2"/>
  <c r="C4" i="2"/>
  <c r="H32" i="16"/>
  <c r="G32" i="16"/>
  <c r="F32" i="16"/>
  <c r="E32" i="16"/>
  <c r="D32" i="16"/>
  <c r="C32" i="16"/>
  <c r="I32" i="16" s="1"/>
  <c r="M11" i="16" s="1"/>
  <c r="N11" i="16" s="1"/>
  <c r="I31" i="16"/>
  <c r="Q30" i="16"/>
  <c r="P30" i="16"/>
  <c r="O30" i="16"/>
  <c r="N30" i="16"/>
  <c r="M30" i="16"/>
  <c r="N11" i="2" s="1"/>
  <c r="L30" i="16"/>
  <c r="I30" i="16"/>
  <c r="R29" i="16"/>
  <c r="I29" i="16"/>
  <c r="R28" i="16"/>
  <c r="I28" i="16"/>
  <c r="Q24" i="16"/>
  <c r="P24" i="16"/>
  <c r="O24" i="16"/>
  <c r="N24" i="16"/>
  <c r="N10" i="2" s="1"/>
  <c r="M24" i="16"/>
  <c r="L24" i="16"/>
  <c r="H24" i="16"/>
  <c r="G24" i="16"/>
  <c r="F24" i="16"/>
  <c r="E24" i="16"/>
  <c r="D24" i="16"/>
  <c r="C24" i="16"/>
  <c r="R23" i="16"/>
  <c r="I23" i="16"/>
  <c r="R22" i="16"/>
  <c r="I22" i="16"/>
  <c r="R21" i="16"/>
  <c r="I21" i="16"/>
  <c r="R20" i="16"/>
  <c r="I20" i="16"/>
  <c r="R19" i="16"/>
  <c r="I19" i="16"/>
  <c r="E15" i="16"/>
  <c r="M7" i="16" s="1"/>
  <c r="D15" i="16"/>
  <c r="N8" i="2" s="1"/>
  <c r="C15" i="16"/>
  <c r="E14" i="16"/>
  <c r="M13" i="16"/>
  <c r="N13" i="16" s="1"/>
  <c r="L13" i="16"/>
  <c r="L15" i="16" s="1"/>
  <c r="E13" i="16"/>
  <c r="N12" i="16"/>
  <c r="E12" i="16"/>
  <c r="E11" i="16"/>
  <c r="E10" i="16"/>
  <c r="E9" i="16"/>
  <c r="E8" i="16"/>
  <c r="H3" i="16"/>
  <c r="H32" i="15"/>
  <c r="G32" i="15"/>
  <c r="F32" i="15"/>
  <c r="E32" i="15"/>
  <c r="M12" i="2" s="1"/>
  <c r="D32" i="15"/>
  <c r="C32" i="15"/>
  <c r="I31" i="15"/>
  <c r="Q30" i="15"/>
  <c r="P30" i="15"/>
  <c r="O30" i="15"/>
  <c r="N30" i="15"/>
  <c r="M11" i="2" s="1"/>
  <c r="M30" i="15"/>
  <c r="L30" i="15"/>
  <c r="I30" i="15"/>
  <c r="R29" i="15"/>
  <c r="I29" i="15"/>
  <c r="R28" i="15"/>
  <c r="I28" i="15"/>
  <c r="Q24" i="15"/>
  <c r="P24" i="15"/>
  <c r="O24" i="15"/>
  <c r="N24" i="15"/>
  <c r="M10" i="2" s="1"/>
  <c r="M24" i="15"/>
  <c r="L24" i="15"/>
  <c r="H24" i="15"/>
  <c r="G24" i="15"/>
  <c r="F24" i="15"/>
  <c r="E24" i="15"/>
  <c r="D24" i="15"/>
  <c r="C24" i="15"/>
  <c r="R23" i="15"/>
  <c r="I23" i="15"/>
  <c r="R22" i="15"/>
  <c r="I22" i="15"/>
  <c r="R21" i="15"/>
  <c r="I21" i="15"/>
  <c r="R20" i="15"/>
  <c r="I20" i="15"/>
  <c r="R19" i="15"/>
  <c r="I19" i="15"/>
  <c r="D15" i="15"/>
  <c r="E15" i="15" s="1"/>
  <c r="M7" i="15" s="1"/>
  <c r="C15" i="15"/>
  <c r="E14" i="15"/>
  <c r="M13" i="15"/>
  <c r="N13" i="15" s="1"/>
  <c r="L13" i="15"/>
  <c r="L15" i="15" s="1"/>
  <c r="E13" i="15"/>
  <c r="N12" i="15"/>
  <c r="E12" i="15"/>
  <c r="E11" i="15"/>
  <c r="E10" i="15"/>
  <c r="E9" i="15"/>
  <c r="E8" i="15"/>
  <c r="H3" i="15"/>
  <c r="M4" i="2" s="1"/>
  <c r="H32" i="14"/>
  <c r="G32" i="14"/>
  <c r="F32" i="14"/>
  <c r="E32" i="14"/>
  <c r="D32" i="14"/>
  <c r="L12" i="2" s="1"/>
  <c r="C32" i="14"/>
  <c r="I32" i="14" s="1"/>
  <c r="M11" i="14" s="1"/>
  <c r="N11" i="14" s="1"/>
  <c r="I31" i="14"/>
  <c r="Q30" i="14"/>
  <c r="P30" i="14"/>
  <c r="O30" i="14"/>
  <c r="N30" i="14"/>
  <c r="M30" i="14"/>
  <c r="L11" i="2" s="1"/>
  <c r="L30" i="14"/>
  <c r="R30" i="14" s="1"/>
  <c r="M10" i="14" s="1"/>
  <c r="N10" i="14" s="1"/>
  <c r="I30" i="14"/>
  <c r="R29" i="14"/>
  <c r="I29" i="14"/>
  <c r="R28" i="14"/>
  <c r="I28" i="14"/>
  <c r="Q24" i="14"/>
  <c r="P24" i="14"/>
  <c r="O24" i="14"/>
  <c r="N24" i="14"/>
  <c r="M24" i="14"/>
  <c r="L24" i="14"/>
  <c r="H24" i="14"/>
  <c r="G24" i="14"/>
  <c r="F24" i="14"/>
  <c r="E24" i="14"/>
  <c r="D24" i="14"/>
  <c r="L9" i="2" s="1"/>
  <c r="C24" i="14"/>
  <c r="R23" i="14"/>
  <c r="I23" i="14"/>
  <c r="R22" i="14"/>
  <c r="I22" i="14"/>
  <c r="R21" i="14"/>
  <c r="I21" i="14"/>
  <c r="R20" i="14"/>
  <c r="I20" i="14"/>
  <c r="R19" i="14"/>
  <c r="I19" i="14"/>
  <c r="E15" i="14"/>
  <c r="M7" i="14" s="1"/>
  <c r="D15" i="14"/>
  <c r="C15" i="14"/>
  <c r="E14" i="14"/>
  <c r="M13" i="14"/>
  <c r="N13" i="14" s="1"/>
  <c r="L13" i="14"/>
  <c r="L15" i="14" s="1"/>
  <c r="E13" i="14"/>
  <c r="N12" i="14"/>
  <c r="E12" i="14"/>
  <c r="E11" i="14"/>
  <c r="E10" i="14"/>
  <c r="E9" i="14"/>
  <c r="E8" i="14"/>
  <c r="H3" i="14"/>
  <c r="L4" i="2" s="1"/>
  <c r="H32" i="13"/>
  <c r="G32" i="13"/>
  <c r="F32" i="13"/>
  <c r="E32" i="13"/>
  <c r="D32" i="13"/>
  <c r="K12" i="2" s="1"/>
  <c r="C32" i="13"/>
  <c r="I31" i="13"/>
  <c r="Q30" i="13"/>
  <c r="K11" i="2" s="1"/>
  <c r="P30" i="13"/>
  <c r="O30" i="13"/>
  <c r="N30" i="13"/>
  <c r="M30" i="13"/>
  <c r="L30" i="13"/>
  <c r="I30" i="13"/>
  <c r="R29" i="13"/>
  <c r="I29" i="13"/>
  <c r="R28" i="13"/>
  <c r="I28" i="13"/>
  <c r="Q24" i="13"/>
  <c r="P24" i="13"/>
  <c r="O24" i="13"/>
  <c r="N24" i="13"/>
  <c r="M24" i="13"/>
  <c r="K10" i="2" s="1"/>
  <c r="L24" i="13"/>
  <c r="H24" i="13"/>
  <c r="G24" i="13"/>
  <c r="F24" i="13"/>
  <c r="E24" i="13"/>
  <c r="D24" i="13"/>
  <c r="K9" i="2" s="1"/>
  <c r="C24" i="13"/>
  <c r="R23" i="13"/>
  <c r="I23" i="13"/>
  <c r="R22" i="13"/>
  <c r="I22" i="13"/>
  <c r="R21" i="13"/>
  <c r="I21" i="13"/>
  <c r="R20" i="13"/>
  <c r="I20" i="13"/>
  <c r="R19" i="13"/>
  <c r="I19" i="13"/>
  <c r="D15" i="13"/>
  <c r="K8" i="2" s="1"/>
  <c r="C15" i="13"/>
  <c r="E14" i="13"/>
  <c r="M13" i="13"/>
  <c r="N13" i="13" s="1"/>
  <c r="L13" i="13"/>
  <c r="L15" i="13" s="1"/>
  <c r="E13" i="13"/>
  <c r="N12" i="13"/>
  <c r="E12" i="13"/>
  <c r="E11" i="13"/>
  <c r="E10" i="13"/>
  <c r="E9" i="13"/>
  <c r="E8" i="13"/>
  <c r="H3" i="13"/>
  <c r="H32" i="12"/>
  <c r="G32" i="12"/>
  <c r="F32" i="12"/>
  <c r="E32" i="12"/>
  <c r="D32" i="12"/>
  <c r="C32" i="12"/>
  <c r="I31" i="12"/>
  <c r="Q30" i="12"/>
  <c r="P30" i="12"/>
  <c r="O30" i="12"/>
  <c r="N30" i="12"/>
  <c r="M30" i="12"/>
  <c r="L30" i="12"/>
  <c r="R30" i="12" s="1"/>
  <c r="M10" i="12" s="1"/>
  <c r="N10" i="12" s="1"/>
  <c r="I30" i="12"/>
  <c r="R29" i="12"/>
  <c r="I29" i="12"/>
  <c r="R28" i="12"/>
  <c r="I28" i="12"/>
  <c r="Q24" i="12"/>
  <c r="P24" i="12"/>
  <c r="O24" i="12"/>
  <c r="J10" i="2" s="1"/>
  <c r="N24" i="12"/>
  <c r="M24" i="12"/>
  <c r="R24" i="12" s="1"/>
  <c r="M8" i="12" s="1"/>
  <c r="N8" i="12" s="1"/>
  <c r="L24" i="12"/>
  <c r="H24" i="12"/>
  <c r="G24" i="12"/>
  <c r="F24" i="12"/>
  <c r="E24" i="12"/>
  <c r="J9" i="2" s="1"/>
  <c r="D24" i="12"/>
  <c r="C24" i="12"/>
  <c r="R23" i="12"/>
  <c r="I23" i="12"/>
  <c r="R22" i="12"/>
  <c r="I22" i="12"/>
  <c r="R21" i="12"/>
  <c r="I21" i="12"/>
  <c r="R20" i="12"/>
  <c r="I20" i="12"/>
  <c r="R19" i="12"/>
  <c r="I19" i="12"/>
  <c r="D15" i="12"/>
  <c r="J8" i="2" s="1"/>
  <c r="C15" i="12"/>
  <c r="E15" i="12" s="1"/>
  <c r="M7" i="12" s="1"/>
  <c r="E14" i="12"/>
  <c r="M13" i="12"/>
  <c r="N13" i="12" s="1"/>
  <c r="L13" i="12"/>
  <c r="L15" i="12" s="1"/>
  <c r="E13" i="12"/>
  <c r="N12" i="12"/>
  <c r="E12" i="12"/>
  <c r="E11" i="12"/>
  <c r="E10" i="12"/>
  <c r="E9" i="12"/>
  <c r="E8" i="12"/>
  <c r="H3" i="12"/>
  <c r="H32" i="11"/>
  <c r="G32" i="11"/>
  <c r="F32" i="11"/>
  <c r="I32" i="11" s="1"/>
  <c r="M11" i="11" s="1"/>
  <c r="N11" i="11" s="1"/>
  <c r="E32" i="11"/>
  <c r="D32" i="11"/>
  <c r="C32" i="11"/>
  <c r="I31" i="11"/>
  <c r="Q30" i="11"/>
  <c r="P30" i="11"/>
  <c r="O30" i="11"/>
  <c r="N30" i="11"/>
  <c r="M30" i="11"/>
  <c r="L30" i="11"/>
  <c r="I30" i="11"/>
  <c r="R29" i="11"/>
  <c r="I29" i="11"/>
  <c r="R28" i="11"/>
  <c r="I28" i="11"/>
  <c r="Q24" i="11"/>
  <c r="P24" i="11"/>
  <c r="O24" i="11"/>
  <c r="N24" i="11"/>
  <c r="M24" i="11"/>
  <c r="L24" i="11"/>
  <c r="H24" i="11"/>
  <c r="G24" i="11"/>
  <c r="F24" i="11"/>
  <c r="E24" i="11"/>
  <c r="D24" i="11"/>
  <c r="I24" i="11" s="1"/>
  <c r="M9" i="11" s="1"/>
  <c r="N9" i="11" s="1"/>
  <c r="C24" i="11"/>
  <c r="R23" i="11"/>
  <c r="I23" i="11"/>
  <c r="R22" i="11"/>
  <c r="I22" i="11"/>
  <c r="R21" i="11"/>
  <c r="I21" i="11"/>
  <c r="R20" i="11"/>
  <c r="I20" i="11"/>
  <c r="R19" i="11"/>
  <c r="I19" i="11"/>
  <c r="D15" i="11"/>
  <c r="I8" i="2" s="1"/>
  <c r="C15" i="11"/>
  <c r="E15" i="11" s="1"/>
  <c r="M7" i="11" s="1"/>
  <c r="E14" i="11"/>
  <c r="M13" i="11"/>
  <c r="N13" i="11" s="1"/>
  <c r="L13" i="11"/>
  <c r="L15" i="11" s="1"/>
  <c r="E13" i="11"/>
  <c r="N12" i="11"/>
  <c r="E12" i="11"/>
  <c r="E11" i="11"/>
  <c r="E10" i="11"/>
  <c r="E9" i="11"/>
  <c r="E8" i="11"/>
  <c r="H3" i="11"/>
  <c r="I4" i="2" s="1"/>
  <c r="H32" i="10"/>
  <c r="G32" i="10"/>
  <c r="F32" i="10"/>
  <c r="E32" i="10"/>
  <c r="D32" i="10"/>
  <c r="H12" i="2" s="1"/>
  <c r="C32" i="10"/>
  <c r="I31" i="10"/>
  <c r="Q30" i="10"/>
  <c r="P30" i="10"/>
  <c r="O30" i="10"/>
  <c r="N30" i="10"/>
  <c r="H11" i="2" s="1"/>
  <c r="M30" i="10"/>
  <c r="L30" i="10"/>
  <c r="I30" i="10"/>
  <c r="R29" i="10"/>
  <c r="I29" i="10"/>
  <c r="R28" i="10"/>
  <c r="I28" i="10"/>
  <c r="Q24" i="10"/>
  <c r="P24" i="10"/>
  <c r="H10" i="2" s="1"/>
  <c r="O24" i="10"/>
  <c r="N24" i="10"/>
  <c r="M24" i="10"/>
  <c r="L24" i="10"/>
  <c r="H24" i="10"/>
  <c r="G24" i="10"/>
  <c r="I24" i="10" s="1"/>
  <c r="M9" i="10" s="1"/>
  <c r="N9" i="10" s="1"/>
  <c r="F24" i="10"/>
  <c r="E24" i="10"/>
  <c r="D24" i="10"/>
  <c r="C24" i="10"/>
  <c r="R23" i="10"/>
  <c r="I23" i="10"/>
  <c r="R22" i="10"/>
  <c r="I22" i="10"/>
  <c r="R21" i="10"/>
  <c r="I21" i="10"/>
  <c r="R20" i="10"/>
  <c r="I20" i="10"/>
  <c r="R19" i="10"/>
  <c r="I19" i="10"/>
  <c r="D15" i="10"/>
  <c r="H8" i="2" s="1"/>
  <c r="C15" i="10"/>
  <c r="E15" i="10" s="1"/>
  <c r="M7" i="10" s="1"/>
  <c r="E14" i="10"/>
  <c r="M13" i="10"/>
  <c r="N13" i="10" s="1"/>
  <c r="L13" i="10"/>
  <c r="L15" i="10" s="1"/>
  <c r="E13" i="10"/>
  <c r="N12" i="10"/>
  <c r="E12" i="10"/>
  <c r="E11" i="10"/>
  <c r="E10" i="10"/>
  <c r="E9" i="10"/>
  <c r="E8" i="10"/>
  <c r="H3" i="10"/>
  <c r="H32" i="8"/>
  <c r="G32" i="8"/>
  <c r="F32" i="8"/>
  <c r="E32" i="8"/>
  <c r="D32" i="8"/>
  <c r="C32" i="8"/>
  <c r="I31" i="8"/>
  <c r="Q30" i="8"/>
  <c r="P30" i="8"/>
  <c r="G11" i="2" s="1"/>
  <c r="O30" i="8"/>
  <c r="N30" i="8"/>
  <c r="M30" i="8"/>
  <c r="L30" i="8"/>
  <c r="I30" i="8"/>
  <c r="R29" i="8"/>
  <c r="I29" i="8"/>
  <c r="R28" i="8"/>
  <c r="I28" i="8"/>
  <c r="Q24" i="8"/>
  <c r="P24" i="8"/>
  <c r="O24" i="8"/>
  <c r="R24" i="8" s="1"/>
  <c r="M8" i="8" s="1"/>
  <c r="N8" i="8" s="1"/>
  <c r="N24" i="8"/>
  <c r="M24" i="8"/>
  <c r="G10" i="2" s="1"/>
  <c r="L24" i="8"/>
  <c r="H24" i="8"/>
  <c r="G24" i="8"/>
  <c r="F24" i="8"/>
  <c r="E24" i="8"/>
  <c r="D24" i="8"/>
  <c r="G9" i="2" s="1"/>
  <c r="C24" i="8"/>
  <c r="I24" i="8" s="1"/>
  <c r="M9" i="8" s="1"/>
  <c r="N9" i="8" s="1"/>
  <c r="R23" i="8"/>
  <c r="I23" i="8"/>
  <c r="R22" i="8"/>
  <c r="I22" i="8"/>
  <c r="R21" i="8"/>
  <c r="I21" i="8"/>
  <c r="R20" i="8"/>
  <c r="I20" i="8"/>
  <c r="R19" i="8"/>
  <c r="I19" i="8"/>
  <c r="D15" i="8"/>
  <c r="E15" i="8" s="1"/>
  <c r="M7" i="8" s="1"/>
  <c r="C15" i="8"/>
  <c r="E14" i="8"/>
  <c r="M13" i="8"/>
  <c r="N13" i="8" s="1"/>
  <c r="L13" i="8"/>
  <c r="L15" i="8" s="1"/>
  <c r="E13" i="8"/>
  <c r="N12" i="8"/>
  <c r="E12" i="8"/>
  <c r="E11" i="8"/>
  <c r="E10" i="8"/>
  <c r="E9" i="8"/>
  <c r="E8" i="8"/>
  <c r="H3" i="8"/>
  <c r="G4" i="2" s="1"/>
  <c r="H32" i="7"/>
  <c r="G32" i="7"/>
  <c r="F32" i="7"/>
  <c r="F12" i="2" s="1"/>
  <c r="E32" i="7"/>
  <c r="D32" i="7"/>
  <c r="C32" i="7"/>
  <c r="I31" i="7"/>
  <c r="Q30" i="7"/>
  <c r="P30" i="7"/>
  <c r="O30" i="7"/>
  <c r="N30" i="7"/>
  <c r="M30" i="7"/>
  <c r="L30" i="7"/>
  <c r="I30" i="7"/>
  <c r="R29" i="7"/>
  <c r="I29" i="7"/>
  <c r="R28" i="7"/>
  <c r="I28" i="7"/>
  <c r="Q24" i="7"/>
  <c r="P24" i="7"/>
  <c r="O24" i="7"/>
  <c r="N24" i="7"/>
  <c r="M24" i="7"/>
  <c r="L24" i="7"/>
  <c r="H24" i="7"/>
  <c r="G24" i="7"/>
  <c r="F24" i="7"/>
  <c r="E24" i="7"/>
  <c r="D24" i="7"/>
  <c r="C24" i="7"/>
  <c r="R23" i="7"/>
  <c r="I23" i="7"/>
  <c r="R22" i="7"/>
  <c r="I22" i="7"/>
  <c r="R21" i="7"/>
  <c r="I21" i="7"/>
  <c r="R20" i="7"/>
  <c r="I20" i="7"/>
  <c r="R19" i="7"/>
  <c r="I19" i="7"/>
  <c r="D15" i="7"/>
  <c r="E15" i="7" s="1"/>
  <c r="M7" i="7" s="1"/>
  <c r="C15" i="7"/>
  <c r="E14" i="7"/>
  <c r="M13" i="7"/>
  <c r="N13" i="7" s="1"/>
  <c r="L13" i="7"/>
  <c r="L15" i="7" s="1"/>
  <c r="E13" i="7"/>
  <c r="N12" i="7"/>
  <c r="E12" i="7"/>
  <c r="E11" i="7"/>
  <c r="E10" i="7"/>
  <c r="E9" i="7"/>
  <c r="E8" i="7"/>
  <c r="H3" i="7"/>
  <c r="F4" i="2" s="1"/>
  <c r="H32" i="6"/>
  <c r="G32" i="6"/>
  <c r="F32" i="6"/>
  <c r="E32" i="6"/>
  <c r="D32" i="6"/>
  <c r="C32" i="6"/>
  <c r="I31" i="6"/>
  <c r="Q30" i="6"/>
  <c r="P30" i="6"/>
  <c r="O30" i="6"/>
  <c r="N30" i="6"/>
  <c r="M30" i="6"/>
  <c r="L30" i="6"/>
  <c r="I30" i="6"/>
  <c r="R29" i="6"/>
  <c r="I29" i="6"/>
  <c r="R28" i="6"/>
  <c r="I28" i="6"/>
  <c r="Q24" i="6"/>
  <c r="P24" i="6"/>
  <c r="O24" i="6"/>
  <c r="N24" i="6"/>
  <c r="M24" i="6"/>
  <c r="L24" i="6"/>
  <c r="H24" i="6"/>
  <c r="G24" i="6"/>
  <c r="F24" i="6"/>
  <c r="E9" i="2" s="1"/>
  <c r="E24" i="6"/>
  <c r="I24" i="6" s="1"/>
  <c r="M9" i="6" s="1"/>
  <c r="N9" i="6" s="1"/>
  <c r="D24" i="6"/>
  <c r="C24" i="6"/>
  <c r="R23" i="6"/>
  <c r="I23" i="6"/>
  <c r="R22" i="6"/>
  <c r="I22" i="6"/>
  <c r="R21" i="6"/>
  <c r="I21" i="6"/>
  <c r="R20" i="6"/>
  <c r="I20" i="6"/>
  <c r="R19" i="6"/>
  <c r="I19" i="6"/>
  <c r="E15" i="6"/>
  <c r="M7" i="6" s="1"/>
  <c r="D15" i="6"/>
  <c r="C15" i="6"/>
  <c r="E14" i="6"/>
  <c r="M13" i="6"/>
  <c r="N13" i="6" s="1"/>
  <c r="L13" i="6"/>
  <c r="L15" i="6" s="1"/>
  <c r="E13" i="6"/>
  <c r="N12" i="6"/>
  <c r="E12" i="6"/>
  <c r="E11" i="6"/>
  <c r="E10" i="6"/>
  <c r="E9" i="6"/>
  <c r="E8" i="6"/>
  <c r="H3" i="6"/>
  <c r="E4" i="2" s="1"/>
  <c r="H32" i="5"/>
  <c r="G32" i="5"/>
  <c r="F32" i="5"/>
  <c r="E32" i="5"/>
  <c r="D32" i="5"/>
  <c r="C32" i="5"/>
  <c r="I31" i="5"/>
  <c r="Q30" i="5"/>
  <c r="P30" i="5"/>
  <c r="O30" i="5"/>
  <c r="N30" i="5"/>
  <c r="M30" i="5"/>
  <c r="L30" i="5"/>
  <c r="I30" i="5"/>
  <c r="R29" i="5"/>
  <c r="I29" i="5"/>
  <c r="R28" i="5"/>
  <c r="I28" i="5"/>
  <c r="Q24" i="5"/>
  <c r="P24" i="5"/>
  <c r="O24" i="5"/>
  <c r="N24" i="5"/>
  <c r="M24" i="5"/>
  <c r="L24" i="5"/>
  <c r="H24" i="5"/>
  <c r="G24" i="5"/>
  <c r="F24" i="5"/>
  <c r="E24" i="5"/>
  <c r="D24" i="5"/>
  <c r="C24" i="5"/>
  <c r="R23" i="5"/>
  <c r="I23" i="5"/>
  <c r="R22" i="5"/>
  <c r="I22" i="5"/>
  <c r="R21" i="5"/>
  <c r="I21" i="5"/>
  <c r="R20" i="5"/>
  <c r="I20" i="5"/>
  <c r="R19" i="5"/>
  <c r="I19" i="5"/>
  <c r="D15" i="5"/>
  <c r="E15" i="5" s="1"/>
  <c r="M7" i="5" s="1"/>
  <c r="C15" i="5"/>
  <c r="E14" i="5"/>
  <c r="M13" i="5"/>
  <c r="D14" i="2" s="1"/>
  <c r="L13" i="5"/>
  <c r="L15" i="5" s="1"/>
  <c r="E13" i="5"/>
  <c r="N12" i="5"/>
  <c r="E12" i="5"/>
  <c r="E11" i="5"/>
  <c r="E10" i="5"/>
  <c r="E9" i="5"/>
  <c r="E8" i="5"/>
  <c r="H3" i="5"/>
  <c r="D4" i="2" s="1"/>
  <c r="N14" i="3"/>
  <c r="M15" i="3"/>
  <c r="M14" i="3"/>
  <c r="L15" i="3"/>
  <c r="M13" i="3"/>
  <c r="H5" i="3"/>
  <c r="H4" i="3"/>
  <c r="H3" i="3"/>
  <c r="N8" i="3"/>
  <c r="N9" i="3"/>
  <c r="N10" i="3"/>
  <c r="N11" i="3"/>
  <c r="L13" i="3"/>
  <c r="R29" i="3"/>
  <c r="R28" i="3"/>
  <c r="M30" i="3"/>
  <c r="N30" i="3"/>
  <c r="O30" i="3"/>
  <c r="P30" i="3"/>
  <c r="Q30" i="3"/>
  <c r="L30" i="3"/>
  <c r="D32" i="3"/>
  <c r="E32" i="3"/>
  <c r="F32" i="3"/>
  <c r="G32" i="3"/>
  <c r="H32" i="3"/>
  <c r="C32" i="3"/>
  <c r="I29" i="3"/>
  <c r="I30" i="3"/>
  <c r="I31" i="3"/>
  <c r="I32" i="3"/>
  <c r="M11" i="3" s="1"/>
  <c r="I28" i="3"/>
  <c r="I23" i="3"/>
  <c r="Q24" i="3"/>
  <c r="M24" i="3"/>
  <c r="N24" i="3"/>
  <c r="O24" i="3"/>
  <c r="P24" i="3"/>
  <c r="L24" i="3"/>
  <c r="R20" i="3"/>
  <c r="R21" i="3"/>
  <c r="R22" i="3"/>
  <c r="R23" i="3"/>
  <c r="R24" i="3"/>
  <c r="M8" i="3" s="1"/>
  <c r="R19" i="3"/>
  <c r="M7" i="3"/>
  <c r="N7" i="3"/>
  <c r="I24" i="3"/>
  <c r="M9" i="3" s="1"/>
  <c r="D24" i="3"/>
  <c r="E24" i="3"/>
  <c r="F24" i="3"/>
  <c r="G24" i="3"/>
  <c r="H24" i="3"/>
  <c r="C24" i="3"/>
  <c r="I20" i="3"/>
  <c r="I21" i="3"/>
  <c r="I22" i="3"/>
  <c r="I19" i="3"/>
  <c r="E9" i="3"/>
  <c r="E10" i="3"/>
  <c r="E11" i="3"/>
  <c r="E12" i="3"/>
  <c r="E13" i="3"/>
  <c r="E14" i="3"/>
  <c r="E15" i="3"/>
  <c r="E8" i="3"/>
  <c r="D15" i="3"/>
  <c r="C15" i="3"/>
  <c r="R24" i="15" l="1"/>
  <c r="M8" i="15" s="1"/>
  <c r="N8" i="15" s="1"/>
  <c r="E14" i="2"/>
  <c r="N13" i="5"/>
  <c r="N14" i="2"/>
  <c r="M14" i="2"/>
  <c r="J14" i="2"/>
  <c r="I14" i="2"/>
  <c r="H14" i="2"/>
  <c r="F14" i="2"/>
  <c r="R30" i="6"/>
  <c r="M10" i="6" s="1"/>
  <c r="N10" i="6" s="1"/>
  <c r="E11" i="2"/>
  <c r="E10" i="2"/>
  <c r="E12" i="2"/>
  <c r="I32" i="6"/>
  <c r="M11" i="6" s="1"/>
  <c r="N11" i="6" s="1"/>
  <c r="R24" i="6"/>
  <c r="M8" i="6" s="1"/>
  <c r="N8" i="6" s="1"/>
  <c r="D11" i="2"/>
  <c r="R30" i="5"/>
  <c r="M10" i="5" s="1"/>
  <c r="N10" i="5" s="1"/>
  <c r="D10" i="2"/>
  <c r="R24" i="5"/>
  <c r="M8" i="5" s="1"/>
  <c r="N8" i="5" s="1"/>
  <c r="D12" i="2"/>
  <c r="D9" i="2"/>
  <c r="D8" i="2"/>
  <c r="I32" i="5"/>
  <c r="M11" i="5" s="1"/>
  <c r="N11" i="5" s="1"/>
  <c r="I24" i="5"/>
  <c r="M9" i="5" s="1"/>
  <c r="N9" i="5" s="1"/>
  <c r="R30" i="16"/>
  <c r="M10" i="16" s="1"/>
  <c r="N10" i="16" s="1"/>
  <c r="R24" i="16"/>
  <c r="M8" i="16" s="1"/>
  <c r="N8" i="16" s="1"/>
  <c r="H4" i="16"/>
  <c r="N7" i="2" s="1"/>
  <c r="N9" i="2"/>
  <c r="R30" i="15"/>
  <c r="M10" i="15" s="1"/>
  <c r="N10" i="15" s="1"/>
  <c r="I32" i="15"/>
  <c r="M11" i="15" s="1"/>
  <c r="N11" i="15" s="1"/>
  <c r="I24" i="15"/>
  <c r="M9" i="15" s="1"/>
  <c r="N9" i="15" s="1"/>
  <c r="M9" i="2"/>
  <c r="M8" i="2"/>
  <c r="H4" i="15"/>
  <c r="M7" i="2" s="1"/>
  <c r="R24" i="14"/>
  <c r="M8" i="14" s="1"/>
  <c r="N8" i="14" s="1"/>
  <c r="H4" i="14"/>
  <c r="L7" i="2" s="1"/>
  <c r="R30" i="13"/>
  <c r="M10" i="13" s="1"/>
  <c r="N10" i="13" s="1"/>
  <c r="R24" i="13"/>
  <c r="M8" i="13" s="1"/>
  <c r="N8" i="13" s="1"/>
  <c r="I32" i="13"/>
  <c r="M11" i="13" s="1"/>
  <c r="N11" i="13" s="1"/>
  <c r="H4" i="13"/>
  <c r="K7" i="2" s="1"/>
  <c r="E15" i="13"/>
  <c r="M7" i="13" s="1"/>
  <c r="N7" i="13" s="1"/>
  <c r="I32" i="12"/>
  <c r="M11" i="12" s="1"/>
  <c r="N11" i="12" s="1"/>
  <c r="I24" i="12"/>
  <c r="M9" i="12" s="1"/>
  <c r="N9" i="12" s="1"/>
  <c r="H4" i="12"/>
  <c r="J7" i="2" s="1"/>
  <c r="R30" i="11"/>
  <c r="M10" i="11" s="1"/>
  <c r="N10" i="11" s="1"/>
  <c r="I10" i="2"/>
  <c r="R24" i="11"/>
  <c r="M8" i="11" s="1"/>
  <c r="N8" i="11" s="1"/>
  <c r="I9" i="2"/>
  <c r="H4" i="11"/>
  <c r="I7" i="2" s="1"/>
  <c r="R30" i="10"/>
  <c r="M10" i="10" s="1"/>
  <c r="N10" i="10" s="1"/>
  <c r="R24" i="10"/>
  <c r="M8" i="10" s="1"/>
  <c r="N8" i="10" s="1"/>
  <c r="I32" i="10"/>
  <c r="M11" i="10" s="1"/>
  <c r="N11" i="10" s="1"/>
  <c r="H9" i="2"/>
  <c r="H4" i="10"/>
  <c r="H7" i="2" s="1"/>
  <c r="R30" i="8"/>
  <c r="M10" i="8" s="1"/>
  <c r="N10" i="8" s="1"/>
  <c r="G12" i="2"/>
  <c r="I32" i="8"/>
  <c r="M11" i="8" s="1"/>
  <c r="N11" i="8" s="1"/>
  <c r="H4" i="8"/>
  <c r="G7" i="2" s="1"/>
  <c r="G8" i="2"/>
  <c r="F11" i="2"/>
  <c r="R30" i="7"/>
  <c r="M10" i="7" s="1"/>
  <c r="N10" i="7" s="1"/>
  <c r="F10" i="2"/>
  <c r="R24" i="7"/>
  <c r="M8" i="7" s="1"/>
  <c r="N8" i="7" s="1"/>
  <c r="I32" i="7"/>
  <c r="M11" i="7" s="1"/>
  <c r="N11" i="7" s="1"/>
  <c r="F9" i="2"/>
  <c r="I24" i="7"/>
  <c r="M9" i="7" s="1"/>
  <c r="N9" i="7" s="1"/>
  <c r="H4" i="7"/>
  <c r="F7" i="2" s="1"/>
  <c r="F8" i="2"/>
  <c r="N7" i="16"/>
  <c r="I24" i="16"/>
  <c r="M9" i="16" s="1"/>
  <c r="N9" i="16" s="1"/>
  <c r="N7" i="15"/>
  <c r="N7" i="14"/>
  <c r="I24" i="14"/>
  <c r="M9" i="14" s="1"/>
  <c r="N9" i="14" s="1"/>
  <c r="I24" i="13"/>
  <c r="M9" i="13" s="1"/>
  <c r="N9" i="13" s="1"/>
  <c r="N7" i="12"/>
  <c r="N7" i="11"/>
  <c r="N7" i="10"/>
  <c r="N7" i="8"/>
  <c r="N7" i="7"/>
  <c r="N7" i="6"/>
  <c r="H4" i="6"/>
  <c r="N7" i="5"/>
  <c r="H4" i="5"/>
  <c r="N12" i="3"/>
  <c r="N13" i="3"/>
  <c r="R30" i="3"/>
  <c r="M10" i="3" s="1"/>
  <c r="H5" i="6" l="1"/>
  <c r="E7" i="2"/>
  <c r="H5" i="5"/>
  <c r="D7" i="2"/>
  <c r="H5" i="16"/>
  <c r="N13" i="2" s="1"/>
  <c r="N15" i="2" s="1"/>
  <c r="H5" i="15"/>
  <c r="M13" i="2" s="1"/>
  <c r="M15" i="2" s="1"/>
  <c r="H5" i="14"/>
  <c r="H5" i="13"/>
  <c r="K13" i="2" s="1"/>
  <c r="K15" i="2" s="1"/>
  <c r="H5" i="12"/>
  <c r="H5" i="11"/>
  <c r="H5" i="10"/>
  <c r="H5" i="8"/>
  <c r="M14" i="8" s="1"/>
  <c r="H5" i="7"/>
  <c r="N15" i="3"/>
  <c r="M14" i="13" l="1"/>
  <c r="N14" i="13" s="1"/>
  <c r="M14" i="6"/>
  <c r="E13" i="2"/>
  <c r="E15" i="2" s="1"/>
  <c r="M14" i="5"/>
  <c r="D13" i="2"/>
  <c r="D15" i="2" s="1"/>
  <c r="M14" i="16"/>
  <c r="N14" i="16" s="1"/>
  <c r="M14" i="15"/>
  <c r="N14" i="15" s="1"/>
  <c r="L13" i="2"/>
  <c r="L15" i="2" s="1"/>
  <c r="M14" i="14"/>
  <c r="J13" i="2"/>
  <c r="J15" i="2" s="1"/>
  <c r="M14" i="12"/>
  <c r="I13" i="2"/>
  <c r="I15" i="2" s="1"/>
  <c r="M14" i="11"/>
  <c r="H13" i="2"/>
  <c r="H15" i="2" s="1"/>
  <c r="M14" i="10"/>
  <c r="G13" i="2"/>
  <c r="G15" i="2" s="1"/>
  <c r="N14" i="8"/>
  <c r="M15" i="8"/>
  <c r="N15" i="8" s="1"/>
  <c r="M14" i="7"/>
  <c r="F13" i="2"/>
  <c r="F15" i="2" s="1"/>
  <c r="M15" i="13"/>
  <c r="N15" i="13" s="1"/>
  <c r="M15" i="6" l="1"/>
  <c r="N15" i="6" s="1"/>
  <c r="N14" i="6"/>
  <c r="M15" i="5"/>
  <c r="N15" i="5" s="1"/>
  <c r="N14" i="5"/>
  <c r="M15" i="16"/>
  <c r="N15" i="16" s="1"/>
  <c r="M15" i="15"/>
  <c r="N15" i="15" s="1"/>
  <c r="N14" i="14"/>
  <c r="M15" i="14"/>
  <c r="N15" i="14" s="1"/>
  <c r="N14" i="12"/>
  <c r="M15" i="12"/>
  <c r="N15" i="12" s="1"/>
  <c r="N14" i="11"/>
  <c r="M15" i="11"/>
  <c r="N15" i="11" s="1"/>
  <c r="N14" i="10"/>
  <c r="M15" i="10"/>
  <c r="N15" i="10" s="1"/>
  <c r="N14" i="7"/>
  <c r="M15" i="7"/>
  <c r="N15"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Johanna Waters</author>
  </authors>
  <commentList>
    <comment ref="A1" authorId="0" shapeId="0" xr:uid="{C8B5B1DA-7E6C-4CB1-9338-D6F2BEF47A73}">
      <text>
        <r>
          <rPr>
            <b/>
            <sz val="9"/>
            <color indexed="81"/>
            <rFont val="Tahoma"/>
            <charset val="1"/>
          </rPr>
          <t>Johanna Waters:</t>
        </r>
        <r>
          <rPr>
            <sz val="9"/>
            <color indexed="81"/>
            <rFont val="Tahoma"/>
            <charset val="1"/>
          </rPr>
          <t xml:space="preserve">
For this assignment, create an Excel sheet that tracks spending for different budgets. I have attached Mint as an inspiration for some of the tools you may want to look into (showing total funds in different accounts, how much of each budget has been spent etc). Do not worry about making an 'app' or something 'pretty' like Mint; but at it's core Mint is asking questions like 'How much of your monthly budget for gas have you spent?' etc. Similar solutions would be good for you to add to your Excel sheet. These instructions are intentionally kept mildly vague to allow for individual creativity. Please also note I will be looking at your assignments, so don't put your personal finances on the document!!!!
</t>
        </r>
      </text>
    </comment>
  </commentList>
</comments>
</file>

<file path=xl/sharedStrings.xml><?xml version="1.0" encoding="utf-8"?>
<sst xmlns="http://schemas.openxmlformats.org/spreadsheetml/2006/main" count="1119" uniqueCount="86">
  <si>
    <t>January Budgeting and Spending</t>
  </si>
  <si>
    <t>Gas</t>
  </si>
  <si>
    <t>Savings</t>
  </si>
  <si>
    <t>Income</t>
  </si>
  <si>
    <t>Water</t>
  </si>
  <si>
    <t>Other Utilities</t>
  </si>
  <si>
    <t>Transportation</t>
  </si>
  <si>
    <t>Car Payment</t>
  </si>
  <si>
    <t>Car Insurance</t>
  </si>
  <si>
    <t>Insurance</t>
  </si>
  <si>
    <t>Repairs</t>
  </si>
  <si>
    <t>Bike Costs</t>
  </si>
  <si>
    <t>Cleaning Supplies</t>
  </si>
  <si>
    <t>Health Insurance</t>
  </si>
  <si>
    <t>Doctor CoPays</t>
  </si>
  <si>
    <t>Prescriptions</t>
  </si>
  <si>
    <t>Gym Membership</t>
  </si>
  <si>
    <t>Toiletries</t>
  </si>
  <si>
    <t>Miscellaneous</t>
  </si>
  <si>
    <t>Clothing</t>
  </si>
  <si>
    <t>Shoes</t>
  </si>
  <si>
    <t>Books</t>
  </si>
  <si>
    <t>Food</t>
  </si>
  <si>
    <t>Groceries</t>
  </si>
  <si>
    <t>Take Out</t>
  </si>
  <si>
    <t>Other Income</t>
  </si>
  <si>
    <t>Week 1</t>
  </si>
  <si>
    <t>Week 2</t>
  </si>
  <si>
    <t>Week 3</t>
  </si>
  <si>
    <t>Week 4</t>
  </si>
  <si>
    <t>Week 5</t>
  </si>
  <si>
    <t>Difference</t>
  </si>
  <si>
    <t>Weekly Budget</t>
  </si>
  <si>
    <t>Estimated</t>
  </si>
  <si>
    <t>Actual</t>
  </si>
  <si>
    <t>Housing</t>
  </si>
  <si>
    <t>Personal</t>
  </si>
  <si>
    <t>Travel</t>
  </si>
  <si>
    <t>General</t>
  </si>
  <si>
    <t>Rent ($1000)</t>
  </si>
  <si>
    <t>Internet + Phone</t>
  </si>
  <si>
    <t>Total</t>
  </si>
  <si>
    <t>Monthly Budget</t>
  </si>
  <si>
    <t>Saving</t>
  </si>
  <si>
    <t>Traveling *</t>
  </si>
  <si>
    <t>*Actual travel that month</t>
  </si>
  <si>
    <t>**Planned Travel Savings</t>
  </si>
  <si>
    <t>Remaining Car Payments</t>
  </si>
  <si>
    <t>Travel Savings</t>
  </si>
  <si>
    <t>Key</t>
  </si>
  <si>
    <t>Debit Spending</t>
  </si>
  <si>
    <t>Credit Spending</t>
  </si>
  <si>
    <t>Total Income</t>
  </si>
  <si>
    <t>Total Spending</t>
  </si>
  <si>
    <t>Added to Savings</t>
  </si>
  <si>
    <t>Unexpected</t>
  </si>
  <si>
    <t>February Budgeting and Spending</t>
  </si>
  <si>
    <t>Jan</t>
  </si>
  <si>
    <t>Feb</t>
  </si>
  <si>
    <t>Mar</t>
  </si>
  <si>
    <t>Apr</t>
  </si>
  <si>
    <t>May</t>
  </si>
  <si>
    <t>June</t>
  </si>
  <si>
    <t>July</t>
  </si>
  <si>
    <t>Aug</t>
  </si>
  <si>
    <t>Oct</t>
  </si>
  <si>
    <t>Nov</t>
  </si>
  <si>
    <t>Dec</t>
  </si>
  <si>
    <t>Spending</t>
  </si>
  <si>
    <t>Misc</t>
  </si>
  <si>
    <t xml:space="preserve">Other  </t>
  </si>
  <si>
    <t>Sept</t>
  </si>
  <si>
    <t>Welcome to Jo's Personal Finances</t>
  </si>
  <si>
    <t>Today's Date: March 20, 2023</t>
  </si>
  <si>
    <t>Big Things</t>
  </si>
  <si>
    <t>Annual Income so far</t>
  </si>
  <si>
    <t>Annual Savings so far</t>
  </si>
  <si>
    <t>Income Estimate</t>
  </si>
  <si>
    <t>Saving Goal</t>
  </si>
  <si>
    <t>Amount Remaining 12/22</t>
  </si>
  <si>
    <t>Annual Payments so far</t>
  </si>
  <si>
    <t>Amount Remaining 12/23</t>
  </si>
  <si>
    <t>Goal</t>
  </si>
  <si>
    <t>2023 So Far</t>
  </si>
  <si>
    <t>Amount Remaining</t>
  </si>
  <si>
    <t>Total Savings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</si>
</sst>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9"/>
      <color indexed="81"/>
      <name val="Tahoma"/>
      <charset val="1"/>
    </font>
    <font>
      <b/>
      <sz val="9"/>
      <color indexed="81"/>
      <name val="Tahoma"/>
      <charset val="1"/>
    </font>
    <font>
      <b/>
      <sz val="14"/>
      <color theme="1"/>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9"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0" fillId="0" borderId="0" xfId="0" applyAlignment="1">
      <alignment wrapText="1"/>
    </xf>
    <xf numFmtId="0" fontId="0" fillId="0" borderId="0"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1" xfId="0" applyBorder="1"/>
    <xf numFmtId="0" fontId="0" fillId="0" borderId="8" xfId="0" applyBorder="1"/>
    <xf numFmtId="0" fontId="0" fillId="0" borderId="9" xfId="0" applyFill="1" applyBorder="1"/>
    <xf numFmtId="0" fontId="0" fillId="0" borderId="1" xfId="0" applyFill="1" applyBorder="1"/>
    <xf numFmtId="0" fontId="0" fillId="0" borderId="10" xfId="0" applyBorder="1"/>
    <xf numFmtId="0" fontId="0" fillId="2" borderId="1" xfId="0" applyFill="1" applyBorder="1"/>
    <xf numFmtId="0" fontId="0" fillId="2" borderId="1" xfId="0" applyFill="1" applyBorder="1" applyAlignment="1">
      <alignment horizontal="right"/>
    </xf>
    <xf numFmtId="0" fontId="0" fillId="3" borderId="1" xfId="0" applyFill="1" applyBorder="1"/>
    <xf numFmtId="0" fontId="0" fillId="3" borderId="1" xfId="0" applyFill="1" applyBorder="1" applyAlignment="1">
      <alignment horizontal="right"/>
    </xf>
    <xf numFmtId="0" fontId="0" fillId="4" borderId="1" xfId="0" applyFill="1" applyBorder="1"/>
    <xf numFmtId="0" fontId="0" fillId="4" borderId="1" xfId="0" applyFill="1" applyBorder="1" applyAlignment="1">
      <alignment horizontal="right"/>
    </xf>
    <xf numFmtId="0" fontId="0" fillId="5" borderId="1" xfId="0" applyFill="1" applyBorder="1"/>
    <xf numFmtId="0" fontId="0" fillId="6" borderId="1" xfId="0" applyFill="1" applyBorder="1"/>
    <xf numFmtId="0" fontId="0" fillId="7" borderId="1" xfId="0" applyFill="1" applyBorder="1"/>
    <xf numFmtId="0" fontId="0" fillId="0" borderId="11" xfId="0" applyBorder="1"/>
    <xf numFmtId="0" fontId="0" fillId="0" borderId="12" xfId="0" applyBorder="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Car</a:t>
            </a:r>
            <a:r>
              <a:rPr lang="en-US" sz="1600" baseline="0"/>
              <a:t> Payments</a:t>
            </a:r>
            <a:endParaRPr lang="en-US"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Dashboard!$C$24:$C$25</c:f>
              <c:strCache>
                <c:ptCount val="2"/>
                <c:pt idx="0">
                  <c:v>Annual Payments so far</c:v>
                </c:pt>
                <c:pt idx="1">
                  <c:v>Amount Remaining 12/23</c:v>
                </c:pt>
              </c:strCache>
            </c:strRef>
          </c:cat>
          <c:val>
            <c:numRef>
              <c:f>Dashboard!$F$24:$F$25</c:f>
              <c:numCache>
                <c:formatCode>General</c:formatCode>
                <c:ptCount val="2"/>
                <c:pt idx="0">
                  <c:v>985</c:v>
                </c:pt>
                <c:pt idx="1">
                  <c:v>7015</c:v>
                </c:pt>
              </c:numCache>
            </c:numRef>
          </c:val>
          <c:extLst>
            <c:ext xmlns:c16="http://schemas.microsoft.com/office/drawing/2014/chart" uri="{C3380CC4-5D6E-409C-BE32-E72D297353CC}">
              <c16:uniqueId val="{00000000-E3D1-4145-A356-6D9C1A30E77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Travel Savings Fund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4">
                  <a:shade val="76000"/>
                </a:schemeClr>
              </a:solidFill>
              <a:ln w="19050">
                <a:solidFill>
                  <a:schemeClr val="lt1"/>
                </a:solidFill>
              </a:ln>
              <a:effectLst/>
            </c:spPr>
          </c:dPt>
          <c:dPt>
            <c:idx val="1"/>
            <c:bubble3D val="0"/>
            <c:spPr>
              <a:solidFill>
                <a:schemeClr val="accent4">
                  <a:tint val="77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Dashboard!$J$24:$J$25</c:f>
              <c:strCache>
                <c:ptCount val="2"/>
                <c:pt idx="0">
                  <c:v>2023 So Far</c:v>
                </c:pt>
                <c:pt idx="1">
                  <c:v>Amount Remaining</c:v>
                </c:pt>
              </c:strCache>
            </c:strRef>
          </c:cat>
          <c:val>
            <c:numRef>
              <c:f>Dashboard!$K$24:$K$25</c:f>
              <c:numCache>
                <c:formatCode>General</c:formatCode>
                <c:ptCount val="2"/>
                <c:pt idx="0">
                  <c:v>235</c:v>
                </c:pt>
                <c:pt idx="1">
                  <c:v>765</c:v>
                </c:pt>
              </c:numCache>
            </c:numRef>
          </c:val>
          <c:extLst>
            <c:ext xmlns:c16="http://schemas.microsoft.com/office/drawing/2014/chart" uri="{C3380CC4-5D6E-409C-BE32-E72D297353CC}">
              <c16:uniqueId val="{00000000-CE0F-4946-A00A-BD4E6DF57B4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Monthly Savings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lineChart>
        <c:grouping val="standard"/>
        <c:varyColors val="0"/>
        <c:ser>
          <c:idx val="0"/>
          <c:order val="0"/>
          <c:tx>
            <c:strRef>
              <c:f>Year!$B$13</c:f>
              <c:strCache>
                <c:ptCount val="1"/>
                <c:pt idx="0">
                  <c:v>Total Savings</c:v>
                </c:pt>
              </c:strCache>
            </c:strRef>
          </c:tx>
          <c:spPr>
            <a:ln w="38100" cap="rnd">
              <a:solidFill>
                <a:schemeClr val="accent6"/>
              </a:solidFill>
              <a:round/>
            </a:ln>
            <a:effectLst/>
          </c:spPr>
          <c:marker>
            <c:symbol val="none"/>
          </c:marker>
          <c:val>
            <c:numRef>
              <c:f>Year!$C$13:$N$13</c:f>
              <c:numCache>
                <c:formatCode>General</c:formatCode>
                <c:ptCount val="12"/>
                <c:pt idx="0">
                  <c:v>1727</c:v>
                </c:pt>
                <c:pt idx="1">
                  <c:v>2068</c:v>
                </c:pt>
                <c:pt idx="2">
                  <c:v>2919</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7C52-412B-8DEB-D77DC2FD019F}"/>
            </c:ext>
          </c:extLst>
        </c:ser>
        <c:ser>
          <c:idx val="1"/>
          <c:order val="1"/>
          <c:tx>
            <c:strRef>
              <c:f>Year!$B$14</c:f>
              <c:strCache>
                <c:ptCount val="1"/>
                <c:pt idx="0">
                  <c:v>General</c:v>
                </c:pt>
              </c:strCache>
            </c:strRef>
          </c:tx>
          <c:spPr>
            <a:ln w="38100" cap="rnd">
              <a:solidFill>
                <a:schemeClr val="accent5"/>
              </a:solidFill>
              <a:round/>
            </a:ln>
            <a:effectLst/>
          </c:spPr>
          <c:marker>
            <c:symbol val="none"/>
          </c:marker>
          <c:val>
            <c:numRef>
              <c:f>Year!$C$14:$N$14</c:f>
              <c:numCache>
                <c:formatCode>General</c:formatCode>
                <c:ptCount val="12"/>
                <c:pt idx="0">
                  <c:v>765</c:v>
                </c:pt>
                <c:pt idx="1">
                  <c:v>750</c:v>
                </c:pt>
                <c:pt idx="2">
                  <c:v>735</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7C52-412B-8DEB-D77DC2FD019F}"/>
            </c:ext>
          </c:extLst>
        </c:ser>
        <c:ser>
          <c:idx val="2"/>
          <c:order val="2"/>
          <c:tx>
            <c:strRef>
              <c:f>Year!$B$15</c:f>
              <c:strCache>
                <c:ptCount val="1"/>
                <c:pt idx="0">
                  <c:v>Other  </c:v>
                </c:pt>
              </c:strCache>
            </c:strRef>
          </c:tx>
          <c:spPr>
            <a:ln w="38100" cap="rnd">
              <a:solidFill>
                <a:schemeClr val="accent4"/>
              </a:solidFill>
              <a:round/>
            </a:ln>
            <a:effectLst/>
          </c:spPr>
          <c:marker>
            <c:symbol val="none"/>
          </c:marker>
          <c:val>
            <c:numRef>
              <c:f>Year!$C$15:$N$15</c:f>
              <c:numCache>
                <c:formatCode>General</c:formatCode>
                <c:ptCount val="12"/>
                <c:pt idx="0">
                  <c:v>962</c:v>
                </c:pt>
                <c:pt idx="1">
                  <c:v>1318</c:v>
                </c:pt>
                <c:pt idx="2">
                  <c:v>2184</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7C52-412B-8DEB-D77DC2FD019F}"/>
            </c:ext>
          </c:extLst>
        </c:ser>
        <c:dLbls>
          <c:showLegendKey val="0"/>
          <c:showVal val="0"/>
          <c:showCatName val="0"/>
          <c:showSerName val="0"/>
          <c:showPercent val="0"/>
          <c:showBubbleSize val="0"/>
        </c:dLbls>
        <c:smooth val="0"/>
        <c:axId val="942546655"/>
        <c:axId val="942546239"/>
      </c:lineChart>
      <c:catAx>
        <c:axId val="94254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942546239"/>
        <c:crosses val="autoZero"/>
        <c:auto val="1"/>
        <c:lblAlgn val="ctr"/>
        <c:lblOffset val="100"/>
        <c:noMultiLvlLbl val="0"/>
      </c:catAx>
      <c:valAx>
        <c:axId val="942546239"/>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54665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771525</xdr:colOff>
      <xdr:row>25</xdr:row>
      <xdr:rowOff>114300</xdr:rowOff>
    </xdr:from>
    <xdr:to>
      <xdr:col>5</xdr:col>
      <xdr:colOff>425450</xdr:colOff>
      <xdr:row>39</xdr:row>
      <xdr:rowOff>177800</xdr:rowOff>
    </xdr:to>
    <xdr:graphicFrame macro="">
      <xdr:nvGraphicFramePr>
        <xdr:cNvPr id="2" name="Chart 1">
          <a:extLst>
            <a:ext uri="{FF2B5EF4-FFF2-40B4-BE49-F238E27FC236}">
              <a16:creationId xmlns:a16="http://schemas.microsoft.com/office/drawing/2014/main" id="{9D981901-0ADA-C821-0F3C-EF6DA98427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79375</xdr:colOff>
      <xdr:row>25</xdr:row>
      <xdr:rowOff>107950</xdr:rowOff>
    </xdr:from>
    <xdr:to>
      <xdr:col>12</xdr:col>
      <xdr:colOff>25400</xdr:colOff>
      <xdr:row>40</xdr:row>
      <xdr:rowOff>12700</xdr:rowOff>
    </xdr:to>
    <xdr:graphicFrame macro="">
      <xdr:nvGraphicFramePr>
        <xdr:cNvPr id="3" name="Chart 2">
          <a:extLst>
            <a:ext uri="{FF2B5EF4-FFF2-40B4-BE49-F238E27FC236}">
              <a16:creationId xmlns:a16="http://schemas.microsoft.com/office/drawing/2014/main" id="{9E84B5E5-1AD5-26DC-5013-20F4D66A93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177800</xdr:colOff>
      <xdr:row>3</xdr:row>
      <xdr:rowOff>38100</xdr:rowOff>
    </xdr:from>
    <xdr:to>
      <xdr:col>12</xdr:col>
      <xdr:colOff>146050</xdr:colOff>
      <xdr:row>19</xdr:row>
      <xdr:rowOff>12700</xdr:rowOff>
    </xdr:to>
    <xdr:graphicFrame macro="">
      <xdr:nvGraphicFramePr>
        <xdr:cNvPr id="4" name="Chart 3">
          <a:extLst>
            <a:ext uri="{FF2B5EF4-FFF2-40B4-BE49-F238E27FC236}">
              <a16:creationId xmlns:a16="http://schemas.microsoft.com/office/drawing/2014/main" id="{43808347-E557-4675-AC65-8DBE961D66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4C6F3-E8D0-4218-B686-4E60A35CE6E9}">
  <dimension ref="A1:K25"/>
  <sheetViews>
    <sheetView tabSelected="1" workbookViewId="0">
      <selection activeCell="R15" sqref="R15"/>
    </sheetView>
  </sheetViews>
  <sheetFormatPr defaultRowHeight="14.5" x14ac:dyDescent="0.35"/>
  <cols>
    <col min="2" max="2" width="18.7265625" bestFit="1" customWidth="1"/>
    <col min="10" max="10" width="16.81640625" bestFit="1" customWidth="1"/>
  </cols>
  <sheetData>
    <row r="1" spans="1:9" x14ac:dyDescent="0.35"/>
    <row r="2" spans="1:9" ht="18.5" x14ac:dyDescent="0.45">
      <c r="C2" s="25" t="s">
        <v>72</v>
      </c>
      <c r="I2" t="s">
        <v>73</v>
      </c>
    </row>
    <row r="4" spans="1:9" x14ac:dyDescent="0.35">
      <c r="A4" t="s">
        <v>74</v>
      </c>
    </row>
    <row r="6" spans="1:9" x14ac:dyDescent="0.35">
      <c r="B6" s="9" t="s">
        <v>77</v>
      </c>
      <c r="C6" s="9">
        <v>60000</v>
      </c>
    </row>
    <row r="7" spans="1:9" x14ac:dyDescent="0.35">
      <c r="B7" s="9" t="s">
        <v>78</v>
      </c>
      <c r="C7" s="9">
        <f>C6*0.2</f>
        <v>12000</v>
      </c>
    </row>
    <row r="8" spans="1:9" x14ac:dyDescent="0.35">
      <c r="B8" s="9"/>
      <c r="C8" s="9"/>
    </row>
    <row r="9" spans="1:9" x14ac:dyDescent="0.35">
      <c r="B9" s="9" t="s">
        <v>75</v>
      </c>
      <c r="C9" s="9">
        <f>SUM(Year!C4:N4)</f>
        <v>16430</v>
      </c>
    </row>
    <row r="10" spans="1:9" x14ac:dyDescent="0.35">
      <c r="B10" s="9" t="s">
        <v>76</v>
      </c>
      <c r="C10" s="9">
        <f>SUM(Year!C13:N13)</f>
        <v>6714</v>
      </c>
    </row>
    <row r="22" spans="2:11" x14ac:dyDescent="0.35">
      <c r="B22" t="s">
        <v>47</v>
      </c>
      <c r="I22" t="s">
        <v>48</v>
      </c>
    </row>
    <row r="23" spans="2:11" x14ac:dyDescent="0.35">
      <c r="C23" s="3" t="s">
        <v>79</v>
      </c>
      <c r="D23" s="4"/>
      <c r="E23" s="5"/>
      <c r="F23" s="9">
        <v>8000</v>
      </c>
      <c r="J23" s="9" t="s">
        <v>82</v>
      </c>
      <c r="K23" s="9">
        <v>1000</v>
      </c>
    </row>
    <row r="24" spans="2:11" x14ac:dyDescent="0.35">
      <c r="C24" s="13" t="s">
        <v>80</v>
      </c>
      <c r="D24" s="23"/>
      <c r="E24" s="24"/>
      <c r="F24" s="9">
        <f>SUM(Jan!M19:Q19, Feb!M19:Q19, Mar!M19:Q19, Apr!M19:Q19, May!M19:Q19, June!M19:Q19, July!M19:Q19, Aug!M19:Q19, Sept!M19:Q19, Oct!M19:Q19, Nov!M19:Q19, Dec!M19:Q19)</f>
        <v>985</v>
      </c>
      <c r="J24" s="9" t="s">
        <v>83</v>
      </c>
      <c r="K24" s="9">
        <f>SUM(Jan!D31:H31, Feb!D31:H31, Mar!D31:H31, Apr!D31:H31, May!D31:H31, June!D31:H31, July!D31:H31, Aug!D31:H31, Sept!D31:H31, Oct!D31:H31, Nov!D31:H31, Dec!D31:H31)</f>
        <v>235</v>
      </c>
    </row>
    <row r="25" spans="2:11" x14ac:dyDescent="0.35">
      <c r="C25" s="6" t="s">
        <v>81</v>
      </c>
      <c r="D25" s="7"/>
      <c r="E25" s="8"/>
      <c r="F25" s="9">
        <f>F23-F24</f>
        <v>7015</v>
      </c>
      <c r="J25" s="9" t="s">
        <v>84</v>
      </c>
      <c r="K25" s="9">
        <f>K23-K24</f>
        <v>765</v>
      </c>
    </row>
  </sheetData>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0BF5A-8BC4-4F68-9131-32D32722135B}">
  <dimension ref="A1:R34"/>
  <sheetViews>
    <sheetView workbookViewId="0">
      <selection activeCell="D4" sqref="D4:D5"/>
    </sheetView>
  </sheetViews>
  <sheetFormatPr defaultRowHeight="14.5" x14ac:dyDescent="0.35"/>
  <cols>
    <col min="1" max="1" width="15.453125" customWidth="1"/>
    <col min="2" max="2" width="15.81640625" customWidth="1"/>
    <col min="3" max="3" width="14.1796875" bestFit="1" customWidth="1"/>
    <col min="4" max="4" width="10.08984375" customWidth="1"/>
    <col min="5" max="5" width="9.453125" bestFit="1" customWidth="1"/>
    <col min="9" max="9" width="9.26953125" customWidth="1"/>
    <col min="11" max="11" width="13.36328125" bestFit="1" customWidth="1"/>
    <col min="12" max="12" width="13.26953125" bestFit="1" customWidth="1"/>
    <col min="13" max="13" width="8.7265625" customWidth="1"/>
    <col min="14" max="14" width="9.81640625" customWidth="1"/>
  </cols>
  <sheetData>
    <row r="1" spans="1:14" ht="43.5" x14ac:dyDescent="0.35">
      <c r="A1" s="1" t="s">
        <v>56</v>
      </c>
    </row>
    <row r="2" spans="1:14" x14ac:dyDescent="0.35">
      <c r="A2" s="1"/>
      <c r="N2" t="s">
        <v>49</v>
      </c>
    </row>
    <row r="3" spans="1:14" x14ac:dyDescent="0.35">
      <c r="B3" s="9"/>
      <c r="C3" s="9" t="s">
        <v>33</v>
      </c>
      <c r="D3" s="9" t="s">
        <v>34</v>
      </c>
      <c r="F3" t="s">
        <v>52</v>
      </c>
      <c r="H3">
        <f>SUM(D4:D5)</f>
        <v>0</v>
      </c>
      <c r="N3" t="s">
        <v>50</v>
      </c>
    </row>
    <row r="4" spans="1:14" x14ac:dyDescent="0.35">
      <c r="B4" s="9" t="s">
        <v>3</v>
      </c>
      <c r="C4" s="9">
        <v>5000</v>
      </c>
      <c r="D4" s="9"/>
      <c r="F4" t="s">
        <v>53</v>
      </c>
      <c r="H4">
        <f>SUM(D15,D24:H24,D32:H32,M24:Q24,M30:Q30)</f>
        <v>0</v>
      </c>
      <c r="N4" t="s">
        <v>51</v>
      </c>
    </row>
    <row r="5" spans="1:14" x14ac:dyDescent="0.35">
      <c r="B5" s="9" t="s">
        <v>25</v>
      </c>
      <c r="C5" s="9">
        <v>500</v>
      </c>
      <c r="D5" s="9"/>
      <c r="F5" t="s">
        <v>54</v>
      </c>
      <c r="H5">
        <f>H3-H4</f>
        <v>0</v>
      </c>
    </row>
    <row r="6" spans="1:14" x14ac:dyDescent="0.35">
      <c r="K6" s="9" t="s">
        <v>2</v>
      </c>
      <c r="L6" s="9" t="s">
        <v>33</v>
      </c>
      <c r="M6" s="9" t="s">
        <v>34</v>
      </c>
      <c r="N6" s="12" t="s">
        <v>31</v>
      </c>
    </row>
    <row r="7" spans="1:14" x14ac:dyDescent="0.35">
      <c r="B7" s="9" t="s">
        <v>35</v>
      </c>
      <c r="C7" s="9" t="s">
        <v>42</v>
      </c>
      <c r="D7" s="13" t="s">
        <v>34</v>
      </c>
      <c r="E7" s="9" t="s">
        <v>43</v>
      </c>
      <c r="K7" s="9" t="s">
        <v>35</v>
      </c>
      <c r="L7" s="9">
        <v>20</v>
      </c>
      <c r="M7" s="9">
        <f>E15</f>
        <v>1325</v>
      </c>
      <c r="N7" s="9">
        <f>M7-L7</f>
        <v>1305</v>
      </c>
    </row>
    <row r="8" spans="1:14" x14ac:dyDescent="0.35">
      <c r="B8" s="9" t="s">
        <v>39</v>
      </c>
      <c r="C8" s="9">
        <v>1000</v>
      </c>
      <c r="D8" s="13"/>
      <c r="E8" s="9">
        <f>C8-D8</f>
        <v>1000</v>
      </c>
      <c r="K8" s="9" t="s">
        <v>6</v>
      </c>
      <c r="L8" s="9">
        <v>50</v>
      </c>
      <c r="M8" s="9">
        <f>R24</f>
        <v>800</v>
      </c>
      <c r="N8" s="9">
        <f t="shared" ref="N8:N14" si="0">M8-L8</f>
        <v>750</v>
      </c>
    </row>
    <row r="9" spans="1:14" x14ac:dyDescent="0.35">
      <c r="B9" s="9" t="s">
        <v>4</v>
      </c>
      <c r="C9" s="9">
        <v>50</v>
      </c>
      <c r="D9" s="13"/>
      <c r="E9" s="9">
        <f t="shared" ref="E9:E15" si="1">C9-D9</f>
        <v>50</v>
      </c>
      <c r="K9" s="9" t="s">
        <v>36</v>
      </c>
      <c r="L9" s="9">
        <v>0</v>
      </c>
      <c r="M9" s="9">
        <f>I24</f>
        <v>1195</v>
      </c>
      <c r="N9" s="9">
        <f t="shared" si="0"/>
        <v>1195</v>
      </c>
    </row>
    <row r="10" spans="1:14" x14ac:dyDescent="0.35">
      <c r="B10" s="9" t="s">
        <v>5</v>
      </c>
      <c r="C10" s="9">
        <v>100</v>
      </c>
      <c r="D10" s="13"/>
      <c r="E10" s="9">
        <f t="shared" si="1"/>
        <v>100</v>
      </c>
      <c r="K10" s="9" t="s">
        <v>22</v>
      </c>
      <c r="L10" s="9">
        <v>0</v>
      </c>
      <c r="M10" s="9">
        <f>R30</f>
        <v>750</v>
      </c>
      <c r="N10" s="9">
        <f t="shared" si="0"/>
        <v>750</v>
      </c>
    </row>
    <row r="11" spans="1:14" x14ac:dyDescent="0.35">
      <c r="B11" s="9" t="s">
        <v>40</v>
      </c>
      <c r="C11" s="9">
        <v>75</v>
      </c>
      <c r="D11" s="13"/>
      <c r="E11" s="9">
        <f t="shared" si="1"/>
        <v>75</v>
      </c>
      <c r="K11" s="9" t="s">
        <v>18</v>
      </c>
      <c r="L11" s="9">
        <v>0</v>
      </c>
      <c r="M11" s="9">
        <f>I32</f>
        <v>475</v>
      </c>
      <c r="N11" s="9">
        <f t="shared" si="0"/>
        <v>475</v>
      </c>
    </row>
    <row r="12" spans="1:14" x14ac:dyDescent="0.35">
      <c r="B12" s="9" t="s">
        <v>9</v>
      </c>
      <c r="C12" s="9">
        <v>25</v>
      </c>
      <c r="D12" s="13"/>
      <c r="E12" s="9">
        <f t="shared" si="1"/>
        <v>25</v>
      </c>
      <c r="K12" s="9" t="s">
        <v>37</v>
      </c>
      <c r="L12" s="9">
        <v>50</v>
      </c>
      <c r="M12" s="9">
        <v>50</v>
      </c>
      <c r="N12" s="9">
        <f t="shared" si="0"/>
        <v>0</v>
      </c>
    </row>
    <row r="13" spans="1:14" x14ac:dyDescent="0.35">
      <c r="B13" s="9" t="s">
        <v>12</v>
      </c>
      <c r="C13" s="9">
        <v>25</v>
      </c>
      <c r="D13" s="13"/>
      <c r="E13" s="9">
        <f t="shared" si="1"/>
        <v>25</v>
      </c>
      <c r="K13" s="9" t="s">
        <v>38</v>
      </c>
      <c r="L13" s="9">
        <f>C4*0.15</f>
        <v>750</v>
      </c>
      <c r="M13" s="9">
        <f>D4*0.15</f>
        <v>0</v>
      </c>
      <c r="N13" s="9">
        <f t="shared" si="0"/>
        <v>-750</v>
      </c>
    </row>
    <row r="14" spans="1:14" x14ac:dyDescent="0.35">
      <c r="B14" s="10" t="s">
        <v>10</v>
      </c>
      <c r="C14" s="10">
        <v>50</v>
      </c>
      <c r="D14" s="3"/>
      <c r="E14" s="9">
        <f t="shared" si="1"/>
        <v>50</v>
      </c>
      <c r="K14" s="11" t="s">
        <v>55</v>
      </c>
      <c r="L14" s="11">
        <v>0</v>
      </c>
      <c r="M14">
        <f>H5-(SUM(M7:M13))</f>
        <v>-4595</v>
      </c>
      <c r="N14" s="9">
        <f t="shared" si="0"/>
        <v>-4595</v>
      </c>
    </row>
    <row r="15" spans="1:14" x14ac:dyDescent="0.35">
      <c r="B15" s="9" t="s">
        <v>41</v>
      </c>
      <c r="C15" s="9">
        <f>SUM(C8:C14)</f>
        <v>1325</v>
      </c>
      <c r="D15" s="13">
        <f>SUM(D8:D14)</f>
        <v>0</v>
      </c>
      <c r="E15" s="9">
        <f t="shared" si="1"/>
        <v>1325</v>
      </c>
      <c r="F15" s="2"/>
      <c r="G15" s="2"/>
      <c r="H15" s="2"/>
      <c r="K15" s="12" t="s">
        <v>41</v>
      </c>
      <c r="L15" s="9">
        <f>SUM(L7:L14)</f>
        <v>870</v>
      </c>
      <c r="M15" s="9">
        <f>SUM(M7:M14)</f>
        <v>0</v>
      </c>
      <c r="N15" s="9">
        <f>M15-L15</f>
        <v>-870</v>
      </c>
    </row>
    <row r="18" spans="2:18" x14ac:dyDescent="0.35">
      <c r="B18" s="9" t="s">
        <v>36</v>
      </c>
      <c r="C18" s="9" t="s">
        <v>32</v>
      </c>
      <c r="D18" s="9" t="s">
        <v>26</v>
      </c>
      <c r="E18" s="9" t="s">
        <v>27</v>
      </c>
      <c r="F18" s="9" t="s">
        <v>28</v>
      </c>
      <c r="G18" s="9" t="s">
        <v>29</v>
      </c>
      <c r="H18" s="9" t="s">
        <v>30</v>
      </c>
      <c r="I18" s="9" t="s">
        <v>31</v>
      </c>
      <c r="K18" s="9" t="s">
        <v>6</v>
      </c>
      <c r="L18" s="9" t="s">
        <v>32</v>
      </c>
      <c r="M18" s="9" t="s">
        <v>26</v>
      </c>
      <c r="N18" s="9" t="s">
        <v>27</v>
      </c>
      <c r="O18" s="9" t="s">
        <v>28</v>
      </c>
      <c r="P18" s="9" t="s">
        <v>29</v>
      </c>
      <c r="Q18" s="9" t="s">
        <v>30</v>
      </c>
      <c r="R18" s="9" t="s">
        <v>31</v>
      </c>
    </row>
    <row r="19" spans="2:18" x14ac:dyDescent="0.35">
      <c r="B19" s="9" t="s">
        <v>13</v>
      </c>
      <c r="C19" s="9">
        <v>125</v>
      </c>
      <c r="D19" s="9"/>
      <c r="E19" s="9"/>
      <c r="F19" s="9"/>
      <c r="G19" s="9"/>
      <c r="H19" s="9"/>
      <c r="I19" s="9">
        <f>(5*C19)-SUM(D19:H19)</f>
        <v>625</v>
      </c>
      <c r="K19" s="9" t="s">
        <v>7</v>
      </c>
      <c r="L19" s="9">
        <v>75</v>
      </c>
      <c r="M19" s="9"/>
      <c r="N19" s="9"/>
      <c r="O19" s="9"/>
      <c r="P19" s="9"/>
      <c r="Q19" s="9"/>
      <c r="R19" s="9">
        <f>(L19*5) - SUM(M19:Q19)</f>
        <v>375</v>
      </c>
    </row>
    <row r="20" spans="2:18" x14ac:dyDescent="0.35">
      <c r="B20" s="9" t="s">
        <v>14</v>
      </c>
      <c r="C20" s="9">
        <v>80</v>
      </c>
      <c r="D20" s="9"/>
      <c r="E20" s="9"/>
      <c r="F20" s="9"/>
      <c r="G20" s="9"/>
      <c r="H20" s="9"/>
      <c r="I20" s="9">
        <f t="shared" ref="I20:I24" si="2">(5*C20)-SUM(D20:H20)</f>
        <v>400</v>
      </c>
      <c r="K20" s="9" t="s">
        <v>8</v>
      </c>
      <c r="L20" s="9">
        <v>30</v>
      </c>
      <c r="M20" s="9"/>
      <c r="N20" s="9"/>
      <c r="O20" s="9"/>
      <c r="P20" s="9"/>
      <c r="Q20" s="9"/>
      <c r="R20" s="9">
        <f t="shared" ref="R20:R24" si="3">(L20*5) - SUM(M20:Q20)</f>
        <v>150</v>
      </c>
    </row>
    <row r="21" spans="2:18" x14ac:dyDescent="0.35">
      <c r="B21" s="9" t="s">
        <v>15</v>
      </c>
      <c r="C21" s="9">
        <v>20</v>
      </c>
      <c r="D21" s="9"/>
      <c r="E21" s="9"/>
      <c r="F21" s="9"/>
      <c r="G21" s="9"/>
      <c r="H21" s="9"/>
      <c r="I21" s="9">
        <f t="shared" si="2"/>
        <v>100</v>
      </c>
      <c r="K21" s="9" t="s">
        <v>1</v>
      </c>
      <c r="L21" s="9">
        <v>15</v>
      </c>
      <c r="M21" s="9"/>
      <c r="N21" s="9"/>
      <c r="O21" s="9"/>
      <c r="P21" s="9"/>
      <c r="Q21" s="9"/>
      <c r="R21" s="9">
        <f t="shared" si="3"/>
        <v>75</v>
      </c>
    </row>
    <row r="22" spans="2:18" x14ac:dyDescent="0.35">
      <c r="B22" s="9" t="s">
        <v>16</v>
      </c>
      <c r="C22" s="9">
        <v>4</v>
      </c>
      <c r="D22" s="9"/>
      <c r="E22" s="9"/>
      <c r="F22" s="9"/>
      <c r="G22" s="9"/>
      <c r="H22" s="9"/>
      <c r="I22" s="9">
        <f t="shared" si="2"/>
        <v>20</v>
      </c>
      <c r="K22" s="9" t="s">
        <v>10</v>
      </c>
      <c r="L22" s="9">
        <v>20</v>
      </c>
      <c r="M22" s="9"/>
      <c r="N22" s="9"/>
      <c r="O22" s="9"/>
      <c r="P22" s="9"/>
      <c r="Q22" s="9"/>
      <c r="R22" s="9">
        <f t="shared" si="3"/>
        <v>100</v>
      </c>
    </row>
    <row r="23" spans="2:18" x14ac:dyDescent="0.35">
      <c r="B23" s="9" t="s">
        <v>17</v>
      </c>
      <c r="C23" s="9">
        <v>10</v>
      </c>
      <c r="D23" s="9"/>
      <c r="E23" s="9"/>
      <c r="F23" s="9"/>
      <c r="G23" s="9"/>
      <c r="H23" s="9"/>
      <c r="I23" s="9">
        <f>(5*C23)-SUM(D23:H23)</f>
        <v>50</v>
      </c>
      <c r="K23" s="10" t="s">
        <v>11</v>
      </c>
      <c r="L23" s="10">
        <v>20</v>
      </c>
      <c r="M23" s="10"/>
      <c r="N23" s="10"/>
      <c r="O23" s="10"/>
      <c r="P23" s="10"/>
      <c r="Q23" s="10"/>
      <c r="R23" s="9">
        <f t="shared" si="3"/>
        <v>100</v>
      </c>
    </row>
    <row r="24" spans="2:18" x14ac:dyDescent="0.35">
      <c r="B24" s="12" t="s">
        <v>41</v>
      </c>
      <c r="C24" s="9">
        <f>SUM(C19:C23)</f>
        <v>239</v>
      </c>
      <c r="D24" s="9">
        <f t="shared" ref="D24:H24" si="4">SUM(D19:D23)</f>
        <v>0</v>
      </c>
      <c r="E24" s="9">
        <f t="shared" si="4"/>
        <v>0</v>
      </c>
      <c r="F24" s="9">
        <f t="shared" si="4"/>
        <v>0</v>
      </c>
      <c r="G24" s="9">
        <f t="shared" si="4"/>
        <v>0</v>
      </c>
      <c r="H24" s="9">
        <f t="shared" si="4"/>
        <v>0</v>
      </c>
      <c r="I24" s="9">
        <f t="shared" si="2"/>
        <v>1195</v>
      </c>
      <c r="K24" s="9" t="s">
        <v>41</v>
      </c>
      <c r="L24" s="9">
        <f>SUM(L19:L23)</f>
        <v>160</v>
      </c>
      <c r="M24" s="9">
        <f t="shared" ref="M24:P24" si="5">SUM(M19:M23)</f>
        <v>0</v>
      </c>
      <c r="N24" s="9">
        <f t="shared" si="5"/>
        <v>0</v>
      </c>
      <c r="O24" s="9">
        <f t="shared" si="5"/>
        <v>0</v>
      </c>
      <c r="P24" s="9">
        <f t="shared" si="5"/>
        <v>0</v>
      </c>
      <c r="Q24" s="9">
        <f>SUM(Q19:Q23)</f>
        <v>0</v>
      </c>
      <c r="R24" s="9">
        <f t="shared" si="3"/>
        <v>800</v>
      </c>
    </row>
    <row r="27" spans="2:18" x14ac:dyDescent="0.35">
      <c r="B27" s="9" t="s">
        <v>18</v>
      </c>
      <c r="C27" s="9" t="s">
        <v>32</v>
      </c>
      <c r="D27" s="9" t="s">
        <v>26</v>
      </c>
      <c r="E27" s="9" t="s">
        <v>27</v>
      </c>
      <c r="F27" s="9" t="s">
        <v>28</v>
      </c>
      <c r="G27" s="9" t="s">
        <v>29</v>
      </c>
      <c r="H27" s="9" t="s">
        <v>30</v>
      </c>
      <c r="I27" s="9" t="s">
        <v>31</v>
      </c>
      <c r="K27" s="9" t="s">
        <v>22</v>
      </c>
      <c r="L27" s="9" t="s">
        <v>32</v>
      </c>
      <c r="M27" s="9" t="s">
        <v>26</v>
      </c>
      <c r="N27" s="9" t="s">
        <v>27</v>
      </c>
      <c r="O27" s="9" t="s">
        <v>28</v>
      </c>
      <c r="P27" s="9" t="s">
        <v>29</v>
      </c>
      <c r="Q27" s="9" t="s">
        <v>30</v>
      </c>
      <c r="R27" s="9" t="s">
        <v>31</v>
      </c>
    </row>
    <row r="28" spans="2:18" x14ac:dyDescent="0.35">
      <c r="B28" s="9" t="s">
        <v>19</v>
      </c>
      <c r="C28" s="9">
        <v>20</v>
      </c>
      <c r="D28" s="9"/>
      <c r="E28" s="9"/>
      <c r="F28" s="9"/>
      <c r="G28" s="9"/>
      <c r="H28" s="9"/>
      <c r="I28" s="9">
        <f>(C28*5)-SUM(D28:H28)</f>
        <v>100</v>
      </c>
      <c r="K28" s="9" t="s">
        <v>23</v>
      </c>
      <c r="L28" s="9">
        <v>70</v>
      </c>
      <c r="M28" s="9"/>
      <c r="N28" s="9"/>
      <c r="O28" s="9"/>
      <c r="P28" s="9"/>
      <c r="Q28" s="9"/>
      <c r="R28" s="9">
        <f>(L28*5)-SUM(M28:Q28)</f>
        <v>350</v>
      </c>
    </row>
    <row r="29" spans="2:18" x14ac:dyDescent="0.35">
      <c r="B29" s="9" t="s">
        <v>20</v>
      </c>
      <c r="C29" s="9">
        <v>20</v>
      </c>
      <c r="D29" s="9"/>
      <c r="E29" s="9"/>
      <c r="F29" s="9"/>
      <c r="G29" s="9"/>
      <c r="H29" s="9"/>
      <c r="I29" s="9">
        <f t="shared" ref="I29:I32" si="6">(C29*5)-SUM(D29:H29)</f>
        <v>100</v>
      </c>
      <c r="K29" s="9" t="s">
        <v>24</v>
      </c>
      <c r="L29" s="9">
        <v>80</v>
      </c>
      <c r="M29" s="9"/>
      <c r="N29" s="9"/>
      <c r="O29" s="9"/>
      <c r="P29" s="9"/>
      <c r="Q29" s="9"/>
      <c r="R29" s="9">
        <f t="shared" ref="R29:R30" si="7">(L29*5)-SUM(M29:Q29)</f>
        <v>400</v>
      </c>
    </row>
    <row r="30" spans="2:18" x14ac:dyDescent="0.35">
      <c r="B30" s="9" t="s">
        <v>21</v>
      </c>
      <c r="C30" s="9">
        <v>10</v>
      </c>
      <c r="D30" s="9"/>
      <c r="E30" s="9"/>
      <c r="F30" s="9"/>
      <c r="G30" s="9"/>
      <c r="H30" s="9"/>
      <c r="I30" s="9">
        <f t="shared" si="6"/>
        <v>50</v>
      </c>
      <c r="K30" s="12" t="s">
        <v>41</v>
      </c>
      <c r="L30" s="9">
        <f>SUM(L28:L29)</f>
        <v>150</v>
      </c>
      <c r="M30" s="9">
        <f t="shared" ref="M30:Q30" si="8">SUM(M28:M29)</f>
        <v>0</v>
      </c>
      <c r="N30" s="9">
        <f t="shared" si="8"/>
        <v>0</v>
      </c>
      <c r="O30" s="9">
        <f t="shared" si="8"/>
        <v>0</v>
      </c>
      <c r="P30" s="9">
        <f t="shared" si="8"/>
        <v>0</v>
      </c>
      <c r="Q30" s="9">
        <f t="shared" si="8"/>
        <v>0</v>
      </c>
      <c r="R30" s="9">
        <f t="shared" si="7"/>
        <v>750</v>
      </c>
    </row>
    <row r="31" spans="2:18" x14ac:dyDescent="0.35">
      <c r="B31" s="9" t="s">
        <v>44</v>
      </c>
      <c r="C31" s="9">
        <v>45</v>
      </c>
      <c r="D31" s="9"/>
      <c r="E31" s="9"/>
      <c r="F31" s="9"/>
      <c r="G31" s="9"/>
      <c r="H31" s="9"/>
      <c r="I31" s="9">
        <f t="shared" si="6"/>
        <v>225</v>
      </c>
    </row>
    <row r="32" spans="2:18" x14ac:dyDescent="0.35">
      <c r="B32" s="12" t="s">
        <v>41</v>
      </c>
      <c r="C32" s="9">
        <f>SUM(C28:C31)</f>
        <v>95</v>
      </c>
      <c r="D32" s="9">
        <f t="shared" ref="D32:H32" si="9">SUM(D28:D31)</f>
        <v>0</v>
      </c>
      <c r="E32" s="9">
        <f t="shared" si="9"/>
        <v>0</v>
      </c>
      <c r="F32" s="9">
        <f t="shared" si="9"/>
        <v>0</v>
      </c>
      <c r="G32" s="9">
        <f t="shared" si="9"/>
        <v>0</v>
      </c>
      <c r="H32" s="9">
        <f t="shared" si="9"/>
        <v>0</v>
      </c>
      <c r="I32" s="9">
        <f t="shared" si="6"/>
        <v>475</v>
      </c>
    </row>
    <row r="33" spans="2:2" x14ac:dyDescent="0.35">
      <c r="B33" s="11" t="s">
        <v>45</v>
      </c>
    </row>
    <row r="34" spans="2:2" x14ac:dyDescent="0.35">
      <c r="B34" s="11" t="s">
        <v>46</v>
      </c>
    </row>
  </sheetData>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5" id="{713D7BCE-5A22-4211-BFCE-43B42A31406F}">
            <x14:iconSet iconSet="3Triangles">
              <x14:cfvo type="percent">
                <xm:f>0</xm:f>
              </x14:cfvo>
              <x14:cfvo type="num">
                <xm:f>0</xm:f>
              </x14:cfvo>
              <x14:cfvo type="num" gte="0">
                <xm:f>0</xm:f>
              </x14:cfvo>
            </x14:iconSet>
          </x14:cfRule>
          <xm:sqref>E8:E15</xm:sqref>
        </x14:conditionalFormatting>
        <x14:conditionalFormatting xmlns:xm="http://schemas.microsoft.com/office/excel/2006/main">
          <x14:cfRule type="iconSet" priority="4" id="{C4D2E225-EA0D-4DAA-895E-8DCBDF48414C}">
            <x14:iconSet iconSet="3Triangles">
              <x14:cfvo type="percent">
                <xm:f>0</xm:f>
              </x14:cfvo>
              <x14:cfvo type="percent">
                <xm:f>0</xm:f>
              </x14:cfvo>
              <x14:cfvo type="percent" gte="0">
                <xm:f>0</xm:f>
              </x14:cfvo>
            </x14:iconSet>
          </x14:cfRule>
          <xm:sqref>I19:I24</xm:sqref>
        </x14:conditionalFormatting>
        <x14:conditionalFormatting xmlns:xm="http://schemas.microsoft.com/office/excel/2006/main">
          <x14:cfRule type="iconSet" priority="3" id="{FC38C8D6-F38F-461F-BA27-987C172C7C4A}">
            <x14:iconSet iconSet="3Triangles">
              <x14:cfvo type="percent">
                <xm:f>0</xm:f>
              </x14:cfvo>
              <x14:cfvo type="num">
                <xm:f>0</xm:f>
              </x14:cfvo>
              <x14:cfvo type="num" gte="0">
                <xm:f>0</xm:f>
              </x14:cfvo>
            </x14:iconSet>
          </x14:cfRule>
          <xm:sqref>I28:I32</xm:sqref>
        </x14:conditionalFormatting>
        <x14:conditionalFormatting xmlns:xm="http://schemas.microsoft.com/office/excel/2006/main">
          <x14:cfRule type="iconSet" priority="2" id="{C1BF574C-D4BB-4230-93D1-F2A8832D4602}">
            <x14:iconSet iconSet="3Triangles">
              <x14:cfvo type="percent">
                <xm:f>0</xm:f>
              </x14:cfvo>
              <x14:cfvo type="num">
                <xm:f>0</xm:f>
              </x14:cfvo>
              <x14:cfvo type="num">
                <xm:f>0</xm:f>
              </x14:cfvo>
            </x14:iconSet>
          </x14:cfRule>
          <xm:sqref>R19:R24</xm:sqref>
        </x14:conditionalFormatting>
        <x14:conditionalFormatting xmlns:xm="http://schemas.microsoft.com/office/excel/2006/main">
          <x14:cfRule type="iconSet" priority="1" id="{45DAF1D1-F28E-4031-AB09-5C379C9797B9}">
            <x14:iconSet iconSet="3Triangles">
              <x14:cfvo type="percent">
                <xm:f>0</xm:f>
              </x14:cfvo>
              <x14:cfvo type="num">
                <xm:f>0</xm:f>
              </x14:cfvo>
              <x14:cfvo type="num">
                <xm:f>0</xm:f>
              </x14:cfvo>
            </x14:iconSet>
          </x14:cfRule>
          <xm:sqref>R28:R30</xm:sqref>
        </x14:conditionalFormatting>
        <x14:conditionalFormatting xmlns:xm="http://schemas.microsoft.com/office/excel/2006/main">
          <x14:cfRule type="iconSet" priority="6" id="{56635A89-AA7C-4C7A-95B1-4431013D1D29}">
            <x14:iconSet iconSet="3Triangles">
              <x14:cfvo type="percent">
                <xm:f>0</xm:f>
              </x14:cfvo>
              <x14:cfvo type="percent">
                <xm:f>33</xm:f>
              </x14:cfvo>
              <x14:cfvo type="percent">
                <xm:f>67</xm:f>
              </x14:cfvo>
            </x14:iconSet>
          </x14:cfRule>
          <xm:sqref>N7:N15</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3969D-B806-4750-BA1F-4DD636C388D7}">
  <dimension ref="A1:R34"/>
  <sheetViews>
    <sheetView workbookViewId="0">
      <selection activeCell="D4" sqref="D4:D5"/>
    </sheetView>
  </sheetViews>
  <sheetFormatPr defaultRowHeight="14.5" x14ac:dyDescent="0.35"/>
  <cols>
    <col min="1" max="1" width="15.453125" customWidth="1"/>
    <col min="2" max="2" width="15.81640625" customWidth="1"/>
    <col min="3" max="3" width="14.1796875" bestFit="1" customWidth="1"/>
    <col min="4" max="4" width="10.08984375" customWidth="1"/>
    <col min="5" max="5" width="9.453125" bestFit="1" customWidth="1"/>
    <col min="9" max="9" width="9.26953125" customWidth="1"/>
    <col min="11" max="11" width="13.36328125" bestFit="1" customWidth="1"/>
    <col min="12" max="12" width="13.26953125" bestFit="1" customWidth="1"/>
    <col min="13" max="13" width="8.7265625" customWidth="1"/>
    <col min="14" max="14" width="9.81640625" customWidth="1"/>
  </cols>
  <sheetData>
    <row r="1" spans="1:14" ht="43.5" x14ac:dyDescent="0.35">
      <c r="A1" s="1" t="s">
        <v>56</v>
      </c>
    </row>
    <row r="2" spans="1:14" x14ac:dyDescent="0.35">
      <c r="A2" s="1"/>
      <c r="N2" t="s">
        <v>49</v>
      </c>
    </row>
    <row r="3" spans="1:14" x14ac:dyDescent="0.35">
      <c r="B3" s="9"/>
      <c r="C3" s="9" t="s">
        <v>33</v>
      </c>
      <c r="D3" s="9" t="s">
        <v>34</v>
      </c>
      <c r="F3" t="s">
        <v>52</v>
      </c>
      <c r="H3">
        <f>SUM(D4:D5)</f>
        <v>0</v>
      </c>
      <c r="N3" t="s">
        <v>50</v>
      </c>
    </row>
    <row r="4" spans="1:14" x14ac:dyDescent="0.35">
      <c r="B4" s="9" t="s">
        <v>3</v>
      </c>
      <c r="C4" s="9">
        <v>5000</v>
      </c>
      <c r="D4" s="9"/>
      <c r="F4" t="s">
        <v>53</v>
      </c>
      <c r="H4">
        <f>SUM(D15,D24:H24,D32:H32,M24:Q24,M30:Q30)</f>
        <v>0</v>
      </c>
      <c r="N4" t="s">
        <v>51</v>
      </c>
    </row>
    <row r="5" spans="1:14" x14ac:dyDescent="0.35">
      <c r="B5" s="9" t="s">
        <v>25</v>
      </c>
      <c r="C5" s="9">
        <v>500</v>
      </c>
      <c r="D5" s="9"/>
      <c r="F5" t="s">
        <v>54</v>
      </c>
      <c r="H5">
        <f>H3-H4</f>
        <v>0</v>
      </c>
    </row>
    <row r="6" spans="1:14" x14ac:dyDescent="0.35">
      <c r="K6" s="9" t="s">
        <v>2</v>
      </c>
      <c r="L6" s="9" t="s">
        <v>33</v>
      </c>
      <c r="M6" s="9" t="s">
        <v>34</v>
      </c>
      <c r="N6" s="12" t="s">
        <v>31</v>
      </c>
    </row>
    <row r="7" spans="1:14" x14ac:dyDescent="0.35">
      <c r="B7" s="9" t="s">
        <v>35</v>
      </c>
      <c r="C7" s="9" t="s">
        <v>42</v>
      </c>
      <c r="D7" s="13" t="s">
        <v>34</v>
      </c>
      <c r="E7" s="9" t="s">
        <v>43</v>
      </c>
      <c r="K7" s="9" t="s">
        <v>35</v>
      </c>
      <c r="L7" s="9">
        <v>20</v>
      </c>
      <c r="M7" s="9">
        <f>E15</f>
        <v>1325</v>
      </c>
      <c r="N7" s="9">
        <f>M7-L7</f>
        <v>1305</v>
      </c>
    </row>
    <row r="8" spans="1:14" x14ac:dyDescent="0.35">
      <c r="B8" s="9" t="s">
        <v>39</v>
      </c>
      <c r="C8" s="9">
        <v>1000</v>
      </c>
      <c r="D8" s="13"/>
      <c r="E8" s="9">
        <f>C8-D8</f>
        <v>1000</v>
      </c>
      <c r="K8" s="9" t="s">
        <v>6</v>
      </c>
      <c r="L8" s="9">
        <v>50</v>
      </c>
      <c r="M8" s="9">
        <f>R24</f>
        <v>800</v>
      </c>
      <c r="N8" s="9">
        <f t="shared" ref="N8:N14" si="0">M8-L8</f>
        <v>750</v>
      </c>
    </row>
    <row r="9" spans="1:14" x14ac:dyDescent="0.35">
      <c r="B9" s="9" t="s">
        <v>4</v>
      </c>
      <c r="C9" s="9">
        <v>50</v>
      </c>
      <c r="D9" s="13"/>
      <c r="E9" s="9">
        <f t="shared" ref="E9:E15" si="1">C9-D9</f>
        <v>50</v>
      </c>
      <c r="K9" s="9" t="s">
        <v>36</v>
      </c>
      <c r="L9" s="9">
        <v>0</v>
      </c>
      <c r="M9" s="9">
        <f>I24</f>
        <v>1195</v>
      </c>
      <c r="N9" s="9">
        <f t="shared" si="0"/>
        <v>1195</v>
      </c>
    </row>
    <row r="10" spans="1:14" x14ac:dyDescent="0.35">
      <c r="B10" s="9" t="s">
        <v>5</v>
      </c>
      <c r="C10" s="9">
        <v>100</v>
      </c>
      <c r="D10" s="13"/>
      <c r="E10" s="9">
        <f t="shared" si="1"/>
        <v>100</v>
      </c>
      <c r="K10" s="9" t="s">
        <v>22</v>
      </c>
      <c r="L10" s="9">
        <v>0</v>
      </c>
      <c r="M10" s="9">
        <f>R30</f>
        <v>750</v>
      </c>
      <c r="N10" s="9">
        <f t="shared" si="0"/>
        <v>750</v>
      </c>
    </row>
    <row r="11" spans="1:14" x14ac:dyDescent="0.35">
      <c r="B11" s="9" t="s">
        <v>40</v>
      </c>
      <c r="C11" s="9">
        <v>75</v>
      </c>
      <c r="D11" s="13"/>
      <c r="E11" s="9">
        <f t="shared" si="1"/>
        <v>75</v>
      </c>
      <c r="K11" s="9" t="s">
        <v>18</v>
      </c>
      <c r="L11" s="9">
        <v>0</v>
      </c>
      <c r="M11" s="9">
        <f>I32</f>
        <v>475</v>
      </c>
      <c r="N11" s="9">
        <f t="shared" si="0"/>
        <v>475</v>
      </c>
    </row>
    <row r="12" spans="1:14" x14ac:dyDescent="0.35">
      <c r="B12" s="9" t="s">
        <v>9</v>
      </c>
      <c r="C12" s="9">
        <v>25</v>
      </c>
      <c r="D12" s="13"/>
      <c r="E12" s="9">
        <f t="shared" si="1"/>
        <v>25</v>
      </c>
      <c r="K12" s="9" t="s">
        <v>37</v>
      </c>
      <c r="L12" s="9">
        <v>50</v>
      </c>
      <c r="M12" s="9">
        <v>50</v>
      </c>
      <c r="N12" s="9">
        <f t="shared" si="0"/>
        <v>0</v>
      </c>
    </row>
    <row r="13" spans="1:14" x14ac:dyDescent="0.35">
      <c r="B13" s="9" t="s">
        <v>12</v>
      </c>
      <c r="C13" s="9">
        <v>25</v>
      </c>
      <c r="D13" s="13"/>
      <c r="E13" s="9">
        <f t="shared" si="1"/>
        <v>25</v>
      </c>
      <c r="K13" s="9" t="s">
        <v>38</v>
      </c>
      <c r="L13" s="9">
        <f>C4*0.15</f>
        <v>750</v>
      </c>
      <c r="M13" s="9">
        <f>D4*0.15</f>
        <v>0</v>
      </c>
      <c r="N13" s="9">
        <f t="shared" si="0"/>
        <v>-750</v>
      </c>
    </row>
    <row r="14" spans="1:14" x14ac:dyDescent="0.35">
      <c r="B14" s="10" t="s">
        <v>10</v>
      </c>
      <c r="C14" s="10">
        <v>50</v>
      </c>
      <c r="D14" s="3"/>
      <c r="E14" s="9">
        <f t="shared" si="1"/>
        <v>50</v>
      </c>
      <c r="K14" s="11" t="s">
        <v>55</v>
      </c>
      <c r="L14" s="11">
        <v>0</v>
      </c>
      <c r="M14">
        <f>H5-(SUM(M7:M13))</f>
        <v>-4595</v>
      </c>
      <c r="N14" s="9">
        <f t="shared" si="0"/>
        <v>-4595</v>
      </c>
    </row>
    <row r="15" spans="1:14" x14ac:dyDescent="0.35">
      <c r="B15" s="9" t="s">
        <v>41</v>
      </c>
      <c r="C15" s="9">
        <f>SUM(C8:C14)</f>
        <v>1325</v>
      </c>
      <c r="D15" s="13">
        <f>SUM(D8:D14)</f>
        <v>0</v>
      </c>
      <c r="E15" s="9">
        <f t="shared" si="1"/>
        <v>1325</v>
      </c>
      <c r="F15" s="2"/>
      <c r="G15" s="2"/>
      <c r="H15" s="2"/>
      <c r="K15" s="12" t="s">
        <v>41</v>
      </c>
      <c r="L15" s="9">
        <f>SUM(L7:L14)</f>
        <v>870</v>
      </c>
      <c r="M15" s="9">
        <f>SUM(M7:M14)</f>
        <v>0</v>
      </c>
      <c r="N15" s="9">
        <f>M15-L15</f>
        <v>-870</v>
      </c>
    </row>
    <row r="18" spans="2:18" x14ac:dyDescent="0.35">
      <c r="B18" s="9" t="s">
        <v>36</v>
      </c>
      <c r="C18" s="9" t="s">
        <v>32</v>
      </c>
      <c r="D18" s="9" t="s">
        <v>26</v>
      </c>
      <c r="E18" s="9" t="s">
        <v>27</v>
      </c>
      <c r="F18" s="9" t="s">
        <v>28</v>
      </c>
      <c r="G18" s="9" t="s">
        <v>29</v>
      </c>
      <c r="H18" s="9" t="s">
        <v>30</v>
      </c>
      <c r="I18" s="9" t="s">
        <v>31</v>
      </c>
      <c r="K18" s="9" t="s">
        <v>6</v>
      </c>
      <c r="L18" s="9" t="s">
        <v>32</v>
      </c>
      <c r="M18" s="9" t="s">
        <v>26</v>
      </c>
      <c r="N18" s="9" t="s">
        <v>27</v>
      </c>
      <c r="O18" s="9" t="s">
        <v>28</v>
      </c>
      <c r="P18" s="9" t="s">
        <v>29</v>
      </c>
      <c r="Q18" s="9" t="s">
        <v>30</v>
      </c>
      <c r="R18" s="9" t="s">
        <v>31</v>
      </c>
    </row>
    <row r="19" spans="2:18" x14ac:dyDescent="0.35">
      <c r="B19" s="9" t="s">
        <v>13</v>
      </c>
      <c r="C19" s="9">
        <v>125</v>
      </c>
      <c r="D19" s="9"/>
      <c r="E19" s="9"/>
      <c r="F19" s="9"/>
      <c r="G19" s="9"/>
      <c r="H19" s="9"/>
      <c r="I19" s="9">
        <f>(5*C19)-SUM(D19:H19)</f>
        <v>625</v>
      </c>
      <c r="K19" s="9" t="s">
        <v>7</v>
      </c>
      <c r="L19" s="9">
        <v>75</v>
      </c>
      <c r="M19" s="9"/>
      <c r="N19" s="9"/>
      <c r="O19" s="9"/>
      <c r="P19" s="9"/>
      <c r="Q19" s="9"/>
      <c r="R19" s="9">
        <f>(L19*5) - SUM(M19:Q19)</f>
        <v>375</v>
      </c>
    </row>
    <row r="20" spans="2:18" x14ac:dyDescent="0.35">
      <c r="B20" s="9" t="s">
        <v>14</v>
      </c>
      <c r="C20" s="9">
        <v>80</v>
      </c>
      <c r="D20" s="9"/>
      <c r="E20" s="9"/>
      <c r="F20" s="9"/>
      <c r="G20" s="9"/>
      <c r="H20" s="9"/>
      <c r="I20" s="9">
        <f t="shared" ref="I20:I24" si="2">(5*C20)-SUM(D20:H20)</f>
        <v>400</v>
      </c>
      <c r="K20" s="9" t="s">
        <v>8</v>
      </c>
      <c r="L20" s="9">
        <v>30</v>
      </c>
      <c r="M20" s="9"/>
      <c r="N20" s="9"/>
      <c r="O20" s="9"/>
      <c r="P20" s="9"/>
      <c r="Q20" s="9"/>
      <c r="R20" s="9">
        <f t="shared" ref="R20:R24" si="3">(L20*5) - SUM(M20:Q20)</f>
        <v>150</v>
      </c>
    </row>
    <row r="21" spans="2:18" x14ac:dyDescent="0.35">
      <c r="B21" s="9" t="s">
        <v>15</v>
      </c>
      <c r="C21" s="9">
        <v>20</v>
      </c>
      <c r="D21" s="9"/>
      <c r="E21" s="9"/>
      <c r="F21" s="9"/>
      <c r="G21" s="9"/>
      <c r="H21" s="9"/>
      <c r="I21" s="9">
        <f t="shared" si="2"/>
        <v>100</v>
      </c>
      <c r="K21" s="9" t="s">
        <v>1</v>
      </c>
      <c r="L21" s="9">
        <v>15</v>
      </c>
      <c r="M21" s="9"/>
      <c r="N21" s="9"/>
      <c r="O21" s="9"/>
      <c r="P21" s="9"/>
      <c r="Q21" s="9"/>
      <c r="R21" s="9">
        <f t="shared" si="3"/>
        <v>75</v>
      </c>
    </row>
    <row r="22" spans="2:18" x14ac:dyDescent="0.35">
      <c r="B22" s="9" t="s">
        <v>16</v>
      </c>
      <c r="C22" s="9">
        <v>4</v>
      </c>
      <c r="D22" s="9"/>
      <c r="E22" s="9"/>
      <c r="F22" s="9"/>
      <c r="G22" s="9"/>
      <c r="H22" s="9"/>
      <c r="I22" s="9">
        <f t="shared" si="2"/>
        <v>20</v>
      </c>
      <c r="K22" s="9" t="s">
        <v>10</v>
      </c>
      <c r="L22" s="9">
        <v>20</v>
      </c>
      <c r="M22" s="9"/>
      <c r="N22" s="9"/>
      <c r="O22" s="9"/>
      <c r="P22" s="9"/>
      <c r="Q22" s="9"/>
      <c r="R22" s="9">
        <f t="shared" si="3"/>
        <v>100</v>
      </c>
    </row>
    <row r="23" spans="2:18" x14ac:dyDescent="0.35">
      <c r="B23" s="9" t="s">
        <v>17</v>
      </c>
      <c r="C23" s="9">
        <v>10</v>
      </c>
      <c r="D23" s="9"/>
      <c r="E23" s="9"/>
      <c r="F23" s="9"/>
      <c r="G23" s="9"/>
      <c r="H23" s="9"/>
      <c r="I23" s="9">
        <f>(5*C23)-SUM(D23:H23)</f>
        <v>50</v>
      </c>
      <c r="K23" s="10" t="s">
        <v>11</v>
      </c>
      <c r="L23" s="10">
        <v>20</v>
      </c>
      <c r="M23" s="10"/>
      <c r="N23" s="10"/>
      <c r="O23" s="10"/>
      <c r="P23" s="10"/>
      <c r="Q23" s="10"/>
      <c r="R23" s="9">
        <f t="shared" si="3"/>
        <v>100</v>
      </c>
    </row>
    <row r="24" spans="2:18" x14ac:dyDescent="0.35">
      <c r="B24" s="12" t="s">
        <v>41</v>
      </c>
      <c r="C24" s="9">
        <f>SUM(C19:C23)</f>
        <v>239</v>
      </c>
      <c r="D24" s="9">
        <f t="shared" ref="D24:H24" si="4">SUM(D19:D23)</f>
        <v>0</v>
      </c>
      <c r="E24" s="9">
        <f t="shared" si="4"/>
        <v>0</v>
      </c>
      <c r="F24" s="9">
        <f t="shared" si="4"/>
        <v>0</v>
      </c>
      <c r="G24" s="9">
        <f t="shared" si="4"/>
        <v>0</v>
      </c>
      <c r="H24" s="9">
        <f t="shared" si="4"/>
        <v>0</v>
      </c>
      <c r="I24" s="9">
        <f t="shared" si="2"/>
        <v>1195</v>
      </c>
      <c r="K24" s="9" t="s">
        <v>41</v>
      </c>
      <c r="L24" s="9">
        <f>SUM(L19:L23)</f>
        <v>160</v>
      </c>
      <c r="M24" s="9">
        <f t="shared" ref="M24:P24" si="5">SUM(M19:M23)</f>
        <v>0</v>
      </c>
      <c r="N24" s="9">
        <f t="shared" si="5"/>
        <v>0</v>
      </c>
      <c r="O24" s="9">
        <f t="shared" si="5"/>
        <v>0</v>
      </c>
      <c r="P24" s="9">
        <f t="shared" si="5"/>
        <v>0</v>
      </c>
      <c r="Q24" s="9">
        <f>SUM(Q19:Q23)</f>
        <v>0</v>
      </c>
      <c r="R24" s="9">
        <f t="shared" si="3"/>
        <v>800</v>
      </c>
    </row>
    <row r="27" spans="2:18" x14ac:dyDescent="0.35">
      <c r="B27" s="9" t="s">
        <v>18</v>
      </c>
      <c r="C27" s="9" t="s">
        <v>32</v>
      </c>
      <c r="D27" s="9" t="s">
        <v>26</v>
      </c>
      <c r="E27" s="9" t="s">
        <v>27</v>
      </c>
      <c r="F27" s="9" t="s">
        <v>28</v>
      </c>
      <c r="G27" s="9" t="s">
        <v>29</v>
      </c>
      <c r="H27" s="9" t="s">
        <v>30</v>
      </c>
      <c r="I27" s="9" t="s">
        <v>31</v>
      </c>
      <c r="K27" s="9" t="s">
        <v>22</v>
      </c>
      <c r="L27" s="9" t="s">
        <v>32</v>
      </c>
      <c r="M27" s="9" t="s">
        <v>26</v>
      </c>
      <c r="N27" s="9" t="s">
        <v>27</v>
      </c>
      <c r="O27" s="9" t="s">
        <v>28</v>
      </c>
      <c r="P27" s="9" t="s">
        <v>29</v>
      </c>
      <c r="Q27" s="9" t="s">
        <v>30</v>
      </c>
      <c r="R27" s="9" t="s">
        <v>31</v>
      </c>
    </row>
    <row r="28" spans="2:18" x14ac:dyDescent="0.35">
      <c r="B28" s="9" t="s">
        <v>19</v>
      </c>
      <c r="C28" s="9">
        <v>20</v>
      </c>
      <c r="D28" s="9"/>
      <c r="E28" s="9"/>
      <c r="F28" s="9"/>
      <c r="G28" s="9"/>
      <c r="H28" s="9"/>
      <c r="I28" s="9">
        <f>(C28*5)-SUM(D28:H28)</f>
        <v>100</v>
      </c>
      <c r="K28" s="9" t="s">
        <v>23</v>
      </c>
      <c r="L28" s="9">
        <v>70</v>
      </c>
      <c r="M28" s="9"/>
      <c r="N28" s="9"/>
      <c r="O28" s="9"/>
      <c r="P28" s="9"/>
      <c r="Q28" s="9"/>
      <c r="R28" s="9">
        <f>(L28*5)-SUM(M28:Q28)</f>
        <v>350</v>
      </c>
    </row>
    <row r="29" spans="2:18" x14ac:dyDescent="0.35">
      <c r="B29" s="9" t="s">
        <v>20</v>
      </c>
      <c r="C29" s="9">
        <v>20</v>
      </c>
      <c r="D29" s="9"/>
      <c r="E29" s="9"/>
      <c r="F29" s="9"/>
      <c r="G29" s="9"/>
      <c r="H29" s="9"/>
      <c r="I29" s="9">
        <f t="shared" ref="I29:I32" si="6">(C29*5)-SUM(D29:H29)</f>
        <v>100</v>
      </c>
      <c r="K29" s="9" t="s">
        <v>24</v>
      </c>
      <c r="L29" s="9">
        <v>80</v>
      </c>
      <c r="M29" s="9"/>
      <c r="N29" s="9"/>
      <c r="O29" s="9"/>
      <c r="P29" s="9"/>
      <c r="Q29" s="9"/>
      <c r="R29" s="9">
        <f t="shared" ref="R29:R30" si="7">(L29*5)-SUM(M29:Q29)</f>
        <v>400</v>
      </c>
    </row>
    <row r="30" spans="2:18" x14ac:dyDescent="0.35">
      <c r="B30" s="9" t="s">
        <v>21</v>
      </c>
      <c r="C30" s="9">
        <v>10</v>
      </c>
      <c r="D30" s="9"/>
      <c r="E30" s="9"/>
      <c r="F30" s="9"/>
      <c r="G30" s="9"/>
      <c r="H30" s="9"/>
      <c r="I30" s="9">
        <f t="shared" si="6"/>
        <v>50</v>
      </c>
      <c r="K30" s="12" t="s">
        <v>41</v>
      </c>
      <c r="L30" s="9">
        <f>SUM(L28:L29)</f>
        <v>150</v>
      </c>
      <c r="M30" s="9">
        <f t="shared" ref="M30:Q30" si="8">SUM(M28:M29)</f>
        <v>0</v>
      </c>
      <c r="N30" s="9">
        <f t="shared" si="8"/>
        <v>0</v>
      </c>
      <c r="O30" s="9">
        <f t="shared" si="8"/>
        <v>0</v>
      </c>
      <c r="P30" s="9">
        <f t="shared" si="8"/>
        <v>0</v>
      </c>
      <c r="Q30" s="9">
        <f t="shared" si="8"/>
        <v>0</v>
      </c>
      <c r="R30" s="9">
        <f t="shared" si="7"/>
        <v>750</v>
      </c>
    </row>
    <row r="31" spans="2:18" x14ac:dyDescent="0.35">
      <c r="B31" s="9" t="s">
        <v>44</v>
      </c>
      <c r="C31" s="9">
        <v>45</v>
      </c>
      <c r="D31" s="9"/>
      <c r="E31" s="9"/>
      <c r="F31" s="9"/>
      <c r="G31" s="9"/>
      <c r="H31" s="9"/>
      <c r="I31" s="9">
        <f t="shared" si="6"/>
        <v>225</v>
      </c>
    </row>
    <row r="32" spans="2:18" x14ac:dyDescent="0.35">
      <c r="B32" s="12" t="s">
        <v>41</v>
      </c>
      <c r="C32" s="9">
        <f>SUM(C28:C31)</f>
        <v>95</v>
      </c>
      <c r="D32" s="9">
        <f t="shared" ref="D32:H32" si="9">SUM(D28:D31)</f>
        <v>0</v>
      </c>
      <c r="E32" s="9">
        <f t="shared" si="9"/>
        <v>0</v>
      </c>
      <c r="F32" s="9">
        <f t="shared" si="9"/>
        <v>0</v>
      </c>
      <c r="G32" s="9">
        <f t="shared" si="9"/>
        <v>0</v>
      </c>
      <c r="H32" s="9">
        <f t="shared" si="9"/>
        <v>0</v>
      </c>
      <c r="I32" s="9">
        <f t="shared" si="6"/>
        <v>475</v>
      </c>
    </row>
    <row r="33" spans="2:2" x14ac:dyDescent="0.35">
      <c r="B33" s="11" t="s">
        <v>45</v>
      </c>
    </row>
    <row r="34" spans="2:2" x14ac:dyDescent="0.35">
      <c r="B34" s="11" t="s">
        <v>46</v>
      </c>
    </row>
  </sheetData>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5" id="{755E3E3E-D3F4-44BE-9AD8-0137031E17E9}">
            <x14:iconSet iconSet="3Triangles">
              <x14:cfvo type="percent">
                <xm:f>0</xm:f>
              </x14:cfvo>
              <x14:cfvo type="num">
                <xm:f>0</xm:f>
              </x14:cfvo>
              <x14:cfvo type="num" gte="0">
                <xm:f>0</xm:f>
              </x14:cfvo>
            </x14:iconSet>
          </x14:cfRule>
          <xm:sqref>E8:E15</xm:sqref>
        </x14:conditionalFormatting>
        <x14:conditionalFormatting xmlns:xm="http://schemas.microsoft.com/office/excel/2006/main">
          <x14:cfRule type="iconSet" priority="4" id="{7BDC865B-6E52-49B9-BFE8-4A25150ECE6C}">
            <x14:iconSet iconSet="3Triangles">
              <x14:cfvo type="percent">
                <xm:f>0</xm:f>
              </x14:cfvo>
              <x14:cfvo type="percent">
                <xm:f>0</xm:f>
              </x14:cfvo>
              <x14:cfvo type="percent" gte="0">
                <xm:f>0</xm:f>
              </x14:cfvo>
            </x14:iconSet>
          </x14:cfRule>
          <xm:sqref>I19:I24</xm:sqref>
        </x14:conditionalFormatting>
        <x14:conditionalFormatting xmlns:xm="http://schemas.microsoft.com/office/excel/2006/main">
          <x14:cfRule type="iconSet" priority="3" id="{48DBDD3F-7B98-4AA2-8FFE-9A4688348B52}">
            <x14:iconSet iconSet="3Triangles">
              <x14:cfvo type="percent">
                <xm:f>0</xm:f>
              </x14:cfvo>
              <x14:cfvo type="num">
                <xm:f>0</xm:f>
              </x14:cfvo>
              <x14:cfvo type="num" gte="0">
                <xm:f>0</xm:f>
              </x14:cfvo>
            </x14:iconSet>
          </x14:cfRule>
          <xm:sqref>I28:I32</xm:sqref>
        </x14:conditionalFormatting>
        <x14:conditionalFormatting xmlns:xm="http://schemas.microsoft.com/office/excel/2006/main">
          <x14:cfRule type="iconSet" priority="2" id="{3D992183-476D-400A-A599-74B93AAD4799}">
            <x14:iconSet iconSet="3Triangles">
              <x14:cfvo type="percent">
                <xm:f>0</xm:f>
              </x14:cfvo>
              <x14:cfvo type="num">
                <xm:f>0</xm:f>
              </x14:cfvo>
              <x14:cfvo type="num">
                <xm:f>0</xm:f>
              </x14:cfvo>
            </x14:iconSet>
          </x14:cfRule>
          <xm:sqref>R19:R24</xm:sqref>
        </x14:conditionalFormatting>
        <x14:conditionalFormatting xmlns:xm="http://schemas.microsoft.com/office/excel/2006/main">
          <x14:cfRule type="iconSet" priority="1" id="{84BB0994-5DB9-415E-A03A-B359A1493E3F}">
            <x14:iconSet iconSet="3Triangles">
              <x14:cfvo type="percent">
                <xm:f>0</xm:f>
              </x14:cfvo>
              <x14:cfvo type="num">
                <xm:f>0</xm:f>
              </x14:cfvo>
              <x14:cfvo type="num">
                <xm:f>0</xm:f>
              </x14:cfvo>
            </x14:iconSet>
          </x14:cfRule>
          <xm:sqref>R28:R30</xm:sqref>
        </x14:conditionalFormatting>
        <x14:conditionalFormatting xmlns:xm="http://schemas.microsoft.com/office/excel/2006/main">
          <x14:cfRule type="iconSet" priority="6" id="{45419C0B-E6A2-49E8-BA45-91929B20C165}">
            <x14:iconSet iconSet="3Triangles">
              <x14:cfvo type="percent">
                <xm:f>0</xm:f>
              </x14:cfvo>
              <x14:cfvo type="percent">
                <xm:f>33</xm:f>
              </x14:cfvo>
              <x14:cfvo type="percent">
                <xm:f>67</xm:f>
              </x14:cfvo>
            </x14:iconSet>
          </x14:cfRule>
          <xm:sqref>N7:N15</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E999B-1269-4008-8B6C-E15241CAE33C}">
  <dimension ref="A1:R34"/>
  <sheetViews>
    <sheetView workbookViewId="0">
      <selection activeCell="D4" sqref="D4:D5"/>
    </sheetView>
  </sheetViews>
  <sheetFormatPr defaultRowHeight="14.5" x14ac:dyDescent="0.35"/>
  <cols>
    <col min="1" max="1" width="15.453125" customWidth="1"/>
    <col min="2" max="2" width="15.81640625" customWidth="1"/>
    <col min="3" max="3" width="14.1796875" bestFit="1" customWidth="1"/>
    <col min="4" max="4" width="10.08984375" customWidth="1"/>
    <col min="5" max="5" width="9.453125" bestFit="1" customWidth="1"/>
    <col min="9" max="9" width="9.26953125" customWidth="1"/>
    <col min="11" max="11" width="13.36328125" bestFit="1" customWidth="1"/>
    <col min="12" max="12" width="13.26953125" bestFit="1" customWidth="1"/>
    <col min="13" max="13" width="8.7265625" customWidth="1"/>
    <col min="14" max="14" width="9.81640625" customWidth="1"/>
  </cols>
  <sheetData>
    <row r="1" spans="1:14" ht="43.5" x14ac:dyDescent="0.35">
      <c r="A1" s="1" t="s">
        <v>56</v>
      </c>
    </row>
    <row r="2" spans="1:14" x14ac:dyDescent="0.35">
      <c r="A2" s="1"/>
      <c r="N2" t="s">
        <v>49</v>
      </c>
    </row>
    <row r="3" spans="1:14" x14ac:dyDescent="0.35">
      <c r="B3" s="9"/>
      <c r="C3" s="9" t="s">
        <v>33</v>
      </c>
      <c r="D3" s="9" t="s">
        <v>34</v>
      </c>
      <c r="F3" t="s">
        <v>52</v>
      </c>
      <c r="H3">
        <f>SUM(D4:D5)</f>
        <v>0</v>
      </c>
      <c r="N3" t="s">
        <v>50</v>
      </c>
    </row>
    <row r="4" spans="1:14" x14ac:dyDescent="0.35">
      <c r="B4" s="9" t="s">
        <v>3</v>
      </c>
      <c r="C4" s="9">
        <v>5000</v>
      </c>
      <c r="D4" s="9"/>
      <c r="F4" t="s">
        <v>53</v>
      </c>
      <c r="H4">
        <f>SUM(D15,D24:H24,D32:H32,M24:Q24,M30:Q30)</f>
        <v>0</v>
      </c>
      <c r="N4" t="s">
        <v>51</v>
      </c>
    </row>
    <row r="5" spans="1:14" x14ac:dyDescent="0.35">
      <c r="B5" s="9" t="s">
        <v>25</v>
      </c>
      <c r="C5" s="9">
        <v>500</v>
      </c>
      <c r="D5" s="9"/>
      <c r="F5" t="s">
        <v>54</v>
      </c>
      <c r="H5">
        <f>H3-H4</f>
        <v>0</v>
      </c>
    </row>
    <row r="6" spans="1:14" x14ac:dyDescent="0.35">
      <c r="K6" s="9" t="s">
        <v>2</v>
      </c>
      <c r="L6" s="9" t="s">
        <v>33</v>
      </c>
      <c r="M6" s="9" t="s">
        <v>34</v>
      </c>
      <c r="N6" s="12" t="s">
        <v>31</v>
      </c>
    </row>
    <row r="7" spans="1:14" x14ac:dyDescent="0.35">
      <c r="B7" s="9" t="s">
        <v>35</v>
      </c>
      <c r="C7" s="9" t="s">
        <v>42</v>
      </c>
      <c r="D7" s="13" t="s">
        <v>34</v>
      </c>
      <c r="E7" s="9" t="s">
        <v>43</v>
      </c>
      <c r="K7" s="9" t="s">
        <v>35</v>
      </c>
      <c r="L7" s="9">
        <v>20</v>
      </c>
      <c r="M7" s="9">
        <f>E15</f>
        <v>1325</v>
      </c>
      <c r="N7" s="9">
        <f>M7-L7</f>
        <v>1305</v>
      </c>
    </row>
    <row r="8" spans="1:14" x14ac:dyDescent="0.35">
      <c r="B8" s="9" t="s">
        <v>39</v>
      </c>
      <c r="C8" s="9">
        <v>1000</v>
      </c>
      <c r="D8" s="13"/>
      <c r="E8" s="9">
        <f>C8-D8</f>
        <v>1000</v>
      </c>
      <c r="K8" s="9" t="s">
        <v>6</v>
      </c>
      <c r="L8" s="9">
        <v>50</v>
      </c>
      <c r="M8" s="9">
        <f>R24</f>
        <v>800</v>
      </c>
      <c r="N8" s="9">
        <f t="shared" ref="N8:N14" si="0">M8-L8</f>
        <v>750</v>
      </c>
    </row>
    <row r="9" spans="1:14" x14ac:dyDescent="0.35">
      <c r="B9" s="9" t="s">
        <v>4</v>
      </c>
      <c r="C9" s="9">
        <v>50</v>
      </c>
      <c r="D9" s="13"/>
      <c r="E9" s="9">
        <f t="shared" ref="E9:E15" si="1">C9-D9</f>
        <v>50</v>
      </c>
      <c r="K9" s="9" t="s">
        <v>36</v>
      </c>
      <c r="L9" s="9">
        <v>0</v>
      </c>
      <c r="M9" s="9">
        <f>I24</f>
        <v>1195</v>
      </c>
      <c r="N9" s="9">
        <f t="shared" si="0"/>
        <v>1195</v>
      </c>
    </row>
    <row r="10" spans="1:14" x14ac:dyDescent="0.35">
      <c r="B10" s="9" t="s">
        <v>5</v>
      </c>
      <c r="C10" s="9">
        <v>100</v>
      </c>
      <c r="D10" s="13"/>
      <c r="E10" s="9">
        <f t="shared" si="1"/>
        <v>100</v>
      </c>
      <c r="K10" s="9" t="s">
        <v>22</v>
      </c>
      <c r="L10" s="9">
        <v>0</v>
      </c>
      <c r="M10" s="9">
        <f>R30</f>
        <v>750</v>
      </c>
      <c r="N10" s="9">
        <f t="shared" si="0"/>
        <v>750</v>
      </c>
    </row>
    <row r="11" spans="1:14" x14ac:dyDescent="0.35">
      <c r="B11" s="9" t="s">
        <v>40</v>
      </c>
      <c r="C11" s="9">
        <v>75</v>
      </c>
      <c r="D11" s="13"/>
      <c r="E11" s="9">
        <f t="shared" si="1"/>
        <v>75</v>
      </c>
      <c r="K11" s="9" t="s">
        <v>18</v>
      </c>
      <c r="L11" s="9">
        <v>0</v>
      </c>
      <c r="M11" s="9">
        <f>I32</f>
        <v>475</v>
      </c>
      <c r="N11" s="9">
        <f t="shared" si="0"/>
        <v>475</v>
      </c>
    </row>
    <row r="12" spans="1:14" x14ac:dyDescent="0.35">
      <c r="B12" s="9" t="s">
        <v>9</v>
      </c>
      <c r="C12" s="9">
        <v>25</v>
      </c>
      <c r="D12" s="13"/>
      <c r="E12" s="9">
        <f t="shared" si="1"/>
        <v>25</v>
      </c>
      <c r="K12" s="9" t="s">
        <v>37</v>
      </c>
      <c r="L12" s="9">
        <v>50</v>
      </c>
      <c r="M12" s="9">
        <v>50</v>
      </c>
      <c r="N12" s="9">
        <f t="shared" si="0"/>
        <v>0</v>
      </c>
    </row>
    <row r="13" spans="1:14" x14ac:dyDescent="0.35">
      <c r="B13" s="9" t="s">
        <v>12</v>
      </c>
      <c r="C13" s="9">
        <v>25</v>
      </c>
      <c r="D13" s="13"/>
      <c r="E13" s="9">
        <f t="shared" si="1"/>
        <v>25</v>
      </c>
      <c r="K13" s="9" t="s">
        <v>38</v>
      </c>
      <c r="L13" s="9">
        <f>C4*0.15</f>
        <v>750</v>
      </c>
      <c r="M13" s="9">
        <f>D4*0.15</f>
        <v>0</v>
      </c>
      <c r="N13" s="9">
        <f t="shared" si="0"/>
        <v>-750</v>
      </c>
    </row>
    <row r="14" spans="1:14" x14ac:dyDescent="0.35">
      <c r="B14" s="10" t="s">
        <v>10</v>
      </c>
      <c r="C14" s="10">
        <v>50</v>
      </c>
      <c r="D14" s="3"/>
      <c r="E14" s="9">
        <f t="shared" si="1"/>
        <v>50</v>
      </c>
      <c r="K14" s="11" t="s">
        <v>55</v>
      </c>
      <c r="L14" s="11">
        <v>0</v>
      </c>
      <c r="M14">
        <f>H5-(SUM(M7:M13))</f>
        <v>-4595</v>
      </c>
      <c r="N14" s="9">
        <f t="shared" si="0"/>
        <v>-4595</v>
      </c>
    </row>
    <row r="15" spans="1:14" x14ac:dyDescent="0.35">
      <c r="B15" s="9" t="s">
        <v>41</v>
      </c>
      <c r="C15" s="9">
        <f>SUM(C8:C14)</f>
        <v>1325</v>
      </c>
      <c r="D15" s="13">
        <f>SUM(D8:D14)</f>
        <v>0</v>
      </c>
      <c r="E15" s="9">
        <f t="shared" si="1"/>
        <v>1325</v>
      </c>
      <c r="F15" s="2"/>
      <c r="G15" s="2"/>
      <c r="H15" s="2"/>
      <c r="K15" s="12" t="s">
        <v>41</v>
      </c>
      <c r="L15" s="9">
        <f>SUM(L7:L14)</f>
        <v>870</v>
      </c>
      <c r="M15" s="9">
        <f>SUM(M7:M14)</f>
        <v>0</v>
      </c>
      <c r="N15" s="9">
        <f>M15-L15</f>
        <v>-870</v>
      </c>
    </row>
    <row r="18" spans="2:18" x14ac:dyDescent="0.35">
      <c r="B18" s="9" t="s">
        <v>36</v>
      </c>
      <c r="C18" s="9" t="s">
        <v>32</v>
      </c>
      <c r="D18" s="9" t="s">
        <v>26</v>
      </c>
      <c r="E18" s="9" t="s">
        <v>27</v>
      </c>
      <c r="F18" s="9" t="s">
        <v>28</v>
      </c>
      <c r="G18" s="9" t="s">
        <v>29</v>
      </c>
      <c r="H18" s="9" t="s">
        <v>30</v>
      </c>
      <c r="I18" s="9" t="s">
        <v>31</v>
      </c>
      <c r="K18" s="9" t="s">
        <v>6</v>
      </c>
      <c r="L18" s="9" t="s">
        <v>32</v>
      </c>
      <c r="M18" s="9" t="s">
        <v>26</v>
      </c>
      <c r="N18" s="9" t="s">
        <v>27</v>
      </c>
      <c r="O18" s="9" t="s">
        <v>28</v>
      </c>
      <c r="P18" s="9" t="s">
        <v>29</v>
      </c>
      <c r="Q18" s="9" t="s">
        <v>30</v>
      </c>
      <c r="R18" s="9" t="s">
        <v>31</v>
      </c>
    </row>
    <row r="19" spans="2:18" x14ac:dyDescent="0.35">
      <c r="B19" s="9" t="s">
        <v>13</v>
      </c>
      <c r="C19" s="9">
        <v>125</v>
      </c>
      <c r="D19" s="9"/>
      <c r="E19" s="9"/>
      <c r="F19" s="9"/>
      <c r="G19" s="9"/>
      <c r="H19" s="9"/>
      <c r="I19" s="9">
        <f>(5*C19)-SUM(D19:H19)</f>
        <v>625</v>
      </c>
      <c r="K19" s="9" t="s">
        <v>7</v>
      </c>
      <c r="L19" s="9">
        <v>75</v>
      </c>
      <c r="M19" s="9"/>
      <c r="N19" s="9"/>
      <c r="O19" s="9"/>
      <c r="P19" s="9"/>
      <c r="Q19" s="9"/>
      <c r="R19" s="9">
        <f>(L19*5) - SUM(M19:Q19)</f>
        <v>375</v>
      </c>
    </row>
    <row r="20" spans="2:18" x14ac:dyDescent="0.35">
      <c r="B20" s="9" t="s">
        <v>14</v>
      </c>
      <c r="C20" s="9">
        <v>80</v>
      </c>
      <c r="D20" s="9"/>
      <c r="E20" s="9"/>
      <c r="F20" s="9"/>
      <c r="G20" s="9"/>
      <c r="H20" s="9"/>
      <c r="I20" s="9">
        <f t="shared" ref="I20:I24" si="2">(5*C20)-SUM(D20:H20)</f>
        <v>400</v>
      </c>
      <c r="K20" s="9" t="s">
        <v>8</v>
      </c>
      <c r="L20" s="9">
        <v>30</v>
      </c>
      <c r="M20" s="9"/>
      <c r="N20" s="9"/>
      <c r="O20" s="9"/>
      <c r="P20" s="9"/>
      <c r="Q20" s="9"/>
      <c r="R20" s="9">
        <f t="shared" ref="R20:R24" si="3">(L20*5) - SUM(M20:Q20)</f>
        <v>150</v>
      </c>
    </row>
    <row r="21" spans="2:18" x14ac:dyDescent="0.35">
      <c r="B21" s="9" t="s">
        <v>15</v>
      </c>
      <c r="C21" s="9">
        <v>20</v>
      </c>
      <c r="D21" s="9"/>
      <c r="E21" s="9"/>
      <c r="F21" s="9"/>
      <c r="G21" s="9"/>
      <c r="H21" s="9"/>
      <c r="I21" s="9">
        <f t="shared" si="2"/>
        <v>100</v>
      </c>
      <c r="K21" s="9" t="s">
        <v>1</v>
      </c>
      <c r="L21" s="9">
        <v>15</v>
      </c>
      <c r="M21" s="9"/>
      <c r="N21" s="9"/>
      <c r="O21" s="9"/>
      <c r="P21" s="9"/>
      <c r="Q21" s="9"/>
      <c r="R21" s="9">
        <f t="shared" si="3"/>
        <v>75</v>
      </c>
    </row>
    <row r="22" spans="2:18" x14ac:dyDescent="0.35">
      <c r="B22" s="9" t="s">
        <v>16</v>
      </c>
      <c r="C22" s="9">
        <v>4</v>
      </c>
      <c r="D22" s="9"/>
      <c r="E22" s="9"/>
      <c r="F22" s="9"/>
      <c r="G22" s="9"/>
      <c r="H22" s="9"/>
      <c r="I22" s="9">
        <f t="shared" si="2"/>
        <v>20</v>
      </c>
      <c r="K22" s="9" t="s">
        <v>10</v>
      </c>
      <c r="L22" s="9">
        <v>20</v>
      </c>
      <c r="M22" s="9"/>
      <c r="N22" s="9"/>
      <c r="O22" s="9"/>
      <c r="P22" s="9"/>
      <c r="Q22" s="9"/>
      <c r="R22" s="9">
        <f t="shared" si="3"/>
        <v>100</v>
      </c>
    </row>
    <row r="23" spans="2:18" x14ac:dyDescent="0.35">
      <c r="B23" s="9" t="s">
        <v>17</v>
      </c>
      <c r="C23" s="9">
        <v>10</v>
      </c>
      <c r="D23" s="9"/>
      <c r="E23" s="9"/>
      <c r="F23" s="9"/>
      <c r="G23" s="9"/>
      <c r="H23" s="9"/>
      <c r="I23" s="9">
        <f>(5*C23)-SUM(D23:H23)</f>
        <v>50</v>
      </c>
      <c r="K23" s="10" t="s">
        <v>11</v>
      </c>
      <c r="L23" s="10">
        <v>20</v>
      </c>
      <c r="M23" s="10"/>
      <c r="N23" s="10"/>
      <c r="O23" s="10"/>
      <c r="P23" s="10"/>
      <c r="Q23" s="10"/>
      <c r="R23" s="9">
        <f t="shared" si="3"/>
        <v>100</v>
      </c>
    </row>
    <row r="24" spans="2:18" x14ac:dyDescent="0.35">
      <c r="B24" s="12" t="s">
        <v>41</v>
      </c>
      <c r="C24" s="9">
        <f>SUM(C19:C23)</f>
        <v>239</v>
      </c>
      <c r="D24" s="9">
        <f t="shared" ref="D24:H24" si="4">SUM(D19:D23)</f>
        <v>0</v>
      </c>
      <c r="E24" s="9">
        <f t="shared" si="4"/>
        <v>0</v>
      </c>
      <c r="F24" s="9">
        <f t="shared" si="4"/>
        <v>0</v>
      </c>
      <c r="G24" s="9">
        <f t="shared" si="4"/>
        <v>0</v>
      </c>
      <c r="H24" s="9">
        <f t="shared" si="4"/>
        <v>0</v>
      </c>
      <c r="I24" s="9">
        <f t="shared" si="2"/>
        <v>1195</v>
      </c>
      <c r="K24" s="9" t="s">
        <v>41</v>
      </c>
      <c r="L24" s="9">
        <f>SUM(L19:L23)</f>
        <v>160</v>
      </c>
      <c r="M24" s="9">
        <f t="shared" ref="M24:P24" si="5">SUM(M19:M23)</f>
        <v>0</v>
      </c>
      <c r="N24" s="9">
        <f t="shared" si="5"/>
        <v>0</v>
      </c>
      <c r="O24" s="9">
        <f t="shared" si="5"/>
        <v>0</v>
      </c>
      <c r="P24" s="9">
        <f t="shared" si="5"/>
        <v>0</v>
      </c>
      <c r="Q24" s="9">
        <f>SUM(Q19:Q23)</f>
        <v>0</v>
      </c>
      <c r="R24" s="9">
        <f t="shared" si="3"/>
        <v>800</v>
      </c>
    </row>
    <row r="27" spans="2:18" x14ac:dyDescent="0.35">
      <c r="B27" s="9" t="s">
        <v>18</v>
      </c>
      <c r="C27" s="9" t="s">
        <v>32</v>
      </c>
      <c r="D27" s="9" t="s">
        <v>26</v>
      </c>
      <c r="E27" s="9" t="s">
        <v>27</v>
      </c>
      <c r="F27" s="9" t="s">
        <v>28</v>
      </c>
      <c r="G27" s="9" t="s">
        <v>29</v>
      </c>
      <c r="H27" s="9" t="s">
        <v>30</v>
      </c>
      <c r="I27" s="9" t="s">
        <v>31</v>
      </c>
      <c r="K27" s="9" t="s">
        <v>22</v>
      </c>
      <c r="L27" s="9" t="s">
        <v>32</v>
      </c>
      <c r="M27" s="9" t="s">
        <v>26</v>
      </c>
      <c r="N27" s="9" t="s">
        <v>27</v>
      </c>
      <c r="O27" s="9" t="s">
        <v>28</v>
      </c>
      <c r="P27" s="9" t="s">
        <v>29</v>
      </c>
      <c r="Q27" s="9" t="s">
        <v>30</v>
      </c>
      <c r="R27" s="9" t="s">
        <v>31</v>
      </c>
    </row>
    <row r="28" spans="2:18" x14ac:dyDescent="0.35">
      <c r="B28" s="9" t="s">
        <v>19</v>
      </c>
      <c r="C28" s="9">
        <v>20</v>
      </c>
      <c r="D28" s="9"/>
      <c r="E28" s="9"/>
      <c r="F28" s="9"/>
      <c r="G28" s="9"/>
      <c r="H28" s="9"/>
      <c r="I28" s="9">
        <f>(C28*5)-SUM(D28:H28)</f>
        <v>100</v>
      </c>
      <c r="K28" s="9" t="s">
        <v>23</v>
      </c>
      <c r="L28" s="9">
        <v>70</v>
      </c>
      <c r="M28" s="9"/>
      <c r="N28" s="9"/>
      <c r="O28" s="9"/>
      <c r="P28" s="9"/>
      <c r="Q28" s="9"/>
      <c r="R28" s="9">
        <f>(L28*5)-SUM(M28:Q28)</f>
        <v>350</v>
      </c>
    </row>
    <row r="29" spans="2:18" x14ac:dyDescent="0.35">
      <c r="B29" s="9" t="s">
        <v>20</v>
      </c>
      <c r="C29" s="9">
        <v>20</v>
      </c>
      <c r="D29" s="9"/>
      <c r="E29" s="9"/>
      <c r="F29" s="9"/>
      <c r="G29" s="9"/>
      <c r="H29" s="9"/>
      <c r="I29" s="9">
        <f t="shared" ref="I29:I32" si="6">(C29*5)-SUM(D29:H29)</f>
        <v>100</v>
      </c>
      <c r="K29" s="9" t="s">
        <v>24</v>
      </c>
      <c r="L29" s="9">
        <v>80</v>
      </c>
      <c r="M29" s="9"/>
      <c r="N29" s="9"/>
      <c r="O29" s="9"/>
      <c r="P29" s="9"/>
      <c r="Q29" s="9"/>
      <c r="R29" s="9">
        <f t="shared" ref="R29:R30" si="7">(L29*5)-SUM(M29:Q29)</f>
        <v>400</v>
      </c>
    </row>
    <row r="30" spans="2:18" x14ac:dyDescent="0.35">
      <c r="B30" s="9" t="s">
        <v>21</v>
      </c>
      <c r="C30" s="9">
        <v>10</v>
      </c>
      <c r="D30" s="9"/>
      <c r="E30" s="9"/>
      <c r="F30" s="9"/>
      <c r="G30" s="9"/>
      <c r="H30" s="9"/>
      <c r="I30" s="9">
        <f t="shared" si="6"/>
        <v>50</v>
      </c>
      <c r="K30" s="12" t="s">
        <v>41</v>
      </c>
      <c r="L30" s="9">
        <f>SUM(L28:L29)</f>
        <v>150</v>
      </c>
      <c r="M30" s="9">
        <f t="shared" ref="M30:Q30" si="8">SUM(M28:M29)</f>
        <v>0</v>
      </c>
      <c r="N30" s="9">
        <f t="shared" si="8"/>
        <v>0</v>
      </c>
      <c r="O30" s="9">
        <f t="shared" si="8"/>
        <v>0</v>
      </c>
      <c r="P30" s="9">
        <f t="shared" si="8"/>
        <v>0</v>
      </c>
      <c r="Q30" s="9">
        <f t="shared" si="8"/>
        <v>0</v>
      </c>
      <c r="R30" s="9">
        <f t="shared" si="7"/>
        <v>750</v>
      </c>
    </row>
    <row r="31" spans="2:18" x14ac:dyDescent="0.35">
      <c r="B31" s="9" t="s">
        <v>44</v>
      </c>
      <c r="C31" s="9">
        <v>45</v>
      </c>
      <c r="D31" s="9"/>
      <c r="E31" s="9"/>
      <c r="F31" s="9"/>
      <c r="G31" s="9"/>
      <c r="H31" s="9"/>
      <c r="I31" s="9">
        <f t="shared" si="6"/>
        <v>225</v>
      </c>
    </row>
    <row r="32" spans="2:18" x14ac:dyDescent="0.35">
      <c r="B32" s="12" t="s">
        <v>41</v>
      </c>
      <c r="C32" s="9">
        <f>SUM(C28:C31)</f>
        <v>95</v>
      </c>
      <c r="D32" s="9">
        <f t="shared" ref="D32:H32" si="9">SUM(D28:D31)</f>
        <v>0</v>
      </c>
      <c r="E32" s="9">
        <f t="shared" si="9"/>
        <v>0</v>
      </c>
      <c r="F32" s="9">
        <f t="shared" si="9"/>
        <v>0</v>
      </c>
      <c r="G32" s="9">
        <f t="shared" si="9"/>
        <v>0</v>
      </c>
      <c r="H32" s="9">
        <f t="shared" si="9"/>
        <v>0</v>
      </c>
      <c r="I32" s="9">
        <f t="shared" si="6"/>
        <v>475</v>
      </c>
    </row>
    <row r="33" spans="2:2" x14ac:dyDescent="0.35">
      <c r="B33" s="11" t="s">
        <v>45</v>
      </c>
    </row>
    <row r="34" spans="2:2" x14ac:dyDescent="0.35">
      <c r="B34" s="11" t="s">
        <v>46</v>
      </c>
    </row>
  </sheetData>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5" id="{83E6CCDB-E5BA-4CB5-8491-249FE7946481}">
            <x14:iconSet iconSet="3Triangles">
              <x14:cfvo type="percent">
                <xm:f>0</xm:f>
              </x14:cfvo>
              <x14:cfvo type="num">
                <xm:f>0</xm:f>
              </x14:cfvo>
              <x14:cfvo type="num" gte="0">
                <xm:f>0</xm:f>
              </x14:cfvo>
            </x14:iconSet>
          </x14:cfRule>
          <xm:sqref>E8:E15</xm:sqref>
        </x14:conditionalFormatting>
        <x14:conditionalFormatting xmlns:xm="http://schemas.microsoft.com/office/excel/2006/main">
          <x14:cfRule type="iconSet" priority="4" id="{2087D4A4-59C5-488D-B1AD-087921ACDBF1}">
            <x14:iconSet iconSet="3Triangles">
              <x14:cfvo type="percent">
                <xm:f>0</xm:f>
              </x14:cfvo>
              <x14:cfvo type="percent">
                <xm:f>0</xm:f>
              </x14:cfvo>
              <x14:cfvo type="percent" gte="0">
                <xm:f>0</xm:f>
              </x14:cfvo>
            </x14:iconSet>
          </x14:cfRule>
          <xm:sqref>I19:I24</xm:sqref>
        </x14:conditionalFormatting>
        <x14:conditionalFormatting xmlns:xm="http://schemas.microsoft.com/office/excel/2006/main">
          <x14:cfRule type="iconSet" priority="3" id="{1DBA6D75-C3CC-4E09-8052-5A71B992F5AF}">
            <x14:iconSet iconSet="3Triangles">
              <x14:cfvo type="percent">
                <xm:f>0</xm:f>
              </x14:cfvo>
              <x14:cfvo type="num">
                <xm:f>0</xm:f>
              </x14:cfvo>
              <x14:cfvo type="num" gte="0">
                <xm:f>0</xm:f>
              </x14:cfvo>
            </x14:iconSet>
          </x14:cfRule>
          <xm:sqref>I28:I32</xm:sqref>
        </x14:conditionalFormatting>
        <x14:conditionalFormatting xmlns:xm="http://schemas.microsoft.com/office/excel/2006/main">
          <x14:cfRule type="iconSet" priority="2" id="{1965BE44-F216-4E5D-9FB6-3F7FD2B18640}">
            <x14:iconSet iconSet="3Triangles">
              <x14:cfvo type="percent">
                <xm:f>0</xm:f>
              </x14:cfvo>
              <x14:cfvo type="num">
                <xm:f>0</xm:f>
              </x14:cfvo>
              <x14:cfvo type="num">
                <xm:f>0</xm:f>
              </x14:cfvo>
            </x14:iconSet>
          </x14:cfRule>
          <xm:sqref>R19:R24</xm:sqref>
        </x14:conditionalFormatting>
        <x14:conditionalFormatting xmlns:xm="http://schemas.microsoft.com/office/excel/2006/main">
          <x14:cfRule type="iconSet" priority="1" id="{67E9792E-9071-4D58-8416-30721BD0D66C}">
            <x14:iconSet iconSet="3Triangles">
              <x14:cfvo type="percent">
                <xm:f>0</xm:f>
              </x14:cfvo>
              <x14:cfvo type="num">
                <xm:f>0</xm:f>
              </x14:cfvo>
              <x14:cfvo type="num">
                <xm:f>0</xm:f>
              </x14:cfvo>
            </x14:iconSet>
          </x14:cfRule>
          <xm:sqref>R28:R30</xm:sqref>
        </x14:conditionalFormatting>
        <x14:conditionalFormatting xmlns:xm="http://schemas.microsoft.com/office/excel/2006/main">
          <x14:cfRule type="iconSet" priority="6" id="{077F15A7-DA0F-4115-8CC1-235CDDA433F8}">
            <x14:iconSet iconSet="3Triangles">
              <x14:cfvo type="percent">
                <xm:f>0</xm:f>
              </x14:cfvo>
              <x14:cfvo type="percent">
                <xm:f>33</xm:f>
              </x14:cfvo>
              <x14:cfvo type="percent">
                <xm:f>67</xm:f>
              </x14:cfvo>
            </x14:iconSet>
          </x14:cfRule>
          <xm:sqref>N7:N15</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15165-494B-48CC-A80C-B0284A7E06D6}">
  <dimension ref="A1:R34"/>
  <sheetViews>
    <sheetView topLeftCell="A5" workbookViewId="0">
      <selection activeCell="M34" sqref="M34"/>
    </sheetView>
  </sheetViews>
  <sheetFormatPr defaultRowHeight="14.5" x14ac:dyDescent="0.35"/>
  <cols>
    <col min="1" max="1" width="15.453125" customWidth="1"/>
    <col min="2" max="2" width="15.81640625" customWidth="1"/>
    <col min="3" max="3" width="14.1796875" bestFit="1" customWidth="1"/>
    <col min="4" max="4" width="10.08984375" customWidth="1"/>
    <col min="5" max="5" width="9.453125" bestFit="1" customWidth="1"/>
    <col min="9" max="9" width="9.26953125" customWidth="1"/>
    <col min="11" max="11" width="13.36328125" bestFit="1" customWidth="1"/>
    <col min="12" max="12" width="13.26953125" bestFit="1" customWidth="1"/>
    <col min="13" max="13" width="8.7265625" customWidth="1"/>
    <col min="14" max="14" width="9.81640625" customWidth="1"/>
  </cols>
  <sheetData>
    <row r="1" spans="1:14" ht="43.5" x14ac:dyDescent="0.35">
      <c r="A1" s="1" t="s">
        <v>56</v>
      </c>
    </row>
    <row r="2" spans="1:14" x14ac:dyDescent="0.35">
      <c r="A2" s="1"/>
      <c r="N2" t="s">
        <v>49</v>
      </c>
    </row>
    <row r="3" spans="1:14" x14ac:dyDescent="0.35">
      <c r="B3" s="9"/>
      <c r="C3" s="9" t="s">
        <v>33</v>
      </c>
      <c r="D3" s="9" t="s">
        <v>34</v>
      </c>
      <c r="F3" t="s">
        <v>52</v>
      </c>
      <c r="H3">
        <f>SUM(D4:D5)</f>
        <v>0</v>
      </c>
      <c r="N3" t="s">
        <v>50</v>
      </c>
    </row>
    <row r="4" spans="1:14" x14ac:dyDescent="0.35">
      <c r="B4" s="9" t="s">
        <v>3</v>
      </c>
      <c r="C4" s="9">
        <v>5000</v>
      </c>
      <c r="D4" s="9"/>
      <c r="F4" t="s">
        <v>53</v>
      </c>
      <c r="H4">
        <f>SUM(D15,D24:H24,D32:H32,M24:Q24,M30:Q30)</f>
        <v>0</v>
      </c>
      <c r="N4" t="s">
        <v>51</v>
      </c>
    </row>
    <row r="5" spans="1:14" x14ac:dyDescent="0.35">
      <c r="B5" s="9" t="s">
        <v>25</v>
      </c>
      <c r="C5" s="9">
        <v>500</v>
      </c>
      <c r="D5" s="9"/>
      <c r="F5" t="s">
        <v>54</v>
      </c>
      <c r="H5">
        <f>H3-H4</f>
        <v>0</v>
      </c>
    </row>
    <row r="6" spans="1:14" x14ac:dyDescent="0.35">
      <c r="K6" s="9" t="s">
        <v>2</v>
      </c>
      <c r="L6" s="9" t="s">
        <v>33</v>
      </c>
      <c r="M6" s="9" t="s">
        <v>34</v>
      </c>
      <c r="N6" s="12" t="s">
        <v>31</v>
      </c>
    </row>
    <row r="7" spans="1:14" x14ac:dyDescent="0.35">
      <c r="B7" s="9" t="s">
        <v>35</v>
      </c>
      <c r="C7" s="9" t="s">
        <v>42</v>
      </c>
      <c r="D7" s="13" t="s">
        <v>34</v>
      </c>
      <c r="E7" s="9" t="s">
        <v>43</v>
      </c>
      <c r="K7" s="9" t="s">
        <v>35</v>
      </c>
      <c r="L7" s="9">
        <v>20</v>
      </c>
      <c r="M7" s="9">
        <f>E15</f>
        <v>1325</v>
      </c>
      <c r="N7" s="9">
        <f>M7-L7</f>
        <v>1305</v>
      </c>
    </row>
    <row r="8" spans="1:14" x14ac:dyDescent="0.35">
      <c r="B8" s="9" t="s">
        <v>39</v>
      </c>
      <c r="C8" s="9">
        <v>1000</v>
      </c>
      <c r="D8" s="13"/>
      <c r="E8" s="9">
        <f>C8-D8</f>
        <v>1000</v>
      </c>
      <c r="K8" s="9" t="s">
        <v>6</v>
      </c>
      <c r="L8" s="9">
        <v>50</v>
      </c>
      <c r="M8" s="9">
        <f>R24</f>
        <v>800</v>
      </c>
      <c r="N8" s="9">
        <f t="shared" ref="N8:N14" si="0">M8-L8</f>
        <v>750</v>
      </c>
    </row>
    <row r="9" spans="1:14" x14ac:dyDescent="0.35">
      <c r="B9" s="9" t="s">
        <v>4</v>
      </c>
      <c r="C9" s="9">
        <v>50</v>
      </c>
      <c r="D9" s="13"/>
      <c r="E9" s="9">
        <f t="shared" ref="E9:E15" si="1">C9-D9</f>
        <v>50</v>
      </c>
      <c r="K9" s="9" t="s">
        <v>36</v>
      </c>
      <c r="L9" s="9">
        <v>0</v>
      </c>
      <c r="M9" s="9">
        <f>I24</f>
        <v>1195</v>
      </c>
      <c r="N9" s="9">
        <f t="shared" si="0"/>
        <v>1195</v>
      </c>
    </row>
    <row r="10" spans="1:14" x14ac:dyDescent="0.35">
      <c r="B10" s="9" t="s">
        <v>5</v>
      </c>
      <c r="C10" s="9">
        <v>100</v>
      </c>
      <c r="D10" s="13"/>
      <c r="E10" s="9">
        <f t="shared" si="1"/>
        <v>100</v>
      </c>
      <c r="K10" s="9" t="s">
        <v>22</v>
      </c>
      <c r="L10" s="9">
        <v>0</v>
      </c>
      <c r="M10" s="9">
        <f>R30</f>
        <v>750</v>
      </c>
      <c r="N10" s="9">
        <f t="shared" si="0"/>
        <v>750</v>
      </c>
    </row>
    <row r="11" spans="1:14" x14ac:dyDescent="0.35">
      <c r="B11" s="9" t="s">
        <v>40</v>
      </c>
      <c r="C11" s="9">
        <v>75</v>
      </c>
      <c r="D11" s="13"/>
      <c r="E11" s="9">
        <f t="shared" si="1"/>
        <v>75</v>
      </c>
      <c r="K11" s="9" t="s">
        <v>18</v>
      </c>
      <c r="L11" s="9">
        <v>0</v>
      </c>
      <c r="M11" s="9">
        <f>I32</f>
        <v>475</v>
      </c>
      <c r="N11" s="9">
        <f t="shared" si="0"/>
        <v>475</v>
      </c>
    </row>
    <row r="12" spans="1:14" x14ac:dyDescent="0.35">
      <c r="B12" s="9" t="s">
        <v>9</v>
      </c>
      <c r="C12" s="9">
        <v>25</v>
      </c>
      <c r="D12" s="13"/>
      <c r="E12" s="9">
        <f t="shared" si="1"/>
        <v>25</v>
      </c>
      <c r="K12" s="9" t="s">
        <v>37</v>
      </c>
      <c r="L12" s="9">
        <v>50</v>
      </c>
      <c r="M12" s="9">
        <v>50</v>
      </c>
      <c r="N12" s="9">
        <f t="shared" si="0"/>
        <v>0</v>
      </c>
    </row>
    <row r="13" spans="1:14" x14ac:dyDescent="0.35">
      <c r="B13" s="9" t="s">
        <v>12</v>
      </c>
      <c r="C13" s="9">
        <v>25</v>
      </c>
      <c r="D13" s="13"/>
      <c r="E13" s="9">
        <f t="shared" si="1"/>
        <v>25</v>
      </c>
      <c r="K13" s="9" t="s">
        <v>38</v>
      </c>
      <c r="L13" s="9">
        <f>C4*0.15</f>
        <v>750</v>
      </c>
      <c r="M13" s="9">
        <f>D4*0.15</f>
        <v>0</v>
      </c>
      <c r="N13" s="9">
        <f t="shared" si="0"/>
        <v>-750</v>
      </c>
    </row>
    <row r="14" spans="1:14" x14ac:dyDescent="0.35">
      <c r="B14" s="10" t="s">
        <v>10</v>
      </c>
      <c r="C14" s="10">
        <v>50</v>
      </c>
      <c r="D14" s="3"/>
      <c r="E14" s="9">
        <f t="shared" si="1"/>
        <v>50</v>
      </c>
      <c r="K14" s="11" t="s">
        <v>55</v>
      </c>
      <c r="L14" s="11">
        <v>0</v>
      </c>
      <c r="M14">
        <f>H5-(SUM(M7:M13))</f>
        <v>-4595</v>
      </c>
      <c r="N14" s="9">
        <f t="shared" si="0"/>
        <v>-4595</v>
      </c>
    </row>
    <row r="15" spans="1:14" x14ac:dyDescent="0.35">
      <c r="B15" s="9" t="s">
        <v>41</v>
      </c>
      <c r="C15" s="9">
        <f>SUM(C8:C14)</f>
        <v>1325</v>
      </c>
      <c r="D15" s="13">
        <f>SUM(D8:D14)</f>
        <v>0</v>
      </c>
      <c r="E15" s="9">
        <f t="shared" si="1"/>
        <v>1325</v>
      </c>
      <c r="F15" s="2"/>
      <c r="G15" s="2"/>
      <c r="H15" s="2"/>
      <c r="K15" s="12" t="s">
        <v>41</v>
      </c>
      <c r="L15" s="9">
        <f>SUM(L7:L14)</f>
        <v>870</v>
      </c>
      <c r="M15" s="9">
        <f>SUM(M7:M14)</f>
        <v>0</v>
      </c>
      <c r="N15" s="9">
        <f>M15-L15</f>
        <v>-870</v>
      </c>
    </row>
    <row r="18" spans="2:18" x14ac:dyDescent="0.35">
      <c r="B18" s="9" t="s">
        <v>36</v>
      </c>
      <c r="C18" s="9" t="s">
        <v>32</v>
      </c>
      <c r="D18" s="9" t="s">
        <v>26</v>
      </c>
      <c r="E18" s="9" t="s">
        <v>27</v>
      </c>
      <c r="F18" s="9" t="s">
        <v>28</v>
      </c>
      <c r="G18" s="9" t="s">
        <v>29</v>
      </c>
      <c r="H18" s="9" t="s">
        <v>30</v>
      </c>
      <c r="I18" s="9" t="s">
        <v>31</v>
      </c>
      <c r="K18" s="9" t="s">
        <v>6</v>
      </c>
      <c r="L18" s="9" t="s">
        <v>32</v>
      </c>
      <c r="M18" s="9" t="s">
        <v>26</v>
      </c>
      <c r="N18" s="9" t="s">
        <v>27</v>
      </c>
      <c r="O18" s="9" t="s">
        <v>28</v>
      </c>
      <c r="P18" s="9" t="s">
        <v>29</v>
      </c>
      <c r="Q18" s="9" t="s">
        <v>30</v>
      </c>
      <c r="R18" s="9" t="s">
        <v>31</v>
      </c>
    </row>
    <row r="19" spans="2:18" x14ac:dyDescent="0.35">
      <c r="B19" s="9" t="s">
        <v>13</v>
      </c>
      <c r="C19" s="9">
        <v>125</v>
      </c>
      <c r="D19" s="9"/>
      <c r="E19" s="9"/>
      <c r="F19" s="9"/>
      <c r="G19" s="9"/>
      <c r="H19" s="9"/>
      <c r="I19" s="9">
        <f>(5*C19)-SUM(D19:H19)</f>
        <v>625</v>
      </c>
      <c r="K19" s="9" t="s">
        <v>7</v>
      </c>
      <c r="L19" s="9">
        <v>75</v>
      </c>
      <c r="M19" s="9"/>
      <c r="N19" s="9"/>
      <c r="O19" s="9"/>
      <c r="P19" s="9"/>
      <c r="Q19" s="9"/>
      <c r="R19" s="9">
        <f>(L19*5) - SUM(M19:Q19)</f>
        <v>375</v>
      </c>
    </row>
    <row r="20" spans="2:18" x14ac:dyDescent="0.35">
      <c r="B20" s="9" t="s">
        <v>14</v>
      </c>
      <c r="C20" s="9">
        <v>80</v>
      </c>
      <c r="D20" s="9"/>
      <c r="E20" s="9"/>
      <c r="F20" s="9"/>
      <c r="G20" s="9"/>
      <c r="H20" s="9"/>
      <c r="I20" s="9">
        <f t="shared" ref="I20:I24" si="2">(5*C20)-SUM(D20:H20)</f>
        <v>400</v>
      </c>
      <c r="K20" s="9" t="s">
        <v>8</v>
      </c>
      <c r="L20" s="9">
        <v>30</v>
      </c>
      <c r="M20" s="9"/>
      <c r="N20" s="9"/>
      <c r="O20" s="9"/>
      <c r="P20" s="9"/>
      <c r="Q20" s="9"/>
      <c r="R20" s="9">
        <f t="shared" ref="R20:R24" si="3">(L20*5) - SUM(M20:Q20)</f>
        <v>150</v>
      </c>
    </row>
    <row r="21" spans="2:18" x14ac:dyDescent="0.35">
      <c r="B21" s="9" t="s">
        <v>15</v>
      </c>
      <c r="C21" s="9">
        <v>20</v>
      </c>
      <c r="D21" s="9"/>
      <c r="E21" s="9"/>
      <c r="F21" s="9"/>
      <c r="G21" s="9"/>
      <c r="H21" s="9"/>
      <c r="I21" s="9">
        <f t="shared" si="2"/>
        <v>100</v>
      </c>
      <c r="K21" s="9" t="s">
        <v>1</v>
      </c>
      <c r="L21" s="9">
        <v>15</v>
      </c>
      <c r="M21" s="9"/>
      <c r="N21" s="9"/>
      <c r="O21" s="9"/>
      <c r="P21" s="9"/>
      <c r="Q21" s="9"/>
      <c r="R21" s="9">
        <f t="shared" si="3"/>
        <v>75</v>
      </c>
    </row>
    <row r="22" spans="2:18" x14ac:dyDescent="0.35">
      <c r="B22" s="9" t="s">
        <v>16</v>
      </c>
      <c r="C22" s="9">
        <v>4</v>
      </c>
      <c r="D22" s="9"/>
      <c r="E22" s="9"/>
      <c r="F22" s="9"/>
      <c r="G22" s="9"/>
      <c r="H22" s="9"/>
      <c r="I22" s="9">
        <f t="shared" si="2"/>
        <v>20</v>
      </c>
      <c r="K22" s="9" t="s">
        <v>10</v>
      </c>
      <c r="L22" s="9">
        <v>20</v>
      </c>
      <c r="M22" s="9"/>
      <c r="N22" s="9"/>
      <c r="O22" s="9"/>
      <c r="P22" s="9"/>
      <c r="Q22" s="9"/>
      <c r="R22" s="9">
        <f t="shared" si="3"/>
        <v>100</v>
      </c>
    </row>
    <row r="23" spans="2:18" x14ac:dyDescent="0.35">
      <c r="B23" s="9" t="s">
        <v>17</v>
      </c>
      <c r="C23" s="9">
        <v>10</v>
      </c>
      <c r="D23" s="9"/>
      <c r="E23" s="9"/>
      <c r="F23" s="9"/>
      <c r="G23" s="9"/>
      <c r="H23" s="9"/>
      <c r="I23" s="9">
        <f>(5*C23)-SUM(D23:H23)</f>
        <v>50</v>
      </c>
      <c r="K23" s="10" t="s">
        <v>11</v>
      </c>
      <c r="L23" s="10">
        <v>20</v>
      </c>
      <c r="M23" s="10"/>
      <c r="N23" s="10"/>
      <c r="O23" s="10"/>
      <c r="P23" s="10"/>
      <c r="Q23" s="10"/>
      <c r="R23" s="9">
        <f t="shared" si="3"/>
        <v>100</v>
      </c>
    </row>
    <row r="24" spans="2:18" x14ac:dyDescent="0.35">
      <c r="B24" s="12" t="s">
        <v>41</v>
      </c>
      <c r="C24" s="9">
        <f>SUM(C19:C23)</f>
        <v>239</v>
      </c>
      <c r="D24" s="9">
        <f t="shared" ref="D24:H24" si="4">SUM(D19:D23)</f>
        <v>0</v>
      </c>
      <c r="E24" s="9">
        <f t="shared" si="4"/>
        <v>0</v>
      </c>
      <c r="F24" s="9">
        <f t="shared" si="4"/>
        <v>0</v>
      </c>
      <c r="G24" s="9">
        <f t="shared" si="4"/>
        <v>0</v>
      </c>
      <c r="H24" s="9">
        <f t="shared" si="4"/>
        <v>0</v>
      </c>
      <c r="I24" s="9">
        <f t="shared" si="2"/>
        <v>1195</v>
      </c>
      <c r="K24" s="9" t="s">
        <v>41</v>
      </c>
      <c r="L24" s="9">
        <f>SUM(L19:L23)</f>
        <v>160</v>
      </c>
      <c r="M24" s="9">
        <f t="shared" ref="M24:P24" si="5">SUM(M19:M23)</f>
        <v>0</v>
      </c>
      <c r="N24" s="9">
        <f t="shared" si="5"/>
        <v>0</v>
      </c>
      <c r="O24" s="9">
        <f t="shared" si="5"/>
        <v>0</v>
      </c>
      <c r="P24" s="9">
        <f t="shared" si="5"/>
        <v>0</v>
      </c>
      <c r="Q24" s="9">
        <f>SUM(Q19:Q23)</f>
        <v>0</v>
      </c>
      <c r="R24" s="9">
        <f t="shared" si="3"/>
        <v>800</v>
      </c>
    </row>
    <row r="27" spans="2:18" x14ac:dyDescent="0.35">
      <c r="B27" s="9" t="s">
        <v>18</v>
      </c>
      <c r="C27" s="9" t="s">
        <v>32</v>
      </c>
      <c r="D27" s="9" t="s">
        <v>26</v>
      </c>
      <c r="E27" s="9" t="s">
        <v>27</v>
      </c>
      <c r="F27" s="9" t="s">
        <v>28</v>
      </c>
      <c r="G27" s="9" t="s">
        <v>29</v>
      </c>
      <c r="H27" s="9" t="s">
        <v>30</v>
      </c>
      <c r="I27" s="9" t="s">
        <v>31</v>
      </c>
      <c r="K27" s="9" t="s">
        <v>22</v>
      </c>
      <c r="L27" s="9" t="s">
        <v>32</v>
      </c>
      <c r="M27" s="9" t="s">
        <v>26</v>
      </c>
      <c r="N27" s="9" t="s">
        <v>27</v>
      </c>
      <c r="O27" s="9" t="s">
        <v>28</v>
      </c>
      <c r="P27" s="9" t="s">
        <v>29</v>
      </c>
      <c r="Q27" s="9" t="s">
        <v>30</v>
      </c>
      <c r="R27" s="9" t="s">
        <v>31</v>
      </c>
    </row>
    <row r="28" spans="2:18" x14ac:dyDescent="0.35">
      <c r="B28" s="9" t="s">
        <v>19</v>
      </c>
      <c r="C28" s="9">
        <v>20</v>
      </c>
      <c r="D28" s="9"/>
      <c r="E28" s="9"/>
      <c r="F28" s="9"/>
      <c r="G28" s="9"/>
      <c r="H28" s="9"/>
      <c r="I28" s="9">
        <f>(C28*5)-SUM(D28:H28)</f>
        <v>100</v>
      </c>
      <c r="K28" s="9" t="s">
        <v>23</v>
      </c>
      <c r="L28" s="9">
        <v>70</v>
      </c>
      <c r="M28" s="9"/>
      <c r="N28" s="9"/>
      <c r="O28" s="9"/>
      <c r="P28" s="9"/>
      <c r="Q28" s="9"/>
      <c r="R28" s="9">
        <f>(L28*5)-SUM(M28:Q28)</f>
        <v>350</v>
      </c>
    </row>
    <row r="29" spans="2:18" x14ac:dyDescent="0.35">
      <c r="B29" s="9" t="s">
        <v>20</v>
      </c>
      <c r="C29" s="9">
        <v>20</v>
      </c>
      <c r="D29" s="9"/>
      <c r="E29" s="9"/>
      <c r="F29" s="9"/>
      <c r="G29" s="9"/>
      <c r="H29" s="9"/>
      <c r="I29" s="9">
        <f t="shared" ref="I29:I32" si="6">(C29*5)-SUM(D29:H29)</f>
        <v>100</v>
      </c>
      <c r="K29" s="9" t="s">
        <v>24</v>
      </c>
      <c r="L29" s="9">
        <v>80</v>
      </c>
      <c r="M29" s="9"/>
      <c r="N29" s="9"/>
      <c r="O29" s="9"/>
      <c r="P29" s="9"/>
      <c r="Q29" s="9"/>
      <c r="R29" s="9">
        <f t="shared" ref="R29:R30" si="7">(L29*5)-SUM(M29:Q29)</f>
        <v>400</v>
      </c>
    </row>
    <row r="30" spans="2:18" x14ac:dyDescent="0.35">
      <c r="B30" s="9" t="s">
        <v>21</v>
      </c>
      <c r="C30" s="9">
        <v>10</v>
      </c>
      <c r="D30" s="9"/>
      <c r="E30" s="9"/>
      <c r="F30" s="9"/>
      <c r="G30" s="9"/>
      <c r="H30" s="9"/>
      <c r="I30" s="9">
        <f t="shared" si="6"/>
        <v>50</v>
      </c>
      <c r="K30" s="12" t="s">
        <v>41</v>
      </c>
      <c r="L30" s="9">
        <f>SUM(L28:L29)</f>
        <v>150</v>
      </c>
      <c r="M30" s="9">
        <f t="shared" ref="M30:Q30" si="8">SUM(M28:M29)</f>
        <v>0</v>
      </c>
      <c r="N30" s="9">
        <f t="shared" si="8"/>
        <v>0</v>
      </c>
      <c r="O30" s="9">
        <f t="shared" si="8"/>
        <v>0</v>
      </c>
      <c r="P30" s="9">
        <f t="shared" si="8"/>
        <v>0</v>
      </c>
      <c r="Q30" s="9">
        <f t="shared" si="8"/>
        <v>0</v>
      </c>
      <c r="R30" s="9">
        <f t="shared" si="7"/>
        <v>750</v>
      </c>
    </row>
    <row r="31" spans="2:18" x14ac:dyDescent="0.35">
      <c r="B31" s="9" t="s">
        <v>44</v>
      </c>
      <c r="C31" s="9">
        <v>45</v>
      </c>
      <c r="D31" s="9"/>
      <c r="E31" s="9"/>
      <c r="F31" s="9"/>
      <c r="G31" s="9"/>
      <c r="H31" s="9"/>
      <c r="I31" s="9">
        <f t="shared" si="6"/>
        <v>225</v>
      </c>
    </row>
    <row r="32" spans="2:18" x14ac:dyDescent="0.35">
      <c r="B32" s="12" t="s">
        <v>41</v>
      </c>
      <c r="C32" s="9">
        <f>SUM(C28:C31)</f>
        <v>95</v>
      </c>
      <c r="D32" s="9">
        <f t="shared" ref="D32:H32" si="9">SUM(D28:D31)</f>
        <v>0</v>
      </c>
      <c r="E32" s="9">
        <f t="shared" si="9"/>
        <v>0</v>
      </c>
      <c r="F32" s="9">
        <f t="shared" si="9"/>
        <v>0</v>
      </c>
      <c r="G32" s="9">
        <f t="shared" si="9"/>
        <v>0</v>
      </c>
      <c r="H32" s="9">
        <f t="shared" si="9"/>
        <v>0</v>
      </c>
      <c r="I32" s="9">
        <f t="shared" si="6"/>
        <v>475</v>
      </c>
    </row>
    <row r="33" spans="2:2" x14ac:dyDescent="0.35">
      <c r="B33" s="11" t="s">
        <v>45</v>
      </c>
    </row>
    <row r="34" spans="2:2" x14ac:dyDescent="0.35">
      <c r="B34" s="11" t="s">
        <v>46</v>
      </c>
    </row>
  </sheetData>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5" id="{61ABDF62-A57B-40DB-B133-B2145D6CF174}">
            <x14:iconSet iconSet="3Triangles">
              <x14:cfvo type="percent">
                <xm:f>0</xm:f>
              </x14:cfvo>
              <x14:cfvo type="num">
                <xm:f>0</xm:f>
              </x14:cfvo>
              <x14:cfvo type="num" gte="0">
                <xm:f>0</xm:f>
              </x14:cfvo>
            </x14:iconSet>
          </x14:cfRule>
          <xm:sqref>E8:E15</xm:sqref>
        </x14:conditionalFormatting>
        <x14:conditionalFormatting xmlns:xm="http://schemas.microsoft.com/office/excel/2006/main">
          <x14:cfRule type="iconSet" priority="4" id="{7B6EB2FF-ADAA-4F23-9875-2329F273CC66}">
            <x14:iconSet iconSet="3Triangles">
              <x14:cfvo type="percent">
                <xm:f>0</xm:f>
              </x14:cfvo>
              <x14:cfvo type="percent">
                <xm:f>0</xm:f>
              </x14:cfvo>
              <x14:cfvo type="percent" gte="0">
                <xm:f>0</xm:f>
              </x14:cfvo>
            </x14:iconSet>
          </x14:cfRule>
          <xm:sqref>I19:I24</xm:sqref>
        </x14:conditionalFormatting>
        <x14:conditionalFormatting xmlns:xm="http://schemas.microsoft.com/office/excel/2006/main">
          <x14:cfRule type="iconSet" priority="3" id="{C83FB39D-8845-4896-A091-F5B720FA8B51}">
            <x14:iconSet iconSet="3Triangles">
              <x14:cfvo type="percent">
                <xm:f>0</xm:f>
              </x14:cfvo>
              <x14:cfvo type="num">
                <xm:f>0</xm:f>
              </x14:cfvo>
              <x14:cfvo type="num" gte="0">
                <xm:f>0</xm:f>
              </x14:cfvo>
            </x14:iconSet>
          </x14:cfRule>
          <xm:sqref>I28:I32</xm:sqref>
        </x14:conditionalFormatting>
        <x14:conditionalFormatting xmlns:xm="http://schemas.microsoft.com/office/excel/2006/main">
          <x14:cfRule type="iconSet" priority="2" id="{6D7B53D5-5963-44C2-B676-F2A40C101A7D}">
            <x14:iconSet iconSet="3Triangles">
              <x14:cfvo type="percent">
                <xm:f>0</xm:f>
              </x14:cfvo>
              <x14:cfvo type="num">
                <xm:f>0</xm:f>
              </x14:cfvo>
              <x14:cfvo type="num">
                <xm:f>0</xm:f>
              </x14:cfvo>
            </x14:iconSet>
          </x14:cfRule>
          <xm:sqref>R19:R24</xm:sqref>
        </x14:conditionalFormatting>
        <x14:conditionalFormatting xmlns:xm="http://schemas.microsoft.com/office/excel/2006/main">
          <x14:cfRule type="iconSet" priority="1" id="{2CB7926B-6685-4789-9219-2AD547813646}">
            <x14:iconSet iconSet="3Triangles">
              <x14:cfvo type="percent">
                <xm:f>0</xm:f>
              </x14:cfvo>
              <x14:cfvo type="num">
                <xm:f>0</xm:f>
              </x14:cfvo>
              <x14:cfvo type="num">
                <xm:f>0</xm:f>
              </x14:cfvo>
            </x14:iconSet>
          </x14:cfRule>
          <xm:sqref>R28:R30</xm:sqref>
        </x14:conditionalFormatting>
        <x14:conditionalFormatting xmlns:xm="http://schemas.microsoft.com/office/excel/2006/main">
          <x14:cfRule type="iconSet" priority="6" id="{EF9359F5-18E1-40DC-8214-0DAE28C2D210}">
            <x14:iconSet iconSet="3Triangles">
              <x14:cfvo type="percent">
                <xm:f>0</xm:f>
              </x14:cfvo>
              <x14:cfvo type="percent">
                <xm:f>33</xm:f>
              </x14:cfvo>
              <x14:cfvo type="percent">
                <xm:f>67</xm:f>
              </x14:cfvo>
            </x14:iconSet>
          </x14:cfRule>
          <xm:sqref>N7:N15</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CCD0C-DB10-4356-9FD1-9802C6A00431}">
  <dimension ref="A1:R34"/>
  <sheetViews>
    <sheetView workbookViewId="0">
      <selection activeCell="E25" sqref="E25"/>
    </sheetView>
  </sheetViews>
  <sheetFormatPr defaultRowHeight="14.5" x14ac:dyDescent="0.35"/>
  <cols>
    <col min="1" max="1" width="15.453125" customWidth="1"/>
    <col min="2" max="2" width="15.81640625" customWidth="1"/>
    <col min="3" max="3" width="14.1796875" bestFit="1" customWidth="1"/>
    <col min="4" max="4" width="10.08984375" customWidth="1"/>
    <col min="5" max="5" width="9.453125" bestFit="1" customWidth="1"/>
    <col min="9" max="9" width="9.26953125" customWidth="1"/>
    <col min="11" max="11" width="13.36328125" bestFit="1" customWidth="1"/>
    <col min="12" max="12" width="13.26953125" bestFit="1" customWidth="1"/>
    <col min="13" max="13" width="8.7265625" customWidth="1"/>
    <col min="14" max="14" width="9.81640625" customWidth="1"/>
  </cols>
  <sheetData>
    <row r="1" spans="1:14" ht="43.5" x14ac:dyDescent="0.35">
      <c r="A1" s="1" t="s">
        <v>56</v>
      </c>
    </row>
    <row r="2" spans="1:14" x14ac:dyDescent="0.35">
      <c r="A2" s="1"/>
      <c r="N2" t="s">
        <v>49</v>
      </c>
    </row>
    <row r="3" spans="1:14" x14ac:dyDescent="0.35">
      <c r="B3" s="9"/>
      <c r="C3" s="9" t="s">
        <v>33</v>
      </c>
      <c r="D3" s="9" t="s">
        <v>34</v>
      </c>
      <c r="F3" t="s">
        <v>52</v>
      </c>
      <c r="H3">
        <f>SUM(D4:D5)</f>
        <v>0</v>
      </c>
      <c r="N3" t="s">
        <v>50</v>
      </c>
    </row>
    <row r="4" spans="1:14" x14ac:dyDescent="0.35">
      <c r="B4" s="9" t="s">
        <v>3</v>
      </c>
      <c r="C4" s="9">
        <v>5000</v>
      </c>
      <c r="D4" s="9"/>
      <c r="F4" t="s">
        <v>53</v>
      </c>
      <c r="H4">
        <f>SUM(D15,D24:H24,D32:H32,M24:Q24,M30:Q30)</f>
        <v>0</v>
      </c>
      <c r="N4" t="s">
        <v>51</v>
      </c>
    </row>
    <row r="5" spans="1:14" x14ac:dyDescent="0.35">
      <c r="B5" s="9" t="s">
        <v>25</v>
      </c>
      <c r="C5" s="9">
        <v>500</v>
      </c>
      <c r="D5" s="9"/>
      <c r="F5" t="s">
        <v>54</v>
      </c>
      <c r="H5">
        <f>H3-H4</f>
        <v>0</v>
      </c>
    </row>
    <row r="6" spans="1:14" x14ac:dyDescent="0.35">
      <c r="K6" s="9" t="s">
        <v>2</v>
      </c>
      <c r="L6" s="9" t="s">
        <v>33</v>
      </c>
      <c r="M6" s="9" t="s">
        <v>34</v>
      </c>
      <c r="N6" s="12" t="s">
        <v>31</v>
      </c>
    </row>
    <row r="7" spans="1:14" x14ac:dyDescent="0.35">
      <c r="B7" s="9" t="s">
        <v>35</v>
      </c>
      <c r="C7" s="9" t="s">
        <v>42</v>
      </c>
      <c r="D7" s="13" t="s">
        <v>34</v>
      </c>
      <c r="E7" s="9" t="s">
        <v>43</v>
      </c>
      <c r="K7" s="9" t="s">
        <v>35</v>
      </c>
      <c r="L7" s="9">
        <v>20</v>
      </c>
      <c r="M7" s="9">
        <f>E15</f>
        <v>1325</v>
      </c>
      <c r="N7" s="9">
        <f>M7-L7</f>
        <v>1305</v>
      </c>
    </row>
    <row r="8" spans="1:14" x14ac:dyDescent="0.35">
      <c r="B8" s="9" t="s">
        <v>39</v>
      </c>
      <c r="C8" s="9">
        <v>1000</v>
      </c>
      <c r="D8" s="13"/>
      <c r="E8" s="9">
        <f>C8-D8</f>
        <v>1000</v>
      </c>
      <c r="K8" s="9" t="s">
        <v>6</v>
      </c>
      <c r="L8" s="9">
        <v>50</v>
      </c>
      <c r="M8" s="9">
        <f>R24</f>
        <v>800</v>
      </c>
      <c r="N8" s="9">
        <f t="shared" ref="N8:N14" si="0">M8-L8</f>
        <v>750</v>
      </c>
    </row>
    <row r="9" spans="1:14" x14ac:dyDescent="0.35">
      <c r="B9" s="9" t="s">
        <v>4</v>
      </c>
      <c r="C9" s="9">
        <v>50</v>
      </c>
      <c r="D9" s="13"/>
      <c r="E9" s="9">
        <f t="shared" ref="E9:E15" si="1">C9-D9</f>
        <v>50</v>
      </c>
      <c r="K9" s="9" t="s">
        <v>36</v>
      </c>
      <c r="L9" s="9">
        <v>0</v>
      </c>
      <c r="M9" s="9">
        <f>I24</f>
        <v>1195</v>
      </c>
      <c r="N9" s="9">
        <f t="shared" si="0"/>
        <v>1195</v>
      </c>
    </row>
    <row r="10" spans="1:14" x14ac:dyDescent="0.35">
      <c r="B10" s="9" t="s">
        <v>5</v>
      </c>
      <c r="C10" s="9">
        <v>100</v>
      </c>
      <c r="D10" s="13"/>
      <c r="E10" s="9">
        <f t="shared" si="1"/>
        <v>100</v>
      </c>
      <c r="K10" s="9" t="s">
        <v>22</v>
      </c>
      <c r="L10" s="9">
        <v>0</v>
      </c>
      <c r="M10" s="9">
        <f>R30</f>
        <v>750</v>
      </c>
      <c r="N10" s="9">
        <f t="shared" si="0"/>
        <v>750</v>
      </c>
    </row>
    <row r="11" spans="1:14" x14ac:dyDescent="0.35">
      <c r="B11" s="9" t="s">
        <v>40</v>
      </c>
      <c r="C11" s="9">
        <v>75</v>
      </c>
      <c r="D11" s="13"/>
      <c r="E11" s="9">
        <f t="shared" si="1"/>
        <v>75</v>
      </c>
      <c r="K11" s="9" t="s">
        <v>18</v>
      </c>
      <c r="L11" s="9">
        <v>0</v>
      </c>
      <c r="M11" s="9">
        <f>I32</f>
        <v>475</v>
      </c>
      <c r="N11" s="9">
        <f t="shared" si="0"/>
        <v>475</v>
      </c>
    </row>
    <row r="12" spans="1:14" x14ac:dyDescent="0.35">
      <c r="B12" s="9" t="s">
        <v>9</v>
      </c>
      <c r="C12" s="9">
        <v>25</v>
      </c>
      <c r="D12" s="13"/>
      <c r="E12" s="9">
        <f t="shared" si="1"/>
        <v>25</v>
      </c>
      <c r="K12" s="9" t="s">
        <v>37</v>
      </c>
      <c r="L12" s="9">
        <v>50</v>
      </c>
      <c r="M12" s="9">
        <v>50</v>
      </c>
      <c r="N12" s="9">
        <f t="shared" si="0"/>
        <v>0</v>
      </c>
    </row>
    <row r="13" spans="1:14" x14ac:dyDescent="0.35">
      <c r="B13" s="9" t="s">
        <v>12</v>
      </c>
      <c r="C13" s="9">
        <v>25</v>
      </c>
      <c r="D13" s="13"/>
      <c r="E13" s="9">
        <f t="shared" si="1"/>
        <v>25</v>
      </c>
      <c r="K13" s="9" t="s">
        <v>38</v>
      </c>
      <c r="L13" s="9">
        <f>C4*0.15</f>
        <v>750</v>
      </c>
      <c r="M13" s="9">
        <f>D4*0.15</f>
        <v>0</v>
      </c>
      <c r="N13" s="9">
        <f t="shared" si="0"/>
        <v>-750</v>
      </c>
    </row>
    <row r="14" spans="1:14" x14ac:dyDescent="0.35">
      <c r="B14" s="10" t="s">
        <v>10</v>
      </c>
      <c r="C14" s="10">
        <v>50</v>
      </c>
      <c r="D14" s="3"/>
      <c r="E14" s="9">
        <f t="shared" si="1"/>
        <v>50</v>
      </c>
      <c r="K14" s="11" t="s">
        <v>55</v>
      </c>
      <c r="L14" s="11">
        <v>0</v>
      </c>
      <c r="M14">
        <f>H5-(SUM(M7:M13))</f>
        <v>-4595</v>
      </c>
      <c r="N14" s="9">
        <f t="shared" si="0"/>
        <v>-4595</v>
      </c>
    </row>
    <row r="15" spans="1:14" x14ac:dyDescent="0.35">
      <c r="B15" s="9" t="s">
        <v>41</v>
      </c>
      <c r="C15" s="9">
        <f>SUM(C8:C14)</f>
        <v>1325</v>
      </c>
      <c r="D15" s="13">
        <f>SUM(D8:D14)</f>
        <v>0</v>
      </c>
      <c r="E15" s="9">
        <f t="shared" si="1"/>
        <v>1325</v>
      </c>
      <c r="F15" s="2"/>
      <c r="G15" s="2"/>
      <c r="H15" s="2"/>
      <c r="K15" s="12" t="s">
        <v>41</v>
      </c>
      <c r="L15" s="9">
        <f>SUM(L7:L14)</f>
        <v>870</v>
      </c>
      <c r="M15" s="9">
        <f>SUM(M7:M14)</f>
        <v>0</v>
      </c>
      <c r="N15" s="9">
        <f>M15-L15</f>
        <v>-870</v>
      </c>
    </row>
    <row r="18" spans="2:18" x14ac:dyDescent="0.35">
      <c r="B18" s="9" t="s">
        <v>36</v>
      </c>
      <c r="C18" s="9" t="s">
        <v>32</v>
      </c>
      <c r="D18" s="9" t="s">
        <v>26</v>
      </c>
      <c r="E18" s="9" t="s">
        <v>27</v>
      </c>
      <c r="F18" s="9" t="s">
        <v>28</v>
      </c>
      <c r="G18" s="9" t="s">
        <v>29</v>
      </c>
      <c r="H18" s="9" t="s">
        <v>30</v>
      </c>
      <c r="I18" s="9" t="s">
        <v>31</v>
      </c>
      <c r="K18" s="9" t="s">
        <v>6</v>
      </c>
      <c r="L18" s="9" t="s">
        <v>32</v>
      </c>
      <c r="M18" s="9" t="s">
        <v>26</v>
      </c>
      <c r="N18" s="9" t="s">
        <v>27</v>
      </c>
      <c r="O18" s="9" t="s">
        <v>28</v>
      </c>
      <c r="P18" s="9" t="s">
        <v>29</v>
      </c>
      <c r="Q18" s="9" t="s">
        <v>30</v>
      </c>
      <c r="R18" s="9" t="s">
        <v>31</v>
      </c>
    </row>
    <row r="19" spans="2:18" x14ac:dyDescent="0.35">
      <c r="B19" s="9" t="s">
        <v>13</v>
      </c>
      <c r="C19" s="9">
        <v>125</v>
      </c>
      <c r="D19" s="9"/>
      <c r="E19" s="9"/>
      <c r="F19" s="9"/>
      <c r="G19" s="9"/>
      <c r="H19" s="9"/>
      <c r="I19" s="9">
        <f>(5*C19)-SUM(D19:H19)</f>
        <v>625</v>
      </c>
      <c r="K19" s="9" t="s">
        <v>7</v>
      </c>
      <c r="L19" s="9">
        <v>75</v>
      </c>
      <c r="M19" s="9"/>
      <c r="N19" s="9"/>
      <c r="O19" s="9"/>
      <c r="P19" s="9"/>
      <c r="Q19" s="9"/>
      <c r="R19" s="9">
        <f>(L19*5) - SUM(M19:Q19)</f>
        <v>375</v>
      </c>
    </row>
    <row r="20" spans="2:18" x14ac:dyDescent="0.35">
      <c r="B20" s="9" t="s">
        <v>14</v>
      </c>
      <c r="C20" s="9">
        <v>80</v>
      </c>
      <c r="D20" s="9"/>
      <c r="E20" s="9"/>
      <c r="F20" s="9"/>
      <c r="G20" s="9"/>
      <c r="H20" s="9"/>
      <c r="I20" s="9">
        <f t="shared" ref="I20:I24" si="2">(5*C20)-SUM(D20:H20)</f>
        <v>400</v>
      </c>
      <c r="K20" s="9" t="s">
        <v>8</v>
      </c>
      <c r="L20" s="9">
        <v>30</v>
      </c>
      <c r="M20" s="9"/>
      <c r="N20" s="9"/>
      <c r="O20" s="9"/>
      <c r="P20" s="9"/>
      <c r="Q20" s="9"/>
      <c r="R20" s="9">
        <f t="shared" ref="R20:R24" si="3">(L20*5) - SUM(M20:Q20)</f>
        <v>150</v>
      </c>
    </row>
    <row r="21" spans="2:18" x14ac:dyDescent="0.35">
      <c r="B21" s="9" t="s">
        <v>15</v>
      </c>
      <c r="C21" s="9">
        <v>20</v>
      </c>
      <c r="D21" s="9"/>
      <c r="E21" s="9"/>
      <c r="F21" s="9"/>
      <c r="G21" s="9"/>
      <c r="H21" s="9"/>
      <c r="I21" s="9">
        <f t="shared" si="2"/>
        <v>100</v>
      </c>
      <c r="K21" s="9" t="s">
        <v>1</v>
      </c>
      <c r="L21" s="9">
        <v>15</v>
      </c>
      <c r="M21" s="9"/>
      <c r="N21" s="9"/>
      <c r="O21" s="9"/>
      <c r="P21" s="9"/>
      <c r="Q21" s="9"/>
      <c r="R21" s="9">
        <f t="shared" si="3"/>
        <v>75</v>
      </c>
    </row>
    <row r="22" spans="2:18" x14ac:dyDescent="0.35">
      <c r="B22" s="9" t="s">
        <v>16</v>
      </c>
      <c r="C22" s="9">
        <v>4</v>
      </c>
      <c r="D22" s="9"/>
      <c r="E22" s="9"/>
      <c r="F22" s="9"/>
      <c r="G22" s="9"/>
      <c r="H22" s="9"/>
      <c r="I22" s="9">
        <f t="shared" si="2"/>
        <v>20</v>
      </c>
      <c r="K22" s="9" t="s">
        <v>10</v>
      </c>
      <c r="L22" s="9">
        <v>20</v>
      </c>
      <c r="M22" s="9"/>
      <c r="N22" s="9"/>
      <c r="O22" s="9"/>
      <c r="P22" s="9"/>
      <c r="Q22" s="9"/>
      <c r="R22" s="9">
        <f t="shared" si="3"/>
        <v>100</v>
      </c>
    </row>
    <row r="23" spans="2:18" x14ac:dyDescent="0.35">
      <c r="B23" s="9" t="s">
        <v>17</v>
      </c>
      <c r="C23" s="9">
        <v>10</v>
      </c>
      <c r="D23" s="9"/>
      <c r="E23" s="9"/>
      <c r="F23" s="9"/>
      <c r="G23" s="9"/>
      <c r="H23" s="9"/>
      <c r="I23" s="9">
        <f>(5*C23)-SUM(D23:H23)</f>
        <v>50</v>
      </c>
      <c r="K23" s="10" t="s">
        <v>11</v>
      </c>
      <c r="L23" s="10">
        <v>20</v>
      </c>
      <c r="M23" s="10"/>
      <c r="N23" s="10"/>
      <c r="O23" s="10"/>
      <c r="P23" s="10"/>
      <c r="Q23" s="10"/>
      <c r="R23" s="9">
        <f t="shared" si="3"/>
        <v>100</v>
      </c>
    </row>
    <row r="24" spans="2:18" x14ac:dyDescent="0.35">
      <c r="B24" s="12" t="s">
        <v>41</v>
      </c>
      <c r="C24" s="9">
        <f>SUM(C19:C23)</f>
        <v>239</v>
      </c>
      <c r="D24" s="9">
        <f t="shared" ref="D24:H24" si="4">SUM(D19:D23)</f>
        <v>0</v>
      </c>
      <c r="E24" s="9">
        <f t="shared" si="4"/>
        <v>0</v>
      </c>
      <c r="F24" s="9">
        <f t="shared" si="4"/>
        <v>0</v>
      </c>
      <c r="G24" s="9">
        <f t="shared" si="4"/>
        <v>0</v>
      </c>
      <c r="H24" s="9">
        <f t="shared" si="4"/>
        <v>0</v>
      </c>
      <c r="I24" s="9">
        <f t="shared" si="2"/>
        <v>1195</v>
      </c>
      <c r="K24" s="9" t="s">
        <v>41</v>
      </c>
      <c r="L24" s="9">
        <f>SUM(L19:L23)</f>
        <v>160</v>
      </c>
      <c r="M24" s="9">
        <f t="shared" ref="M24:P24" si="5">SUM(M19:M23)</f>
        <v>0</v>
      </c>
      <c r="N24" s="9">
        <f t="shared" si="5"/>
        <v>0</v>
      </c>
      <c r="O24" s="9">
        <f t="shared" si="5"/>
        <v>0</v>
      </c>
      <c r="P24" s="9">
        <f t="shared" si="5"/>
        <v>0</v>
      </c>
      <c r="Q24" s="9">
        <f>SUM(Q19:Q23)</f>
        <v>0</v>
      </c>
      <c r="R24" s="9">
        <f t="shared" si="3"/>
        <v>800</v>
      </c>
    </row>
    <row r="27" spans="2:18" x14ac:dyDescent="0.35">
      <c r="B27" s="9" t="s">
        <v>18</v>
      </c>
      <c r="C27" s="9" t="s">
        <v>32</v>
      </c>
      <c r="D27" s="9" t="s">
        <v>26</v>
      </c>
      <c r="E27" s="9" t="s">
        <v>27</v>
      </c>
      <c r="F27" s="9" t="s">
        <v>28</v>
      </c>
      <c r="G27" s="9" t="s">
        <v>29</v>
      </c>
      <c r="H27" s="9" t="s">
        <v>30</v>
      </c>
      <c r="I27" s="9" t="s">
        <v>31</v>
      </c>
      <c r="K27" s="9" t="s">
        <v>22</v>
      </c>
      <c r="L27" s="9" t="s">
        <v>32</v>
      </c>
      <c r="M27" s="9" t="s">
        <v>26</v>
      </c>
      <c r="N27" s="9" t="s">
        <v>27</v>
      </c>
      <c r="O27" s="9" t="s">
        <v>28</v>
      </c>
      <c r="P27" s="9" t="s">
        <v>29</v>
      </c>
      <c r="Q27" s="9" t="s">
        <v>30</v>
      </c>
      <c r="R27" s="9" t="s">
        <v>31</v>
      </c>
    </row>
    <row r="28" spans="2:18" x14ac:dyDescent="0.35">
      <c r="B28" s="9" t="s">
        <v>19</v>
      </c>
      <c r="C28" s="9">
        <v>20</v>
      </c>
      <c r="D28" s="9"/>
      <c r="E28" s="9"/>
      <c r="F28" s="9"/>
      <c r="G28" s="9"/>
      <c r="H28" s="9"/>
      <c r="I28" s="9">
        <f>(C28*5)-SUM(D28:H28)</f>
        <v>100</v>
      </c>
      <c r="K28" s="9" t="s">
        <v>23</v>
      </c>
      <c r="L28" s="9">
        <v>70</v>
      </c>
      <c r="M28" s="9"/>
      <c r="N28" s="9"/>
      <c r="O28" s="9"/>
      <c r="P28" s="9"/>
      <c r="Q28" s="9"/>
      <c r="R28" s="9">
        <f>(L28*5)-SUM(M28:Q28)</f>
        <v>350</v>
      </c>
    </row>
    <row r="29" spans="2:18" x14ac:dyDescent="0.35">
      <c r="B29" s="9" t="s">
        <v>20</v>
      </c>
      <c r="C29" s="9">
        <v>20</v>
      </c>
      <c r="D29" s="9"/>
      <c r="E29" s="9"/>
      <c r="F29" s="9"/>
      <c r="G29" s="9"/>
      <c r="H29" s="9"/>
      <c r="I29" s="9">
        <f t="shared" ref="I29:I32" si="6">(C29*5)-SUM(D29:H29)</f>
        <v>100</v>
      </c>
      <c r="K29" s="9" t="s">
        <v>24</v>
      </c>
      <c r="L29" s="9">
        <v>80</v>
      </c>
      <c r="M29" s="9"/>
      <c r="N29" s="9"/>
      <c r="O29" s="9"/>
      <c r="P29" s="9"/>
      <c r="Q29" s="9"/>
      <c r="R29" s="9">
        <f t="shared" ref="R29:R30" si="7">(L29*5)-SUM(M29:Q29)</f>
        <v>400</v>
      </c>
    </row>
    <row r="30" spans="2:18" x14ac:dyDescent="0.35">
      <c r="B30" s="9" t="s">
        <v>21</v>
      </c>
      <c r="C30" s="9">
        <v>10</v>
      </c>
      <c r="D30" s="9"/>
      <c r="E30" s="9"/>
      <c r="F30" s="9"/>
      <c r="G30" s="9"/>
      <c r="H30" s="9"/>
      <c r="I30" s="9">
        <f t="shared" si="6"/>
        <v>50</v>
      </c>
      <c r="K30" s="12" t="s">
        <v>41</v>
      </c>
      <c r="L30" s="9">
        <f>SUM(L28:L29)</f>
        <v>150</v>
      </c>
      <c r="M30" s="9">
        <f t="shared" ref="M30:Q30" si="8">SUM(M28:M29)</f>
        <v>0</v>
      </c>
      <c r="N30" s="9">
        <f t="shared" si="8"/>
        <v>0</v>
      </c>
      <c r="O30" s="9">
        <f t="shared" si="8"/>
        <v>0</v>
      </c>
      <c r="P30" s="9">
        <f t="shared" si="8"/>
        <v>0</v>
      </c>
      <c r="Q30" s="9">
        <f t="shared" si="8"/>
        <v>0</v>
      </c>
      <c r="R30" s="9">
        <f t="shared" si="7"/>
        <v>750</v>
      </c>
    </row>
    <row r="31" spans="2:18" x14ac:dyDescent="0.35">
      <c r="B31" s="9" t="s">
        <v>44</v>
      </c>
      <c r="C31" s="9">
        <v>45</v>
      </c>
      <c r="D31" s="9"/>
      <c r="E31" s="9"/>
      <c r="F31" s="9"/>
      <c r="G31" s="9"/>
      <c r="H31" s="9"/>
      <c r="I31" s="9">
        <f t="shared" si="6"/>
        <v>225</v>
      </c>
    </row>
    <row r="32" spans="2:18" x14ac:dyDescent="0.35">
      <c r="B32" s="12" t="s">
        <v>41</v>
      </c>
      <c r="C32" s="9">
        <f>SUM(C28:C31)</f>
        <v>95</v>
      </c>
      <c r="D32" s="9">
        <f t="shared" ref="D32:H32" si="9">SUM(D28:D31)</f>
        <v>0</v>
      </c>
      <c r="E32" s="9">
        <f t="shared" si="9"/>
        <v>0</v>
      </c>
      <c r="F32" s="9">
        <f t="shared" si="9"/>
        <v>0</v>
      </c>
      <c r="G32" s="9">
        <f t="shared" si="9"/>
        <v>0</v>
      </c>
      <c r="H32" s="9">
        <f t="shared" si="9"/>
        <v>0</v>
      </c>
      <c r="I32" s="9">
        <f t="shared" si="6"/>
        <v>475</v>
      </c>
    </row>
    <row r="33" spans="2:2" x14ac:dyDescent="0.35">
      <c r="B33" s="11" t="s">
        <v>45</v>
      </c>
    </row>
    <row r="34" spans="2:2" x14ac:dyDescent="0.35">
      <c r="B34" s="11" t="s">
        <v>46</v>
      </c>
    </row>
  </sheetData>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5" id="{45B5D56A-3C2E-45B2-B104-0432FF938E2A}">
            <x14:iconSet iconSet="3Triangles">
              <x14:cfvo type="percent">
                <xm:f>0</xm:f>
              </x14:cfvo>
              <x14:cfvo type="num">
                <xm:f>0</xm:f>
              </x14:cfvo>
              <x14:cfvo type="num" gte="0">
                <xm:f>0</xm:f>
              </x14:cfvo>
            </x14:iconSet>
          </x14:cfRule>
          <xm:sqref>E8:E15</xm:sqref>
        </x14:conditionalFormatting>
        <x14:conditionalFormatting xmlns:xm="http://schemas.microsoft.com/office/excel/2006/main">
          <x14:cfRule type="iconSet" priority="4" id="{17D9FDE7-010D-4C19-8478-79C5BE1B92C7}">
            <x14:iconSet iconSet="3Triangles">
              <x14:cfvo type="percent">
                <xm:f>0</xm:f>
              </x14:cfvo>
              <x14:cfvo type="percent">
                <xm:f>0</xm:f>
              </x14:cfvo>
              <x14:cfvo type="percent" gte="0">
                <xm:f>0</xm:f>
              </x14:cfvo>
            </x14:iconSet>
          </x14:cfRule>
          <xm:sqref>I19:I24</xm:sqref>
        </x14:conditionalFormatting>
        <x14:conditionalFormatting xmlns:xm="http://schemas.microsoft.com/office/excel/2006/main">
          <x14:cfRule type="iconSet" priority="3" id="{341770F1-1C5A-4F76-9A6D-B4DA983E0CA8}">
            <x14:iconSet iconSet="3Triangles">
              <x14:cfvo type="percent">
                <xm:f>0</xm:f>
              </x14:cfvo>
              <x14:cfvo type="num">
                <xm:f>0</xm:f>
              </x14:cfvo>
              <x14:cfvo type="num" gte="0">
                <xm:f>0</xm:f>
              </x14:cfvo>
            </x14:iconSet>
          </x14:cfRule>
          <xm:sqref>I28:I32</xm:sqref>
        </x14:conditionalFormatting>
        <x14:conditionalFormatting xmlns:xm="http://schemas.microsoft.com/office/excel/2006/main">
          <x14:cfRule type="iconSet" priority="2" id="{6F803141-99A0-4CF0-BC00-155A93735658}">
            <x14:iconSet iconSet="3Triangles">
              <x14:cfvo type="percent">
                <xm:f>0</xm:f>
              </x14:cfvo>
              <x14:cfvo type="num">
                <xm:f>0</xm:f>
              </x14:cfvo>
              <x14:cfvo type="num">
                <xm:f>0</xm:f>
              </x14:cfvo>
            </x14:iconSet>
          </x14:cfRule>
          <xm:sqref>R19:R24</xm:sqref>
        </x14:conditionalFormatting>
        <x14:conditionalFormatting xmlns:xm="http://schemas.microsoft.com/office/excel/2006/main">
          <x14:cfRule type="iconSet" priority="1" id="{64FF448A-0F4C-4362-9D66-0D1532D1DFED}">
            <x14:iconSet iconSet="3Triangles">
              <x14:cfvo type="percent">
                <xm:f>0</xm:f>
              </x14:cfvo>
              <x14:cfvo type="num">
                <xm:f>0</xm:f>
              </x14:cfvo>
              <x14:cfvo type="num">
                <xm:f>0</xm:f>
              </x14:cfvo>
            </x14:iconSet>
          </x14:cfRule>
          <xm:sqref>R28:R30</xm:sqref>
        </x14:conditionalFormatting>
        <x14:conditionalFormatting xmlns:xm="http://schemas.microsoft.com/office/excel/2006/main">
          <x14:cfRule type="iconSet" priority="6" id="{1D53046D-0020-40C4-8FA6-42252D69CA73}">
            <x14:iconSet iconSet="3Triangles">
              <x14:cfvo type="percent">
                <xm:f>0</xm:f>
              </x14:cfvo>
              <x14:cfvo type="percent">
                <xm:f>33</xm:f>
              </x14:cfvo>
              <x14:cfvo type="percent">
                <xm:f>67</xm:f>
              </x14:cfvo>
            </x14:iconSet>
          </x14:cfRule>
          <xm:sqref>N7:N15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EF50A-91D3-47F8-8C56-A4DA3C09E20F}">
  <dimension ref="B3:N15"/>
  <sheetViews>
    <sheetView workbookViewId="0">
      <selection activeCell="B16" sqref="B16"/>
    </sheetView>
  </sheetViews>
  <sheetFormatPr defaultRowHeight="14.5" x14ac:dyDescent="0.35"/>
  <cols>
    <col min="2" max="2" width="16.81640625" customWidth="1"/>
  </cols>
  <sheetData>
    <row r="3" spans="2:14" x14ac:dyDescent="0.35">
      <c r="B3" s="9"/>
      <c r="C3" s="9" t="s">
        <v>57</v>
      </c>
      <c r="D3" s="9" t="s">
        <v>58</v>
      </c>
      <c r="E3" s="9" t="s">
        <v>59</v>
      </c>
      <c r="F3" s="9" t="s">
        <v>60</v>
      </c>
      <c r="G3" s="9" t="s">
        <v>61</v>
      </c>
      <c r="H3" s="9" t="s">
        <v>62</v>
      </c>
      <c r="I3" s="9" t="s">
        <v>63</v>
      </c>
      <c r="J3" s="9" t="s">
        <v>64</v>
      </c>
      <c r="K3" s="9" t="s">
        <v>71</v>
      </c>
      <c r="L3" s="9" t="s">
        <v>65</v>
      </c>
      <c r="M3" s="9" t="s">
        <v>66</v>
      </c>
      <c r="N3" s="9" t="s">
        <v>67</v>
      </c>
    </row>
    <row r="4" spans="2:14" x14ac:dyDescent="0.35">
      <c r="B4" s="22" t="s">
        <v>52</v>
      </c>
      <c r="C4" s="22">
        <f>Jan!H3</f>
        <v>5580</v>
      </c>
      <c r="D4" s="22">
        <f>Feb!H3</f>
        <v>5450</v>
      </c>
      <c r="E4" s="22">
        <f>Mar!H3</f>
        <v>5400</v>
      </c>
      <c r="F4" s="22">
        <f>Apr!H3</f>
        <v>0</v>
      </c>
      <c r="G4" s="22">
        <f>May!H3</f>
        <v>0</v>
      </c>
      <c r="H4" s="22">
        <f>June!H3</f>
        <v>0</v>
      </c>
      <c r="I4" s="22">
        <f>July!H3</f>
        <v>0</v>
      </c>
      <c r="J4" s="22">
        <f>Aug!H3</f>
        <v>0</v>
      </c>
      <c r="K4" s="22">
        <f>Sept!H3</f>
        <v>0</v>
      </c>
      <c r="L4" s="22">
        <f>Oct!H3</f>
        <v>0</v>
      </c>
      <c r="M4" s="22">
        <f>Nov!H3</f>
        <v>0</v>
      </c>
      <c r="N4" s="22">
        <f>Dec!H3</f>
        <v>0</v>
      </c>
    </row>
    <row r="5" spans="2:14" x14ac:dyDescent="0.35">
      <c r="B5" s="15" t="s">
        <v>3</v>
      </c>
      <c r="C5" s="14">
        <f>Jan!D4</f>
        <v>5100</v>
      </c>
      <c r="D5" s="14">
        <f>Feb!D4</f>
        <v>5000</v>
      </c>
      <c r="E5" s="14">
        <f>Mar!D4</f>
        <v>4900</v>
      </c>
      <c r="F5" s="14">
        <f>Apr!D4</f>
        <v>0</v>
      </c>
      <c r="G5" s="14">
        <f>May!D4</f>
        <v>0</v>
      </c>
      <c r="H5" s="14">
        <f>June!D4</f>
        <v>0</v>
      </c>
      <c r="I5" s="14">
        <f>July!D4</f>
        <v>0</v>
      </c>
      <c r="J5" s="14">
        <f>Aug!D4</f>
        <v>0</v>
      </c>
      <c r="K5" s="14">
        <f>Sept!D4</f>
        <v>0</v>
      </c>
      <c r="L5" s="14">
        <f>Oct!D4</f>
        <v>0</v>
      </c>
      <c r="M5" s="14">
        <f>Nov!D4</f>
        <v>0</v>
      </c>
      <c r="N5" s="14">
        <f>Dec!D4</f>
        <v>0</v>
      </c>
    </row>
    <row r="6" spans="2:14" x14ac:dyDescent="0.35">
      <c r="B6" s="15" t="s">
        <v>25</v>
      </c>
      <c r="C6" s="14">
        <f>Jan!D5</f>
        <v>480</v>
      </c>
      <c r="D6" s="14">
        <f>Feb!D5</f>
        <v>450</v>
      </c>
      <c r="E6" s="14">
        <f>Mar!D5</f>
        <v>500</v>
      </c>
      <c r="F6" s="14">
        <f>Apr!D5</f>
        <v>0</v>
      </c>
      <c r="G6" s="14">
        <f>May!D5</f>
        <v>0</v>
      </c>
      <c r="H6" s="14">
        <f>June!D5</f>
        <v>0</v>
      </c>
      <c r="I6" s="14">
        <f>July!D5</f>
        <v>0</v>
      </c>
      <c r="J6" s="14">
        <f>Aug!D5</f>
        <v>0</v>
      </c>
      <c r="K6" s="14">
        <f>Sept!D5</f>
        <v>0</v>
      </c>
      <c r="L6" s="14">
        <f>Oct!D5</f>
        <v>0</v>
      </c>
      <c r="M6" s="14">
        <f>Nov!D5</f>
        <v>0</v>
      </c>
      <c r="N6" s="14">
        <f>Dec!D5</f>
        <v>0</v>
      </c>
    </row>
    <row r="7" spans="2:14" x14ac:dyDescent="0.35">
      <c r="B7" s="21" t="s">
        <v>68</v>
      </c>
      <c r="C7" s="21">
        <f>Jan!H4</f>
        <v>3853</v>
      </c>
      <c r="D7" s="21">
        <f>Feb!H4</f>
        <v>3382</v>
      </c>
      <c r="E7" s="21">
        <f>Mar!H4</f>
        <v>2481</v>
      </c>
      <c r="F7" s="21">
        <f>Apr!H4</f>
        <v>0</v>
      </c>
      <c r="G7" s="21">
        <f>May!H4</f>
        <v>0</v>
      </c>
      <c r="H7" s="21">
        <f>June!H4</f>
        <v>0</v>
      </c>
      <c r="I7" s="21">
        <f>July!H4</f>
        <v>0</v>
      </c>
      <c r="J7" s="21">
        <f>Aug!H4</f>
        <v>0</v>
      </c>
      <c r="K7" s="21">
        <f>Sept!H4</f>
        <v>0</v>
      </c>
      <c r="L7" s="21">
        <f>Oct!H4</f>
        <v>0</v>
      </c>
      <c r="M7" s="21">
        <f>Nov!H4</f>
        <v>0</v>
      </c>
      <c r="N7" s="21">
        <f>Dec!H4</f>
        <v>0</v>
      </c>
    </row>
    <row r="8" spans="2:14" x14ac:dyDescent="0.35">
      <c r="B8" s="17" t="s">
        <v>35</v>
      </c>
      <c r="C8" s="16">
        <f>Jan!D15</f>
        <v>1283</v>
      </c>
      <c r="D8" s="16">
        <f>Feb!D15</f>
        <v>1265</v>
      </c>
      <c r="E8" s="16">
        <f>Mar!D15</f>
        <v>1283</v>
      </c>
      <c r="F8" s="16">
        <f>Apr!D15</f>
        <v>0</v>
      </c>
      <c r="G8" s="16">
        <f>May!D15</f>
        <v>0</v>
      </c>
      <c r="H8" s="16">
        <f>June!D15</f>
        <v>0</v>
      </c>
      <c r="I8" s="16">
        <f>July!D15</f>
        <v>0</v>
      </c>
      <c r="J8" s="16">
        <f>Aug!D15</f>
        <v>0</v>
      </c>
      <c r="K8" s="16">
        <f>Sept!D15</f>
        <v>0</v>
      </c>
      <c r="L8" s="16">
        <f>Oct!D15</f>
        <v>0</v>
      </c>
      <c r="M8" s="16">
        <f>Nov!D15</f>
        <v>0</v>
      </c>
      <c r="N8" s="16">
        <f>Dec!D15</f>
        <v>0</v>
      </c>
    </row>
    <row r="9" spans="2:14" x14ac:dyDescent="0.35">
      <c r="B9" s="17" t="s">
        <v>36</v>
      </c>
      <c r="C9" s="16">
        <f>SUM(Jan!D24:H24)</f>
        <v>740</v>
      </c>
      <c r="D9" s="16">
        <f>SUM(Feb!D24:H24)</f>
        <v>772</v>
      </c>
      <c r="E9" s="16">
        <f>SUM(Mar!D24:H24)</f>
        <v>413</v>
      </c>
      <c r="F9" s="16">
        <f>SUM(Apr!D24:H24)</f>
        <v>0</v>
      </c>
      <c r="G9" s="16">
        <f>SUM(May!D24:H24)</f>
        <v>0</v>
      </c>
      <c r="H9" s="16">
        <f>SUM(June!D24:H24)</f>
        <v>0</v>
      </c>
      <c r="I9" s="16">
        <f>SUM(July!D24:H24)</f>
        <v>0</v>
      </c>
      <c r="J9" s="16">
        <f>SUM(Aug!D24:H24)</f>
        <v>0</v>
      </c>
      <c r="K9" s="16">
        <f>SUM(Sept!D24:H24)</f>
        <v>0</v>
      </c>
      <c r="L9" s="16">
        <f>SUM(Oct!D24:H24)</f>
        <v>0</v>
      </c>
      <c r="M9" s="16">
        <f>SUM(Nov!D24:H24)</f>
        <v>0</v>
      </c>
      <c r="N9" s="16">
        <f>SUM(Dec!D24:H24)</f>
        <v>0</v>
      </c>
    </row>
    <row r="10" spans="2:14" x14ac:dyDescent="0.35">
      <c r="B10" s="17" t="s">
        <v>6</v>
      </c>
      <c r="C10" s="16">
        <f>SUM(Jan!M24:Q24)</f>
        <v>640</v>
      </c>
      <c r="D10" s="16">
        <f>SUM(Feb!M24:Q24)</f>
        <v>660</v>
      </c>
      <c r="E10" s="16">
        <f>SUM(Mar!M24:Q24)</f>
        <v>335</v>
      </c>
      <c r="F10" s="16">
        <f>SUM(Apr!M24:Q24)</f>
        <v>0</v>
      </c>
      <c r="G10" s="16">
        <f>SUM(May!M24:Q24)</f>
        <v>0</v>
      </c>
      <c r="H10" s="16">
        <f>SUM(June!M24:Q24)</f>
        <v>0</v>
      </c>
      <c r="I10" s="16">
        <f>SUM(July!M24:Q24)</f>
        <v>0</v>
      </c>
      <c r="J10" s="16">
        <f>SUM(Aug!M24:Q24)</f>
        <v>0</v>
      </c>
      <c r="K10" s="16">
        <f>SUM(Sept!M24:Q24)</f>
        <v>0</v>
      </c>
      <c r="L10" s="16">
        <f>SUM(Oct!M24:Q24)</f>
        <v>0</v>
      </c>
      <c r="M10" s="16">
        <f>SUM(Nov!M24:Q24)</f>
        <v>0</v>
      </c>
      <c r="N10" s="16">
        <f>SUM(Dec!M24:Q24)</f>
        <v>0</v>
      </c>
    </row>
    <row r="11" spans="2:14" x14ac:dyDescent="0.35">
      <c r="B11" s="17" t="s">
        <v>22</v>
      </c>
      <c r="C11" s="16">
        <f>SUM(Jan!M30:Q30)</f>
        <v>710</v>
      </c>
      <c r="D11" s="16">
        <f>SUM(Feb!M30:Q30)</f>
        <v>565</v>
      </c>
      <c r="E11" s="16">
        <f>SUM(Mar!M30:Q30)</f>
        <v>340</v>
      </c>
      <c r="F11" s="16">
        <f>SUM(Apr!M30:Q30)</f>
        <v>0</v>
      </c>
      <c r="G11" s="16">
        <f>SUM(May!M30:Q30)</f>
        <v>0</v>
      </c>
      <c r="H11" s="16">
        <f>SUM(June!M30:Q30)</f>
        <v>0</v>
      </c>
      <c r="I11" s="16">
        <f>SUM(July!M30:Q30)</f>
        <v>0</v>
      </c>
      <c r="J11" s="16">
        <f>SUM(Aug!M30:Q30)</f>
        <v>0</v>
      </c>
      <c r="K11" s="16">
        <f>SUM(Sept!M30:Q30)</f>
        <v>0</v>
      </c>
      <c r="L11" s="16">
        <f>SUM(Oct!M30:Q30)</f>
        <v>0</v>
      </c>
      <c r="M11" s="16">
        <f>SUM(Nov!M30:Q30)</f>
        <v>0</v>
      </c>
      <c r="N11" s="16">
        <f>SUM(Dec!M30:Q30)</f>
        <v>0</v>
      </c>
    </row>
    <row r="12" spans="2:14" x14ac:dyDescent="0.35">
      <c r="B12" s="17" t="s">
        <v>69</v>
      </c>
      <c r="C12" s="16">
        <f>SUM(Jan!D32:H32)</f>
        <v>480</v>
      </c>
      <c r="D12" s="16">
        <f>SUM(Feb!D32:H32)</f>
        <v>120</v>
      </c>
      <c r="E12" s="16">
        <f>SUM(Mar!D32:H32)</f>
        <v>110</v>
      </c>
      <c r="F12" s="16">
        <f>SUM(Apr!D32:H32)</f>
        <v>0</v>
      </c>
      <c r="G12" s="16">
        <f>SUM(May!D32:H32)</f>
        <v>0</v>
      </c>
      <c r="H12" s="16">
        <f>SUM(June!D32:H32)</f>
        <v>0</v>
      </c>
      <c r="I12" s="16">
        <f>SUM(July!D32:H32)</f>
        <v>0</v>
      </c>
      <c r="J12" s="16">
        <f>SUM(Aug!D32:H32)</f>
        <v>0</v>
      </c>
      <c r="K12" s="16">
        <f>SUM(Sept!D32:H32)</f>
        <v>0</v>
      </c>
      <c r="L12" s="16">
        <f>SUM(Oct!D32:H32)</f>
        <v>0</v>
      </c>
      <c r="M12" s="16">
        <f>SUM(Nov!D32:H32)</f>
        <v>0</v>
      </c>
      <c r="N12" s="16">
        <f>SUM(Dec!D32:H32)</f>
        <v>0</v>
      </c>
    </row>
    <row r="13" spans="2:14" x14ac:dyDescent="0.35">
      <c r="B13" s="20" t="s">
        <v>85</v>
      </c>
      <c r="C13" s="20">
        <f>Jan!H5</f>
        <v>1727</v>
      </c>
      <c r="D13" s="20">
        <f>Feb!H5</f>
        <v>2068</v>
      </c>
      <c r="E13" s="20">
        <f>Mar!H5</f>
        <v>2919</v>
      </c>
      <c r="F13" s="20">
        <f>Apr!H5</f>
        <v>0</v>
      </c>
      <c r="G13" s="20">
        <f>May!H5</f>
        <v>0</v>
      </c>
      <c r="H13" s="20">
        <f>June!H5</f>
        <v>0</v>
      </c>
      <c r="I13" s="20">
        <f>July!H5</f>
        <v>0</v>
      </c>
      <c r="J13" s="20">
        <f>Aug!H5</f>
        <v>0</v>
      </c>
      <c r="K13" s="20">
        <f>Sept!H5</f>
        <v>0</v>
      </c>
      <c r="L13" s="20">
        <f>Oct!H5</f>
        <v>0</v>
      </c>
      <c r="M13" s="20">
        <f>Nov!H5</f>
        <v>0</v>
      </c>
      <c r="N13" s="20">
        <f>Dec!H5</f>
        <v>0</v>
      </c>
    </row>
    <row r="14" spans="2:14" x14ac:dyDescent="0.35">
      <c r="B14" s="19" t="s">
        <v>38</v>
      </c>
      <c r="C14" s="18">
        <f>Jan!M13</f>
        <v>765</v>
      </c>
      <c r="D14" s="18">
        <f>Feb!M13</f>
        <v>750</v>
      </c>
      <c r="E14" s="18">
        <f>Mar!M13</f>
        <v>735</v>
      </c>
      <c r="F14" s="18">
        <f>Apr!M13</f>
        <v>0</v>
      </c>
      <c r="G14" s="18">
        <f>May!M13</f>
        <v>0</v>
      </c>
      <c r="H14" s="18">
        <f>June!M13</f>
        <v>0</v>
      </c>
      <c r="I14" s="18">
        <f>July!M13</f>
        <v>0</v>
      </c>
      <c r="J14" s="18">
        <f>Aug!M13</f>
        <v>0</v>
      </c>
      <c r="K14" s="18">
        <f>Sept!M13</f>
        <v>0</v>
      </c>
      <c r="L14" s="18">
        <f>Oct!M13</f>
        <v>0</v>
      </c>
      <c r="M14" s="18">
        <f>Nov!M13</f>
        <v>0</v>
      </c>
      <c r="N14" s="18">
        <f>Dec!M13</f>
        <v>0</v>
      </c>
    </row>
    <row r="15" spans="2:14" x14ac:dyDescent="0.35">
      <c r="B15" s="19" t="s">
        <v>70</v>
      </c>
      <c r="C15" s="18">
        <f>C13-C14</f>
        <v>962</v>
      </c>
      <c r="D15" s="18">
        <f t="shared" ref="D15:N15" si="0">D13-D14</f>
        <v>1318</v>
      </c>
      <c r="E15" s="18">
        <f t="shared" si="0"/>
        <v>2184</v>
      </c>
      <c r="F15" s="18">
        <f t="shared" si="0"/>
        <v>0</v>
      </c>
      <c r="G15" s="18">
        <f t="shared" si="0"/>
        <v>0</v>
      </c>
      <c r="H15" s="18">
        <f t="shared" si="0"/>
        <v>0</v>
      </c>
      <c r="I15" s="18">
        <f t="shared" si="0"/>
        <v>0</v>
      </c>
      <c r="J15" s="18">
        <f t="shared" si="0"/>
        <v>0</v>
      </c>
      <c r="K15" s="18">
        <f t="shared" si="0"/>
        <v>0</v>
      </c>
      <c r="L15" s="18">
        <f t="shared" si="0"/>
        <v>0</v>
      </c>
      <c r="M15" s="18">
        <f t="shared" si="0"/>
        <v>0</v>
      </c>
      <c r="N15" s="18">
        <f t="shared" si="0"/>
        <v>0</v>
      </c>
    </row>
  </sheetData>
  <pageMargins left="0.7" right="0.7" top="0.75" bottom="0.75" header="0.3" footer="0.3"/>
  <ignoredErrors>
    <ignoredError sqref="E5:E6"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BF861-B2EE-424B-AC8E-4AD08FD4D2D2}">
  <dimension ref="A1:R34"/>
  <sheetViews>
    <sheetView zoomScale="87" workbookViewId="0">
      <selection activeCell="D4" sqref="D4"/>
    </sheetView>
  </sheetViews>
  <sheetFormatPr defaultRowHeight="14.5" x14ac:dyDescent="0.35"/>
  <cols>
    <col min="1" max="1" width="15.453125" customWidth="1"/>
    <col min="2" max="2" width="15.81640625" customWidth="1"/>
    <col min="3" max="3" width="14.1796875" bestFit="1" customWidth="1"/>
    <col min="4" max="4" width="10.08984375" customWidth="1"/>
    <col min="5" max="5" width="9.453125" bestFit="1" customWidth="1"/>
    <col min="9" max="9" width="9.26953125" customWidth="1"/>
    <col min="11" max="11" width="13.36328125" bestFit="1" customWidth="1"/>
    <col min="12" max="12" width="13.26953125" bestFit="1" customWidth="1"/>
    <col min="13" max="13" width="8.7265625" customWidth="1"/>
    <col min="14" max="14" width="9.81640625" customWidth="1"/>
  </cols>
  <sheetData>
    <row r="1" spans="1:14" ht="43.5" x14ac:dyDescent="0.35">
      <c r="A1" s="1" t="s">
        <v>0</v>
      </c>
    </row>
    <row r="2" spans="1:14" x14ac:dyDescent="0.35">
      <c r="A2" s="1"/>
      <c r="N2" t="s">
        <v>49</v>
      </c>
    </row>
    <row r="3" spans="1:14" x14ac:dyDescent="0.35">
      <c r="B3" s="9"/>
      <c r="C3" s="9" t="s">
        <v>33</v>
      </c>
      <c r="D3" s="9" t="s">
        <v>34</v>
      </c>
      <c r="F3" t="s">
        <v>52</v>
      </c>
      <c r="H3">
        <f>SUM(D4:D5)</f>
        <v>5580</v>
      </c>
      <c r="N3" t="s">
        <v>50</v>
      </c>
    </row>
    <row r="4" spans="1:14" x14ac:dyDescent="0.35">
      <c r="B4" s="9" t="s">
        <v>3</v>
      </c>
      <c r="C4" s="9">
        <v>5000</v>
      </c>
      <c r="D4" s="9">
        <v>5100</v>
      </c>
      <c r="F4" t="s">
        <v>53</v>
      </c>
      <c r="H4">
        <f>SUM(D15,D24:H24,D32:H32,M24:Q24,M30:Q30)</f>
        <v>3853</v>
      </c>
      <c r="N4" t="s">
        <v>51</v>
      </c>
    </row>
    <row r="5" spans="1:14" x14ac:dyDescent="0.35">
      <c r="B5" s="9" t="s">
        <v>25</v>
      </c>
      <c r="C5" s="9">
        <v>500</v>
      </c>
      <c r="D5" s="9">
        <v>480</v>
      </c>
      <c r="F5" t="s">
        <v>54</v>
      </c>
      <c r="H5">
        <f>H3-H4</f>
        <v>1727</v>
      </c>
    </row>
    <row r="6" spans="1:14" x14ac:dyDescent="0.35">
      <c r="K6" s="9" t="s">
        <v>2</v>
      </c>
      <c r="L6" s="9" t="s">
        <v>33</v>
      </c>
      <c r="M6" s="9" t="s">
        <v>34</v>
      </c>
      <c r="N6" s="12" t="s">
        <v>31</v>
      </c>
    </row>
    <row r="7" spans="1:14" x14ac:dyDescent="0.35">
      <c r="B7" s="9" t="s">
        <v>35</v>
      </c>
      <c r="C7" s="9" t="s">
        <v>42</v>
      </c>
      <c r="D7" s="13" t="s">
        <v>34</v>
      </c>
      <c r="E7" s="9" t="s">
        <v>43</v>
      </c>
      <c r="K7" s="9" t="s">
        <v>35</v>
      </c>
      <c r="L7" s="9">
        <v>20</v>
      </c>
      <c r="M7" s="9">
        <f>E15</f>
        <v>42</v>
      </c>
      <c r="N7" s="9">
        <f>M7-L7</f>
        <v>22</v>
      </c>
    </row>
    <row r="8" spans="1:14" x14ac:dyDescent="0.35">
      <c r="B8" s="9" t="s">
        <v>39</v>
      </c>
      <c r="C8" s="9">
        <v>1000</v>
      </c>
      <c r="D8" s="13">
        <v>1000</v>
      </c>
      <c r="E8" s="9">
        <f>C8-D8</f>
        <v>0</v>
      </c>
      <c r="K8" s="9" t="s">
        <v>6</v>
      </c>
      <c r="L8" s="9">
        <v>50</v>
      </c>
      <c r="M8" s="9">
        <f>R24</f>
        <v>160</v>
      </c>
      <c r="N8" s="9">
        <f t="shared" ref="N8:N14" si="0">M8-L8</f>
        <v>110</v>
      </c>
    </row>
    <row r="9" spans="1:14" x14ac:dyDescent="0.35">
      <c r="B9" s="9" t="s">
        <v>4</v>
      </c>
      <c r="C9" s="9">
        <v>50</v>
      </c>
      <c r="D9" s="13">
        <v>45</v>
      </c>
      <c r="E9" s="9">
        <f t="shared" ref="E9:E15" si="1">C9-D9</f>
        <v>5</v>
      </c>
      <c r="K9" s="9" t="s">
        <v>36</v>
      </c>
      <c r="L9" s="9">
        <v>0</v>
      </c>
      <c r="M9" s="9">
        <f>I24</f>
        <v>455</v>
      </c>
      <c r="N9" s="9">
        <f t="shared" si="0"/>
        <v>455</v>
      </c>
    </row>
    <row r="10" spans="1:14" x14ac:dyDescent="0.35">
      <c r="B10" s="9" t="s">
        <v>5</v>
      </c>
      <c r="C10" s="9">
        <v>100</v>
      </c>
      <c r="D10" s="13">
        <v>110</v>
      </c>
      <c r="E10" s="9">
        <f t="shared" si="1"/>
        <v>-10</v>
      </c>
      <c r="K10" s="9" t="s">
        <v>22</v>
      </c>
      <c r="L10" s="9">
        <v>0</v>
      </c>
      <c r="M10" s="9">
        <f>R30</f>
        <v>40</v>
      </c>
      <c r="N10" s="9">
        <f t="shared" si="0"/>
        <v>40</v>
      </c>
    </row>
    <row r="11" spans="1:14" x14ac:dyDescent="0.35">
      <c r="B11" s="9" t="s">
        <v>40</v>
      </c>
      <c r="C11" s="9">
        <v>75</v>
      </c>
      <c r="D11" s="13">
        <v>75</v>
      </c>
      <c r="E11" s="9">
        <f t="shared" si="1"/>
        <v>0</v>
      </c>
      <c r="K11" s="9" t="s">
        <v>18</v>
      </c>
      <c r="L11" s="9">
        <v>0</v>
      </c>
      <c r="M11" s="9">
        <f>I32</f>
        <v>-5</v>
      </c>
      <c r="N11" s="9">
        <f t="shared" si="0"/>
        <v>-5</v>
      </c>
    </row>
    <row r="12" spans="1:14" x14ac:dyDescent="0.35">
      <c r="B12" s="9" t="s">
        <v>9</v>
      </c>
      <c r="C12" s="9">
        <v>25</v>
      </c>
      <c r="D12" s="13">
        <v>25</v>
      </c>
      <c r="E12" s="9">
        <f t="shared" si="1"/>
        <v>0</v>
      </c>
      <c r="K12" s="9" t="s">
        <v>37</v>
      </c>
      <c r="L12" s="9">
        <v>50</v>
      </c>
      <c r="M12" s="9">
        <v>50</v>
      </c>
      <c r="N12" s="9">
        <f t="shared" si="0"/>
        <v>0</v>
      </c>
    </row>
    <row r="13" spans="1:14" x14ac:dyDescent="0.35">
      <c r="B13" s="9" t="s">
        <v>12</v>
      </c>
      <c r="C13" s="9">
        <v>25</v>
      </c>
      <c r="D13" s="13">
        <v>28</v>
      </c>
      <c r="E13" s="9">
        <f t="shared" si="1"/>
        <v>-3</v>
      </c>
      <c r="K13" s="9" t="s">
        <v>38</v>
      </c>
      <c r="L13" s="9">
        <f>C4*0.15</f>
        <v>750</v>
      </c>
      <c r="M13" s="9">
        <f>D4*0.15</f>
        <v>765</v>
      </c>
      <c r="N13" s="9">
        <f t="shared" si="0"/>
        <v>15</v>
      </c>
    </row>
    <row r="14" spans="1:14" x14ac:dyDescent="0.35">
      <c r="B14" s="10" t="s">
        <v>10</v>
      </c>
      <c r="C14" s="10">
        <v>50</v>
      </c>
      <c r="D14" s="3">
        <v>0</v>
      </c>
      <c r="E14" s="9">
        <f t="shared" si="1"/>
        <v>50</v>
      </c>
      <c r="K14" s="11" t="s">
        <v>55</v>
      </c>
      <c r="L14" s="11">
        <v>0</v>
      </c>
      <c r="M14">
        <f>H5-(SUM(M7:M13))</f>
        <v>220</v>
      </c>
      <c r="N14" s="9">
        <f t="shared" si="0"/>
        <v>220</v>
      </c>
    </row>
    <row r="15" spans="1:14" x14ac:dyDescent="0.35">
      <c r="B15" s="9" t="s">
        <v>41</v>
      </c>
      <c r="C15" s="9">
        <f>SUM(C8:C14)</f>
        <v>1325</v>
      </c>
      <c r="D15" s="13">
        <f>SUM(D8:D14)</f>
        <v>1283</v>
      </c>
      <c r="E15" s="9">
        <f t="shared" si="1"/>
        <v>42</v>
      </c>
      <c r="F15" s="2"/>
      <c r="G15" s="2"/>
      <c r="H15" s="2"/>
      <c r="K15" s="12" t="s">
        <v>41</v>
      </c>
      <c r="L15" s="9">
        <f>SUM(L7:L14)</f>
        <v>870</v>
      </c>
      <c r="M15" s="9">
        <f>SUM(M7:M14)</f>
        <v>1727</v>
      </c>
      <c r="N15" s="9">
        <f>M15-L15</f>
        <v>857</v>
      </c>
    </row>
    <row r="18" spans="2:18" x14ac:dyDescent="0.35">
      <c r="B18" s="9" t="s">
        <v>36</v>
      </c>
      <c r="C18" s="9" t="s">
        <v>32</v>
      </c>
      <c r="D18" s="9" t="s">
        <v>26</v>
      </c>
      <c r="E18" s="9" t="s">
        <v>27</v>
      </c>
      <c r="F18" s="9" t="s">
        <v>28</v>
      </c>
      <c r="G18" s="9" t="s">
        <v>29</v>
      </c>
      <c r="H18" s="9" t="s">
        <v>30</v>
      </c>
      <c r="I18" s="9" t="s">
        <v>31</v>
      </c>
      <c r="K18" s="9" t="s">
        <v>6</v>
      </c>
      <c r="L18" s="9" t="s">
        <v>32</v>
      </c>
      <c r="M18" s="9" t="s">
        <v>26</v>
      </c>
      <c r="N18" s="9" t="s">
        <v>27</v>
      </c>
      <c r="O18" s="9" t="s">
        <v>28</v>
      </c>
      <c r="P18" s="9" t="s">
        <v>29</v>
      </c>
      <c r="Q18" s="9" t="s">
        <v>30</v>
      </c>
      <c r="R18" s="9" t="s">
        <v>31</v>
      </c>
    </row>
    <row r="19" spans="2:18" x14ac:dyDescent="0.35">
      <c r="B19" s="9" t="s">
        <v>13</v>
      </c>
      <c r="C19" s="9">
        <v>125</v>
      </c>
      <c r="D19" s="9">
        <v>125</v>
      </c>
      <c r="E19" s="9">
        <v>125</v>
      </c>
      <c r="F19" s="9">
        <v>125</v>
      </c>
      <c r="G19" s="9">
        <v>125</v>
      </c>
      <c r="H19" s="9">
        <v>125</v>
      </c>
      <c r="I19" s="9">
        <f>(5*C19)-SUM(D19:H19)</f>
        <v>0</v>
      </c>
      <c r="K19" s="9" t="s">
        <v>7</v>
      </c>
      <c r="L19" s="9">
        <v>75</v>
      </c>
      <c r="M19" s="9">
        <v>75</v>
      </c>
      <c r="N19" s="9">
        <v>75</v>
      </c>
      <c r="O19" s="9">
        <v>75</v>
      </c>
      <c r="P19" s="9">
        <v>85</v>
      </c>
      <c r="Q19" s="9">
        <v>75</v>
      </c>
      <c r="R19" s="9">
        <f>(L19*5) - SUM(M19:Q19)</f>
        <v>-10</v>
      </c>
    </row>
    <row r="20" spans="2:18" x14ac:dyDescent="0.35">
      <c r="B20" s="9" t="s">
        <v>14</v>
      </c>
      <c r="C20" s="9">
        <v>80</v>
      </c>
      <c r="D20" s="9">
        <v>0</v>
      </c>
      <c r="E20" s="9">
        <v>0</v>
      </c>
      <c r="F20" s="9">
        <v>0</v>
      </c>
      <c r="G20" s="9">
        <v>20</v>
      </c>
      <c r="H20" s="9">
        <v>0</v>
      </c>
      <c r="I20" s="9">
        <f t="shared" ref="I20:I24" si="2">(5*C20)-SUM(D20:H20)</f>
        <v>380</v>
      </c>
      <c r="K20" s="9" t="s">
        <v>8</v>
      </c>
      <c r="L20" s="9">
        <v>30</v>
      </c>
      <c r="M20" s="9">
        <v>30</v>
      </c>
      <c r="N20" s="9">
        <v>30</v>
      </c>
      <c r="O20" s="9">
        <v>30</v>
      </c>
      <c r="P20" s="9">
        <v>30</v>
      </c>
      <c r="Q20" s="9">
        <v>30</v>
      </c>
      <c r="R20" s="9">
        <f t="shared" ref="R20:R24" si="3">(L20*5) - SUM(M20:Q20)</f>
        <v>0</v>
      </c>
    </row>
    <row r="21" spans="2:18" x14ac:dyDescent="0.35">
      <c r="B21" s="9" t="s">
        <v>15</v>
      </c>
      <c r="C21" s="9">
        <v>20</v>
      </c>
      <c r="D21" s="9">
        <v>0</v>
      </c>
      <c r="E21" s="9">
        <v>20</v>
      </c>
      <c r="F21" s="9">
        <v>0</v>
      </c>
      <c r="G21" s="9">
        <v>0</v>
      </c>
      <c r="H21" s="9">
        <v>0</v>
      </c>
      <c r="I21" s="9">
        <f t="shared" si="2"/>
        <v>80</v>
      </c>
      <c r="K21" s="9" t="s">
        <v>1</v>
      </c>
      <c r="L21" s="9">
        <v>15</v>
      </c>
      <c r="M21" s="9">
        <v>30</v>
      </c>
      <c r="N21" s="9">
        <v>0</v>
      </c>
      <c r="O21" s="9">
        <v>0</v>
      </c>
      <c r="P21" s="9">
        <v>45</v>
      </c>
      <c r="Q21" s="9">
        <v>0</v>
      </c>
      <c r="R21" s="9">
        <f t="shared" si="3"/>
        <v>0</v>
      </c>
    </row>
    <row r="22" spans="2:18" x14ac:dyDescent="0.35">
      <c r="B22" s="9" t="s">
        <v>16</v>
      </c>
      <c r="C22" s="9">
        <v>4</v>
      </c>
      <c r="D22" s="9">
        <v>4</v>
      </c>
      <c r="E22" s="9">
        <v>4</v>
      </c>
      <c r="F22" s="9">
        <v>4</v>
      </c>
      <c r="G22" s="9">
        <v>4</v>
      </c>
      <c r="H22" s="9">
        <v>4</v>
      </c>
      <c r="I22" s="9">
        <f t="shared" si="2"/>
        <v>0</v>
      </c>
      <c r="K22" s="9" t="s">
        <v>10</v>
      </c>
      <c r="L22" s="9">
        <v>20</v>
      </c>
      <c r="M22" s="9">
        <v>0</v>
      </c>
      <c r="N22" s="9">
        <v>0</v>
      </c>
      <c r="O22" s="9">
        <v>0</v>
      </c>
      <c r="P22" s="9">
        <v>0</v>
      </c>
      <c r="Q22" s="9">
        <v>0</v>
      </c>
      <c r="R22" s="9">
        <f t="shared" si="3"/>
        <v>100</v>
      </c>
    </row>
    <row r="23" spans="2:18" x14ac:dyDescent="0.35">
      <c r="B23" s="9" t="s">
        <v>17</v>
      </c>
      <c r="C23" s="9">
        <v>10</v>
      </c>
      <c r="D23" s="9">
        <v>30</v>
      </c>
      <c r="E23" s="9">
        <v>0</v>
      </c>
      <c r="F23" s="9">
        <v>0</v>
      </c>
      <c r="G23" s="9">
        <v>25</v>
      </c>
      <c r="H23" s="9">
        <v>0</v>
      </c>
      <c r="I23" s="9">
        <f>(5*C23)-SUM(D23:H23)</f>
        <v>-5</v>
      </c>
      <c r="K23" s="10" t="s">
        <v>11</v>
      </c>
      <c r="L23" s="10">
        <v>20</v>
      </c>
      <c r="M23" s="10">
        <v>0</v>
      </c>
      <c r="N23" s="10">
        <v>30</v>
      </c>
      <c r="O23" s="10">
        <v>0</v>
      </c>
      <c r="P23" s="10">
        <v>0</v>
      </c>
      <c r="Q23" s="10">
        <v>0</v>
      </c>
      <c r="R23" s="9">
        <f t="shared" si="3"/>
        <v>70</v>
      </c>
    </row>
    <row r="24" spans="2:18" x14ac:dyDescent="0.35">
      <c r="B24" s="12" t="s">
        <v>41</v>
      </c>
      <c r="C24" s="9">
        <f>SUM(C19:C23)</f>
        <v>239</v>
      </c>
      <c r="D24" s="9">
        <f t="shared" ref="D24:I24" si="4">SUM(D19:D23)</f>
        <v>159</v>
      </c>
      <c r="E24" s="9">
        <f t="shared" si="4"/>
        <v>149</v>
      </c>
      <c r="F24" s="9">
        <f t="shared" si="4"/>
        <v>129</v>
      </c>
      <c r="G24" s="9">
        <f t="shared" si="4"/>
        <v>174</v>
      </c>
      <c r="H24" s="9">
        <f t="shared" si="4"/>
        <v>129</v>
      </c>
      <c r="I24" s="9">
        <f t="shared" si="2"/>
        <v>455</v>
      </c>
      <c r="K24" s="9" t="s">
        <v>41</v>
      </c>
      <c r="L24" s="9">
        <f>SUM(L19:L23)</f>
        <v>160</v>
      </c>
      <c r="M24" s="9">
        <f t="shared" ref="M24:P24" si="5">SUM(M19:M23)</f>
        <v>135</v>
      </c>
      <c r="N24" s="9">
        <f t="shared" si="5"/>
        <v>135</v>
      </c>
      <c r="O24" s="9">
        <f t="shared" si="5"/>
        <v>105</v>
      </c>
      <c r="P24" s="9">
        <f t="shared" si="5"/>
        <v>160</v>
      </c>
      <c r="Q24" s="9">
        <f>SUM(Q19:Q23)</f>
        <v>105</v>
      </c>
      <c r="R24" s="9">
        <f t="shared" si="3"/>
        <v>160</v>
      </c>
    </row>
    <row r="27" spans="2:18" x14ac:dyDescent="0.35">
      <c r="B27" s="9" t="s">
        <v>18</v>
      </c>
      <c r="C27" s="9" t="s">
        <v>32</v>
      </c>
      <c r="D27" s="9" t="s">
        <v>26</v>
      </c>
      <c r="E27" s="9" t="s">
        <v>27</v>
      </c>
      <c r="F27" s="9" t="s">
        <v>28</v>
      </c>
      <c r="G27" s="9" t="s">
        <v>29</v>
      </c>
      <c r="H27" s="9" t="s">
        <v>30</v>
      </c>
      <c r="I27" s="9" t="s">
        <v>31</v>
      </c>
      <c r="K27" s="9" t="s">
        <v>22</v>
      </c>
      <c r="L27" s="9" t="s">
        <v>32</v>
      </c>
      <c r="M27" s="9" t="s">
        <v>26</v>
      </c>
      <c r="N27" s="9" t="s">
        <v>27</v>
      </c>
      <c r="O27" s="9" t="s">
        <v>28</v>
      </c>
      <c r="P27" s="9" t="s">
        <v>29</v>
      </c>
      <c r="Q27" s="9" t="s">
        <v>30</v>
      </c>
      <c r="R27" s="9" t="s">
        <v>31</v>
      </c>
    </row>
    <row r="28" spans="2:18" x14ac:dyDescent="0.35">
      <c r="B28" s="9" t="s">
        <v>19</v>
      </c>
      <c r="C28" s="9">
        <v>20</v>
      </c>
      <c r="D28" s="9">
        <v>100</v>
      </c>
      <c r="E28" s="9">
        <v>0</v>
      </c>
      <c r="F28" s="9">
        <v>0</v>
      </c>
      <c r="G28" s="9">
        <v>0</v>
      </c>
      <c r="H28" s="9">
        <v>0</v>
      </c>
      <c r="I28" s="9">
        <f>(C28*5)-SUM(D28:H28)</f>
        <v>0</v>
      </c>
      <c r="K28" s="9" t="s">
        <v>23</v>
      </c>
      <c r="L28" s="9">
        <v>70</v>
      </c>
      <c r="M28" s="9">
        <v>40</v>
      </c>
      <c r="N28" s="9">
        <v>80</v>
      </c>
      <c r="O28" s="9">
        <v>70</v>
      </c>
      <c r="P28" s="9">
        <v>70</v>
      </c>
      <c r="Q28" s="9">
        <v>70</v>
      </c>
      <c r="R28" s="9">
        <f>(L28*5)-SUM(M28:Q28)</f>
        <v>20</v>
      </c>
    </row>
    <row r="29" spans="2:18" x14ac:dyDescent="0.35">
      <c r="B29" s="9" t="s">
        <v>20</v>
      </c>
      <c r="C29" s="9">
        <v>20</v>
      </c>
      <c r="D29" s="9">
        <v>0</v>
      </c>
      <c r="E29" s="9">
        <v>0</v>
      </c>
      <c r="F29" s="9">
        <v>120</v>
      </c>
      <c r="G29" s="9">
        <v>0</v>
      </c>
      <c r="H29" s="9">
        <v>0</v>
      </c>
      <c r="I29" s="9">
        <f t="shared" ref="I29:I32" si="6">(C29*5)-SUM(D29:H29)</f>
        <v>-20</v>
      </c>
      <c r="K29" s="9" t="s">
        <v>24</v>
      </c>
      <c r="L29" s="9">
        <v>80</v>
      </c>
      <c r="M29" s="9">
        <v>130</v>
      </c>
      <c r="N29" s="9">
        <v>0</v>
      </c>
      <c r="O29" s="9">
        <v>50</v>
      </c>
      <c r="P29" s="9">
        <v>90</v>
      </c>
      <c r="Q29" s="9">
        <v>110</v>
      </c>
      <c r="R29" s="9">
        <f t="shared" ref="R29:R30" si="7">(L29*5)-SUM(M29:Q29)</f>
        <v>20</v>
      </c>
    </row>
    <row r="30" spans="2:18" x14ac:dyDescent="0.35">
      <c r="B30" s="9" t="s">
        <v>21</v>
      </c>
      <c r="C30" s="9">
        <v>10</v>
      </c>
      <c r="D30" s="9">
        <v>0</v>
      </c>
      <c r="E30" s="9">
        <v>25</v>
      </c>
      <c r="F30" s="9">
        <v>0</v>
      </c>
      <c r="G30" s="9">
        <v>0</v>
      </c>
      <c r="H30" s="9">
        <v>35</v>
      </c>
      <c r="I30" s="9">
        <f t="shared" si="6"/>
        <v>-10</v>
      </c>
      <c r="K30" s="12" t="s">
        <v>41</v>
      </c>
      <c r="L30" s="9">
        <f>SUM(L28:L29)</f>
        <v>150</v>
      </c>
      <c r="M30" s="9">
        <f t="shared" ref="M30:Q30" si="8">SUM(M28:M29)</f>
        <v>170</v>
      </c>
      <c r="N30" s="9">
        <f t="shared" si="8"/>
        <v>80</v>
      </c>
      <c r="O30" s="9">
        <f t="shared" si="8"/>
        <v>120</v>
      </c>
      <c r="P30" s="9">
        <f t="shared" si="8"/>
        <v>160</v>
      </c>
      <c r="Q30" s="9">
        <f t="shared" si="8"/>
        <v>180</v>
      </c>
      <c r="R30" s="9">
        <f t="shared" si="7"/>
        <v>40</v>
      </c>
    </row>
    <row r="31" spans="2:18" x14ac:dyDescent="0.35">
      <c r="B31" s="9" t="s">
        <v>44</v>
      </c>
      <c r="C31" s="9">
        <v>45</v>
      </c>
      <c r="D31" s="9">
        <v>200</v>
      </c>
      <c r="E31" s="9">
        <v>0</v>
      </c>
      <c r="F31" s="9">
        <v>0</v>
      </c>
      <c r="G31" s="9">
        <v>0</v>
      </c>
      <c r="H31" s="9">
        <v>0</v>
      </c>
      <c r="I31" s="9">
        <f t="shared" si="6"/>
        <v>25</v>
      </c>
    </row>
    <row r="32" spans="2:18" x14ac:dyDescent="0.35">
      <c r="B32" s="12" t="s">
        <v>41</v>
      </c>
      <c r="C32" s="9">
        <f>SUM(C28:C31)</f>
        <v>95</v>
      </c>
      <c r="D32" s="9">
        <f t="shared" ref="D32:H32" si="9">SUM(D28:D31)</f>
        <v>300</v>
      </c>
      <c r="E32" s="9">
        <f t="shared" si="9"/>
        <v>25</v>
      </c>
      <c r="F32" s="9">
        <f t="shared" si="9"/>
        <v>120</v>
      </c>
      <c r="G32" s="9">
        <f t="shared" si="9"/>
        <v>0</v>
      </c>
      <c r="H32" s="9">
        <f t="shared" si="9"/>
        <v>35</v>
      </c>
      <c r="I32" s="9">
        <f t="shared" si="6"/>
        <v>-5</v>
      </c>
    </row>
    <row r="33" spans="2:2" x14ac:dyDescent="0.35">
      <c r="B33" s="11" t="s">
        <v>45</v>
      </c>
    </row>
    <row r="34" spans="2:2" x14ac:dyDescent="0.35">
      <c r="B34" s="11" t="s">
        <v>46</v>
      </c>
    </row>
  </sheetData>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6" id="{42980216-D9A8-4634-AD6C-D0323CCDB99F}">
            <x14:iconSet iconSet="3Triangles">
              <x14:cfvo type="percent">
                <xm:f>0</xm:f>
              </x14:cfvo>
              <x14:cfvo type="num">
                <xm:f>0</xm:f>
              </x14:cfvo>
              <x14:cfvo type="num" gte="0">
                <xm:f>0</xm:f>
              </x14:cfvo>
            </x14:iconSet>
          </x14:cfRule>
          <xm:sqref>E8:E15</xm:sqref>
        </x14:conditionalFormatting>
        <x14:conditionalFormatting xmlns:xm="http://schemas.microsoft.com/office/excel/2006/main">
          <x14:cfRule type="iconSet" priority="5" id="{5BCBCC82-2AA4-45F6-A0F0-1C7BDEDF4706}">
            <x14:iconSet iconSet="3Triangles">
              <x14:cfvo type="percent">
                <xm:f>0</xm:f>
              </x14:cfvo>
              <x14:cfvo type="percent">
                <xm:f>0</xm:f>
              </x14:cfvo>
              <x14:cfvo type="percent" gte="0">
                <xm:f>0</xm:f>
              </x14:cfvo>
            </x14:iconSet>
          </x14:cfRule>
          <xm:sqref>I19:I24</xm:sqref>
        </x14:conditionalFormatting>
        <x14:conditionalFormatting xmlns:xm="http://schemas.microsoft.com/office/excel/2006/main">
          <x14:cfRule type="iconSet" priority="4" id="{87693EF1-EF2B-4692-814D-ABEFEA157DB0}">
            <x14:iconSet iconSet="3Triangles">
              <x14:cfvo type="percent">
                <xm:f>0</xm:f>
              </x14:cfvo>
              <x14:cfvo type="num">
                <xm:f>0</xm:f>
              </x14:cfvo>
              <x14:cfvo type="num" gte="0">
                <xm:f>0</xm:f>
              </x14:cfvo>
            </x14:iconSet>
          </x14:cfRule>
          <xm:sqref>I28:I32</xm:sqref>
        </x14:conditionalFormatting>
        <x14:conditionalFormatting xmlns:xm="http://schemas.microsoft.com/office/excel/2006/main">
          <x14:cfRule type="iconSet" priority="3" id="{D5FED3DB-7CA8-4F68-A1DC-032AF7C87334}">
            <x14:iconSet iconSet="3Triangles">
              <x14:cfvo type="percent">
                <xm:f>0</xm:f>
              </x14:cfvo>
              <x14:cfvo type="num">
                <xm:f>0</xm:f>
              </x14:cfvo>
              <x14:cfvo type="num">
                <xm:f>0</xm:f>
              </x14:cfvo>
            </x14:iconSet>
          </x14:cfRule>
          <xm:sqref>R19:R24</xm:sqref>
        </x14:conditionalFormatting>
        <x14:conditionalFormatting xmlns:xm="http://schemas.microsoft.com/office/excel/2006/main">
          <x14:cfRule type="iconSet" priority="2" id="{4FD1A0A9-33EB-4190-B183-F0C4CD403DDD}">
            <x14:iconSet iconSet="3Triangles">
              <x14:cfvo type="percent">
                <xm:f>0</xm:f>
              </x14:cfvo>
              <x14:cfvo type="num">
                <xm:f>0</xm:f>
              </x14:cfvo>
              <x14:cfvo type="num">
                <xm:f>0</xm:f>
              </x14:cfvo>
            </x14:iconSet>
          </x14:cfRule>
          <xm:sqref>R28:R30</xm:sqref>
        </x14:conditionalFormatting>
        <x14:conditionalFormatting xmlns:xm="http://schemas.microsoft.com/office/excel/2006/main">
          <x14:cfRule type="iconSet" priority="7" id="{40D4E3FA-ABDF-46EF-A808-7C10C370D250}">
            <x14:iconSet iconSet="3Triangles">
              <x14:cfvo type="percent">
                <xm:f>0</xm:f>
              </x14:cfvo>
              <x14:cfvo type="percent">
                <xm:f>33</xm:f>
              </x14:cfvo>
              <x14:cfvo type="percent">
                <xm:f>67</xm:f>
              </x14:cfvo>
            </x14:iconSet>
          </x14:cfRule>
          <xm:sqref>N7:N15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7EFE-1135-4570-B206-907F5E210F79}">
  <dimension ref="A1:R34"/>
  <sheetViews>
    <sheetView workbookViewId="0">
      <selection activeCell="F7" sqref="F7"/>
    </sheetView>
  </sheetViews>
  <sheetFormatPr defaultRowHeight="14.5" x14ac:dyDescent="0.35"/>
  <cols>
    <col min="1" max="1" width="15.453125" customWidth="1"/>
    <col min="2" max="2" width="15.81640625" customWidth="1"/>
    <col min="3" max="3" width="14.1796875" bestFit="1" customWidth="1"/>
    <col min="4" max="4" width="10.08984375" customWidth="1"/>
    <col min="5" max="5" width="9.453125" bestFit="1" customWidth="1"/>
    <col min="9" max="9" width="9.26953125" customWidth="1"/>
    <col min="11" max="11" width="13.36328125" bestFit="1" customWidth="1"/>
    <col min="12" max="12" width="13.26953125" bestFit="1" customWidth="1"/>
    <col min="13" max="13" width="8.7265625" customWidth="1"/>
    <col min="14" max="14" width="9.81640625" customWidth="1"/>
  </cols>
  <sheetData>
    <row r="1" spans="1:14" ht="43.5" x14ac:dyDescent="0.35">
      <c r="A1" s="1" t="s">
        <v>56</v>
      </c>
    </row>
    <row r="2" spans="1:14" x14ac:dyDescent="0.35">
      <c r="A2" s="1"/>
      <c r="N2" t="s">
        <v>49</v>
      </c>
    </row>
    <row r="3" spans="1:14" x14ac:dyDescent="0.35">
      <c r="B3" s="9"/>
      <c r="C3" s="9" t="s">
        <v>33</v>
      </c>
      <c r="D3" s="9" t="s">
        <v>34</v>
      </c>
      <c r="F3" t="s">
        <v>52</v>
      </c>
      <c r="H3">
        <f>SUM(D4:D5)</f>
        <v>5450</v>
      </c>
      <c r="N3" t="s">
        <v>50</v>
      </c>
    </row>
    <row r="4" spans="1:14" x14ac:dyDescent="0.35">
      <c r="B4" s="9" t="s">
        <v>3</v>
      </c>
      <c r="C4" s="9">
        <v>5000</v>
      </c>
      <c r="D4" s="9">
        <v>5000</v>
      </c>
      <c r="F4" t="s">
        <v>53</v>
      </c>
      <c r="H4">
        <f>SUM(D15,D24:H24,D32:H32,M24:Q24,M30:Q30)</f>
        <v>3382</v>
      </c>
      <c r="N4" t="s">
        <v>51</v>
      </c>
    </row>
    <row r="5" spans="1:14" x14ac:dyDescent="0.35">
      <c r="B5" s="9" t="s">
        <v>25</v>
      </c>
      <c r="C5" s="9">
        <v>500</v>
      </c>
      <c r="D5" s="9">
        <v>450</v>
      </c>
      <c r="F5" t="s">
        <v>54</v>
      </c>
      <c r="H5">
        <f>H3-H4</f>
        <v>2068</v>
      </c>
    </row>
    <row r="6" spans="1:14" x14ac:dyDescent="0.35">
      <c r="K6" s="9" t="s">
        <v>2</v>
      </c>
      <c r="L6" s="9" t="s">
        <v>33</v>
      </c>
      <c r="M6" s="9" t="s">
        <v>34</v>
      </c>
      <c r="N6" s="12" t="s">
        <v>31</v>
      </c>
    </row>
    <row r="7" spans="1:14" x14ac:dyDescent="0.35">
      <c r="B7" s="9" t="s">
        <v>35</v>
      </c>
      <c r="C7" s="9" t="s">
        <v>42</v>
      </c>
      <c r="D7" s="13" t="s">
        <v>34</v>
      </c>
      <c r="E7" s="9" t="s">
        <v>43</v>
      </c>
      <c r="K7" s="9" t="s">
        <v>35</v>
      </c>
      <c r="L7" s="9">
        <v>20</v>
      </c>
      <c r="M7" s="9">
        <f>E15</f>
        <v>60</v>
      </c>
      <c r="N7" s="9">
        <f>M7-L7</f>
        <v>40</v>
      </c>
    </row>
    <row r="8" spans="1:14" x14ac:dyDescent="0.35">
      <c r="B8" s="9" t="s">
        <v>39</v>
      </c>
      <c r="C8" s="9">
        <v>1000</v>
      </c>
      <c r="D8" s="13">
        <v>1000</v>
      </c>
      <c r="E8" s="9">
        <f>C8-D8</f>
        <v>0</v>
      </c>
      <c r="K8" s="9" t="s">
        <v>6</v>
      </c>
      <c r="L8" s="9">
        <v>50</v>
      </c>
      <c r="M8" s="9">
        <f>R24</f>
        <v>140</v>
      </c>
      <c r="N8" s="9">
        <f t="shared" ref="N8:N14" si="0">M8-L8</f>
        <v>90</v>
      </c>
    </row>
    <row r="9" spans="1:14" x14ac:dyDescent="0.35">
      <c r="B9" s="9" t="s">
        <v>4</v>
      </c>
      <c r="C9" s="9">
        <v>50</v>
      </c>
      <c r="D9" s="13">
        <v>50</v>
      </c>
      <c r="E9" s="9">
        <f t="shared" ref="E9:E15" si="1">C9-D9</f>
        <v>0</v>
      </c>
      <c r="K9" s="9" t="s">
        <v>36</v>
      </c>
      <c r="L9" s="9">
        <v>0</v>
      </c>
      <c r="M9" s="9">
        <f>I24</f>
        <v>423</v>
      </c>
      <c r="N9" s="9">
        <f t="shared" si="0"/>
        <v>423</v>
      </c>
    </row>
    <row r="10" spans="1:14" x14ac:dyDescent="0.35">
      <c r="B10" s="9" t="s">
        <v>5</v>
      </c>
      <c r="C10" s="9">
        <v>100</v>
      </c>
      <c r="D10" s="13">
        <v>100</v>
      </c>
      <c r="E10" s="9">
        <f t="shared" si="1"/>
        <v>0</v>
      </c>
      <c r="K10" s="9" t="s">
        <v>22</v>
      </c>
      <c r="L10" s="9">
        <v>0</v>
      </c>
      <c r="M10" s="9">
        <f>R30</f>
        <v>185</v>
      </c>
      <c r="N10" s="9">
        <f t="shared" si="0"/>
        <v>185</v>
      </c>
    </row>
    <row r="11" spans="1:14" x14ac:dyDescent="0.35">
      <c r="B11" s="9" t="s">
        <v>40</v>
      </c>
      <c r="C11" s="9">
        <v>75</v>
      </c>
      <c r="D11" s="13">
        <v>75</v>
      </c>
      <c r="E11" s="9">
        <f t="shared" si="1"/>
        <v>0</v>
      </c>
      <c r="K11" s="9" t="s">
        <v>18</v>
      </c>
      <c r="L11" s="9">
        <v>0</v>
      </c>
      <c r="M11" s="9">
        <f>I32</f>
        <v>280</v>
      </c>
      <c r="N11" s="9">
        <f t="shared" si="0"/>
        <v>280</v>
      </c>
    </row>
    <row r="12" spans="1:14" x14ac:dyDescent="0.35">
      <c r="B12" s="9" t="s">
        <v>9</v>
      </c>
      <c r="C12" s="9">
        <v>25</v>
      </c>
      <c r="D12" s="13">
        <v>25</v>
      </c>
      <c r="E12" s="9">
        <f t="shared" si="1"/>
        <v>0</v>
      </c>
      <c r="K12" s="9" t="s">
        <v>37</v>
      </c>
      <c r="L12" s="9">
        <v>50</v>
      </c>
      <c r="M12" s="9">
        <v>50</v>
      </c>
      <c r="N12" s="9">
        <f t="shared" si="0"/>
        <v>0</v>
      </c>
    </row>
    <row r="13" spans="1:14" x14ac:dyDescent="0.35">
      <c r="B13" s="9" t="s">
        <v>12</v>
      </c>
      <c r="C13" s="9">
        <v>25</v>
      </c>
      <c r="D13" s="13">
        <v>15</v>
      </c>
      <c r="E13" s="9">
        <f t="shared" si="1"/>
        <v>10</v>
      </c>
      <c r="K13" s="9" t="s">
        <v>38</v>
      </c>
      <c r="L13" s="9">
        <f>C4*0.15</f>
        <v>750</v>
      </c>
      <c r="M13" s="9">
        <f>D4*0.15</f>
        <v>750</v>
      </c>
      <c r="N13" s="9">
        <f t="shared" si="0"/>
        <v>0</v>
      </c>
    </row>
    <row r="14" spans="1:14" x14ac:dyDescent="0.35">
      <c r="B14" s="10" t="s">
        <v>10</v>
      </c>
      <c r="C14" s="10">
        <v>50</v>
      </c>
      <c r="D14" s="3">
        <v>0</v>
      </c>
      <c r="E14" s="9">
        <f t="shared" si="1"/>
        <v>50</v>
      </c>
      <c r="K14" s="11" t="s">
        <v>55</v>
      </c>
      <c r="L14" s="11">
        <v>0</v>
      </c>
      <c r="M14">
        <f>H5-(SUM(M7:M13))</f>
        <v>180</v>
      </c>
      <c r="N14" s="9">
        <f t="shared" si="0"/>
        <v>180</v>
      </c>
    </row>
    <row r="15" spans="1:14" x14ac:dyDescent="0.35">
      <c r="B15" s="9" t="s">
        <v>41</v>
      </c>
      <c r="C15" s="9">
        <f>SUM(C8:C14)</f>
        <v>1325</v>
      </c>
      <c r="D15" s="13">
        <f>SUM(D8:D14)</f>
        <v>1265</v>
      </c>
      <c r="E15" s="9">
        <f t="shared" si="1"/>
        <v>60</v>
      </c>
      <c r="F15" s="2"/>
      <c r="G15" s="2"/>
      <c r="H15" s="2"/>
      <c r="K15" s="12" t="s">
        <v>41</v>
      </c>
      <c r="L15" s="9">
        <f>SUM(L7:L14)</f>
        <v>870</v>
      </c>
      <c r="M15" s="9">
        <f>SUM(M7:M14)</f>
        <v>2068</v>
      </c>
      <c r="N15" s="9">
        <f>M15-L15</f>
        <v>1198</v>
      </c>
    </row>
    <row r="18" spans="2:18" x14ac:dyDescent="0.35">
      <c r="B18" s="9" t="s">
        <v>36</v>
      </c>
      <c r="C18" s="9" t="s">
        <v>32</v>
      </c>
      <c r="D18" s="9" t="s">
        <v>26</v>
      </c>
      <c r="E18" s="9" t="s">
        <v>27</v>
      </c>
      <c r="F18" s="9" t="s">
        <v>28</v>
      </c>
      <c r="G18" s="9" t="s">
        <v>29</v>
      </c>
      <c r="H18" s="9" t="s">
        <v>30</v>
      </c>
      <c r="I18" s="9" t="s">
        <v>31</v>
      </c>
      <c r="K18" s="9" t="s">
        <v>6</v>
      </c>
      <c r="L18" s="9" t="s">
        <v>32</v>
      </c>
      <c r="M18" s="9" t="s">
        <v>26</v>
      </c>
      <c r="N18" s="9" t="s">
        <v>27</v>
      </c>
      <c r="O18" s="9" t="s">
        <v>28</v>
      </c>
      <c r="P18" s="9" t="s">
        <v>29</v>
      </c>
      <c r="Q18" s="9" t="s">
        <v>30</v>
      </c>
      <c r="R18" s="9" t="s">
        <v>31</v>
      </c>
    </row>
    <row r="19" spans="2:18" x14ac:dyDescent="0.35">
      <c r="B19" s="9" t="s">
        <v>13</v>
      </c>
      <c r="C19" s="9">
        <v>125</v>
      </c>
      <c r="D19" s="9">
        <v>125</v>
      </c>
      <c r="E19" s="9">
        <v>125</v>
      </c>
      <c r="F19" s="9">
        <v>125</v>
      </c>
      <c r="G19" s="9">
        <v>125</v>
      </c>
      <c r="H19" s="9">
        <v>125</v>
      </c>
      <c r="I19" s="9">
        <f>(5*C19)-SUM(D19:H19)</f>
        <v>0</v>
      </c>
      <c r="K19" s="9" t="s">
        <v>7</v>
      </c>
      <c r="L19" s="9">
        <v>75</v>
      </c>
      <c r="M19" s="9">
        <v>75</v>
      </c>
      <c r="N19" s="9">
        <v>75</v>
      </c>
      <c r="O19" s="9">
        <v>75</v>
      </c>
      <c r="P19" s="9">
        <v>75</v>
      </c>
      <c r="Q19" s="9">
        <v>75</v>
      </c>
      <c r="R19" s="9">
        <f>(L19*5) - SUM(M19:Q19)</f>
        <v>0</v>
      </c>
    </row>
    <row r="20" spans="2:18" x14ac:dyDescent="0.35">
      <c r="B20" s="9" t="s">
        <v>14</v>
      </c>
      <c r="C20" s="9">
        <v>80</v>
      </c>
      <c r="D20" s="9">
        <v>90</v>
      </c>
      <c r="E20" s="9">
        <v>0</v>
      </c>
      <c r="F20" s="9">
        <v>0</v>
      </c>
      <c r="G20" s="9"/>
      <c r="H20" s="9"/>
      <c r="I20" s="9">
        <f t="shared" ref="I20:I24" si="2">(5*C20)-SUM(D20:H20)</f>
        <v>310</v>
      </c>
      <c r="K20" s="9" t="s">
        <v>8</v>
      </c>
      <c r="L20" s="9">
        <v>30</v>
      </c>
      <c r="M20" s="9">
        <v>30</v>
      </c>
      <c r="N20" s="9">
        <v>30</v>
      </c>
      <c r="O20" s="9">
        <v>30</v>
      </c>
      <c r="P20" s="9">
        <v>30</v>
      </c>
      <c r="Q20" s="9">
        <v>30</v>
      </c>
      <c r="R20" s="9">
        <f t="shared" ref="R20:R24" si="3">(L20*5) - SUM(M20:Q20)</f>
        <v>0</v>
      </c>
    </row>
    <row r="21" spans="2:18" x14ac:dyDescent="0.35">
      <c r="B21" s="9" t="s">
        <v>15</v>
      </c>
      <c r="C21" s="9">
        <v>20</v>
      </c>
      <c r="D21" s="9">
        <v>0</v>
      </c>
      <c r="E21" s="9">
        <v>20</v>
      </c>
      <c r="F21" s="9">
        <v>0</v>
      </c>
      <c r="G21" s="9"/>
      <c r="H21" s="9"/>
      <c r="I21" s="9">
        <f t="shared" si="2"/>
        <v>80</v>
      </c>
      <c r="K21" s="9" t="s">
        <v>1</v>
      </c>
      <c r="L21" s="9">
        <v>15</v>
      </c>
      <c r="M21" s="9">
        <v>30</v>
      </c>
      <c r="N21" s="9">
        <v>0</v>
      </c>
      <c r="O21" s="9">
        <v>0</v>
      </c>
      <c r="P21" s="9">
        <v>35</v>
      </c>
      <c r="Q21" s="9">
        <v>0</v>
      </c>
      <c r="R21" s="9">
        <f t="shared" si="3"/>
        <v>10</v>
      </c>
    </row>
    <row r="22" spans="2:18" x14ac:dyDescent="0.35">
      <c r="B22" s="9" t="s">
        <v>16</v>
      </c>
      <c r="C22" s="9">
        <v>4</v>
      </c>
      <c r="D22" s="9">
        <v>4</v>
      </c>
      <c r="E22" s="9">
        <v>4</v>
      </c>
      <c r="F22" s="9">
        <v>4</v>
      </c>
      <c r="G22" s="9"/>
      <c r="H22" s="9"/>
      <c r="I22" s="9">
        <f t="shared" si="2"/>
        <v>8</v>
      </c>
      <c r="K22" s="9" t="s">
        <v>10</v>
      </c>
      <c r="L22" s="9">
        <v>20</v>
      </c>
      <c r="M22" s="9">
        <v>0</v>
      </c>
      <c r="N22" s="9">
        <v>0</v>
      </c>
      <c r="O22" s="9">
        <v>0</v>
      </c>
      <c r="P22" s="9">
        <v>0</v>
      </c>
      <c r="Q22" s="9">
        <v>0</v>
      </c>
      <c r="R22" s="9">
        <f t="shared" si="3"/>
        <v>100</v>
      </c>
    </row>
    <row r="23" spans="2:18" x14ac:dyDescent="0.35">
      <c r="B23" s="9" t="s">
        <v>17</v>
      </c>
      <c r="C23" s="9">
        <v>10</v>
      </c>
      <c r="D23" s="9">
        <v>25</v>
      </c>
      <c r="E23" s="9">
        <v>0</v>
      </c>
      <c r="F23" s="9">
        <v>0</v>
      </c>
      <c r="G23" s="9"/>
      <c r="H23" s="9"/>
      <c r="I23" s="9">
        <f>(5*C23)-SUM(D23:H23)</f>
        <v>25</v>
      </c>
      <c r="K23" s="10" t="s">
        <v>11</v>
      </c>
      <c r="L23" s="10">
        <v>20</v>
      </c>
      <c r="M23" s="10">
        <v>0</v>
      </c>
      <c r="N23" s="10">
        <v>30</v>
      </c>
      <c r="O23" s="10">
        <v>0</v>
      </c>
      <c r="P23" s="10">
        <v>40</v>
      </c>
      <c r="Q23" s="10">
        <v>0</v>
      </c>
      <c r="R23" s="9">
        <f t="shared" si="3"/>
        <v>30</v>
      </c>
    </row>
    <row r="24" spans="2:18" x14ac:dyDescent="0.35">
      <c r="B24" s="12" t="s">
        <v>41</v>
      </c>
      <c r="C24" s="9">
        <f>SUM(C19:C23)</f>
        <v>239</v>
      </c>
      <c r="D24" s="9">
        <f t="shared" ref="D24:H24" si="4">SUM(D19:D23)</f>
        <v>244</v>
      </c>
      <c r="E24" s="9">
        <f t="shared" si="4"/>
        <v>149</v>
      </c>
      <c r="F24" s="9">
        <f t="shared" si="4"/>
        <v>129</v>
      </c>
      <c r="G24" s="9">
        <f t="shared" si="4"/>
        <v>125</v>
      </c>
      <c r="H24" s="9">
        <f t="shared" si="4"/>
        <v>125</v>
      </c>
      <c r="I24" s="9">
        <f t="shared" si="2"/>
        <v>423</v>
      </c>
      <c r="K24" s="9" t="s">
        <v>41</v>
      </c>
      <c r="L24" s="9">
        <f>SUM(L19:L23)</f>
        <v>160</v>
      </c>
      <c r="M24" s="9">
        <f t="shared" ref="M24:P24" si="5">SUM(M19:M23)</f>
        <v>135</v>
      </c>
      <c r="N24" s="9">
        <f t="shared" si="5"/>
        <v>135</v>
      </c>
      <c r="O24" s="9">
        <f t="shared" si="5"/>
        <v>105</v>
      </c>
      <c r="P24" s="9">
        <f t="shared" si="5"/>
        <v>180</v>
      </c>
      <c r="Q24" s="9">
        <f>SUM(Q19:Q23)</f>
        <v>105</v>
      </c>
      <c r="R24" s="9">
        <f t="shared" si="3"/>
        <v>140</v>
      </c>
    </row>
    <row r="27" spans="2:18" x14ac:dyDescent="0.35">
      <c r="B27" s="9" t="s">
        <v>18</v>
      </c>
      <c r="C27" s="9" t="s">
        <v>32</v>
      </c>
      <c r="D27" s="9" t="s">
        <v>26</v>
      </c>
      <c r="E27" s="9" t="s">
        <v>27</v>
      </c>
      <c r="F27" s="9" t="s">
        <v>28</v>
      </c>
      <c r="G27" s="9" t="s">
        <v>29</v>
      </c>
      <c r="H27" s="9" t="s">
        <v>30</v>
      </c>
      <c r="I27" s="9" t="s">
        <v>31</v>
      </c>
      <c r="K27" s="9" t="s">
        <v>22</v>
      </c>
      <c r="L27" s="9" t="s">
        <v>32</v>
      </c>
      <c r="M27" s="9" t="s">
        <v>26</v>
      </c>
      <c r="N27" s="9" t="s">
        <v>27</v>
      </c>
      <c r="O27" s="9" t="s">
        <v>28</v>
      </c>
      <c r="P27" s="9" t="s">
        <v>29</v>
      </c>
      <c r="Q27" s="9" t="s">
        <v>30</v>
      </c>
      <c r="R27" s="9" t="s">
        <v>31</v>
      </c>
    </row>
    <row r="28" spans="2:18" x14ac:dyDescent="0.35">
      <c r="B28" s="9" t="s">
        <v>19</v>
      </c>
      <c r="C28" s="9">
        <v>20</v>
      </c>
      <c r="D28" s="9">
        <v>0</v>
      </c>
      <c r="E28" s="9">
        <v>0</v>
      </c>
      <c r="F28" s="9">
        <v>0</v>
      </c>
      <c r="G28" s="9">
        <v>70</v>
      </c>
      <c r="H28" s="9">
        <v>0</v>
      </c>
      <c r="I28" s="9">
        <f>(C28*5)-SUM(D28:H28)</f>
        <v>30</v>
      </c>
      <c r="K28" s="9" t="s">
        <v>23</v>
      </c>
      <c r="L28" s="9">
        <v>70</v>
      </c>
      <c r="M28" s="9">
        <v>40</v>
      </c>
      <c r="N28" s="9">
        <v>80</v>
      </c>
      <c r="O28" s="9">
        <v>70</v>
      </c>
      <c r="P28" s="9">
        <v>50</v>
      </c>
      <c r="Q28" s="9">
        <v>70</v>
      </c>
      <c r="R28" s="9">
        <f>(L28*5)-SUM(M28:Q28)</f>
        <v>40</v>
      </c>
    </row>
    <row r="29" spans="2:18" x14ac:dyDescent="0.35">
      <c r="B29" s="9" t="s">
        <v>20</v>
      </c>
      <c r="C29" s="9">
        <v>20</v>
      </c>
      <c r="D29" s="9">
        <v>0</v>
      </c>
      <c r="E29" s="9">
        <v>0</v>
      </c>
      <c r="F29" s="9">
        <v>0</v>
      </c>
      <c r="G29" s="9">
        <v>0</v>
      </c>
      <c r="H29" s="9">
        <v>0</v>
      </c>
      <c r="I29" s="9">
        <f t="shared" ref="I29:I32" si="6">(C29*5)-SUM(D29:H29)</f>
        <v>100</v>
      </c>
      <c r="K29" s="9" t="s">
        <v>24</v>
      </c>
      <c r="L29" s="9">
        <v>80</v>
      </c>
      <c r="M29" s="9">
        <v>130</v>
      </c>
      <c r="N29" s="9">
        <v>0</v>
      </c>
      <c r="O29" s="9">
        <v>50</v>
      </c>
      <c r="P29" s="9">
        <v>30</v>
      </c>
      <c r="Q29" s="9">
        <v>45</v>
      </c>
      <c r="R29" s="9">
        <f t="shared" ref="R29:R30" si="7">(L29*5)-SUM(M29:Q29)</f>
        <v>145</v>
      </c>
    </row>
    <row r="30" spans="2:18" x14ac:dyDescent="0.35">
      <c r="B30" s="9" t="s">
        <v>21</v>
      </c>
      <c r="C30" s="9">
        <v>10</v>
      </c>
      <c r="D30" s="9">
        <v>15</v>
      </c>
      <c r="E30" s="9">
        <v>0</v>
      </c>
      <c r="F30" s="9">
        <v>0</v>
      </c>
      <c r="G30" s="9">
        <v>0</v>
      </c>
      <c r="H30" s="9">
        <v>0</v>
      </c>
      <c r="I30" s="9">
        <f t="shared" si="6"/>
        <v>35</v>
      </c>
      <c r="K30" s="12" t="s">
        <v>41</v>
      </c>
      <c r="L30" s="9">
        <f>SUM(L28:L29)</f>
        <v>150</v>
      </c>
      <c r="M30" s="9">
        <f t="shared" ref="M30:Q30" si="8">SUM(M28:M29)</f>
        <v>170</v>
      </c>
      <c r="N30" s="9">
        <f t="shared" si="8"/>
        <v>80</v>
      </c>
      <c r="O30" s="9">
        <f t="shared" si="8"/>
        <v>120</v>
      </c>
      <c r="P30" s="9">
        <f t="shared" si="8"/>
        <v>80</v>
      </c>
      <c r="Q30" s="9">
        <f t="shared" si="8"/>
        <v>115</v>
      </c>
      <c r="R30" s="9">
        <f t="shared" si="7"/>
        <v>185</v>
      </c>
    </row>
    <row r="31" spans="2:18" x14ac:dyDescent="0.35">
      <c r="B31" s="9" t="s">
        <v>44</v>
      </c>
      <c r="C31" s="9">
        <v>30</v>
      </c>
      <c r="D31" s="9">
        <v>0</v>
      </c>
      <c r="E31" s="9">
        <v>0</v>
      </c>
      <c r="F31" s="9">
        <v>0</v>
      </c>
      <c r="G31" s="9">
        <v>35</v>
      </c>
      <c r="H31" s="9">
        <v>0</v>
      </c>
      <c r="I31" s="9">
        <f t="shared" si="6"/>
        <v>115</v>
      </c>
    </row>
    <row r="32" spans="2:18" x14ac:dyDescent="0.35">
      <c r="B32" s="12" t="s">
        <v>41</v>
      </c>
      <c r="C32" s="9">
        <f>SUM(C28:C31)</f>
        <v>80</v>
      </c>
      <c r="D32" s="9">
        <f t="shared" ref="D32:H32" si="9">SUM(D28:D31)</f>
        <v>15</v>
      </c>
      <c r="E32" s="9">
        <f t="shared" si="9"/>
        <v>0</v>
      </c>
      <c r="F32" s="9">
        <f t="shared" si="9"/>
        <v>0</v>
      </c>
      <c r="G32" s="9">
        <f t="shared" si="9"/>
        <v>105</v>
      </c>
      <c r="H32" s="9">
        <f t="shared" si="9"/>
        <v>0</v>
      </c>
      <c r="I32" s="9">
        <f t="shared" si="6"/>
        <v>280</v>
      </c>
    </row>
    <row r="33" spans="2:2" x14ac:dyDescent="0.35">
      <c r="B33" s="11" t="s">
        <v>45</v>
      </c>
    </row>
    <row r="34" spans="2:2" x14ac:dyDescent="0.35">
      <c r="B34" s="11" t="s">
        <v>46</v>
      </c>
    </row>
  </sheetData>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5" id="{C29FA054-4073-41C2-A6A1-B8B27EF6AE30}">
            <x14:iconSet iconSet="3Triangles">
              <x14:cfvo type="percent">
                <xm:f>0</xm:f>
              </x14:cfvo>
              <x14:cfvo type="num">
                <xm:f>0</xm:f>
              </x14:cfvo>
              <x14:cfvo type="num" gte="0">
                <xm:f>0</xm:f>
              </x14:cfvo>
            </x14:iconSet>
          </x14:cfRule>
          <xm:sqref>E8:E15</xm:sqref>
        </x14:conditionalFormatting>
        <x14:conditionalFormatting xmlns:xm="http://schemas.microsoft.com/office/excel/2006/main">
          <x14:cfRule type="iconSet" priority="4" id="{607E46D4-B1DD-457E-9155-9DB13489DD56}">
            <x14:iconSet iconSet="3Triangles">
              <x14:cfvo type="percent">
                <xm:f>0</xm:f>
              </x14:cfvo>
              <x14:cfvo type="num">
                <xm:f>0</xm:f>
              </x14:cfvo>
              <x14:cfvo type="num" gte="0">
                <xm:f>0</xm:f>
              </x14:cfvo>
            </x14:iconSet>
          </x14:cfRule>
          <xm:sqref>I19:I24</xm:sqref>
        </x14:conditionalFormatting>
        <x14:conditionalFormatting xmlns:xm="http://schemas.microsoft.com/office/excel/2006/main">
          <x14:cfRule type="iconSet" priority="3" id="{36B21831-F3E0-4376-95CD-4AE4288EB637}">
            <x14:iconSet iconSet="3Triangles">
              <x14:cfvo type="percent">
                <xm:f>0</xm:f>
              </x14:cfvo>
              <x14:cfvo type="num">
                <xm:f>0</xm:f>
              </x14:cfvo>
              <x14:cfvo type="num" gte="0">
                <xm:f>0</xm:f>
              </x14:cfvo>
            </x14:iconSet>
          </x14:cfRule>
          <xm:sqref>I28:I32</xm:sqref>
        </x14:conditionalFormatting>
        <x14:conditionalFormatting xmlns:xm="http://schemas.microsoft.com/office/excel/2006/main">
          <x14:cfRule type="iconSet" priority="2" id="{F853B6C4-5FB3-48AF-B538-1A34414A4CBE}">
            <x14:iconSet iconSet="3Triangles">
              <x14:cfvo type="percent">
                <xm:f>0</xm:f>
              </x14:cfvo>
              <x14:cfvo type="num">
                <xm:f>0</xm:f>
              </x14:cfvo>
              <x14:cfvo type="num">
                <xm:f>0</xm:f>
              </x14:cfvo>
            </x14:iconSet>
          </x14:cfRule>
          <xm:sqref>R19:R24</xm:sqref>
        </x14:conditionalFormatting>
        <x14:conditionalFormatting xmlns:xm="http://schemas.microsoft.com/office/excel/2006/main">
          <x14:cfRule type="iconSet" priority="1" id="{D3144A4D-DF22-4BEB-8BAC-BFADDC483EA3}">
            <x14:iconSet iconSet="3Triangles">
              <x14:cfvo type="percent">
                <xm:f>0</xm:f>
              </x14:cfvo>
              <x14:cfvo type="num">
                <xm:f>0</xm:f>
              </x14:cfvo>
              <x14:cfvo type="num">
                <xm:f>0</xm:f>
              </x14:cfvo>
            </x14:iconSet>
          </x14:cfRule>
          <xm:sqref>R28:R30</xm:sqref>
        </x14:conditionalFormatting>
        <x14:conditionalFormatting xmlns:xm="http://schemas.microsoft.com/office/excel/2006/main">
          <x14:cfRule type="iconSet" priority="6" id="{4E7633A6-3EF9-481B-A6C8-71BB42B70B67}">
            <x14:iconSet iconSet="3Triangles">
              <x14:cfvo type="percent">
                <xm:f>0</xm:f>
              </x14:cfvo>
              <x14:cfvo type="percent">
                <xm:f>33</xm:f>
              </x14:cfvo>
              <x14:cfvo type="percent">
                <xm:f>67</xm:f>
              </x14:cfvo>
            </x14:iconSet>
          </x14:cfRule>
          <xm:sqref>N7:N15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6AD47-7101-45DF-80A6-3288AEC17DDC}">
  <dimension ref="A1:R34"/>
  <sheetViews>
    <sheetView workbookViewId="0">
      <selection activeCell="D6" sqref="D6"/>
    </sheetView>
  </sheetViews>
  <sheetFormatPr defaultRowHeight="14.5" x14ac:dyDescent="0.35"/>
  <cols>
    <col min="1" max="1" width="15.453125" customWidth="1"/>
    <col min="2" max="2" width="15.81640625" customWidth="1"/>
    <col min="3" max="3" width="14.1796875" bestFit="1" customWidth="1"/>
    <col min="4" max="4" width="10.08984375" customWidth="1"/>
    <col min="5" max="5" width="9.453125" bestFit="1" customWidth="1"/>
    <col min="9" max="9" width="9.26953125" customWidth="1"/>
    <col min="11" max="11" width="13.36328125" bestFit="1" customWidth="1"/>
    <col min="12" max="12" width="13.26953125" bestFit="1" customWidth="1"/>
    <col min="13" max="13" width="8.7265625" customWidth="1"/>
    <col min="14" max="14" width="9.81640625" customWidth="1"/>
  </cols>
  <sheetData>
    <row r="1" spans="1:14" ht="43.5" x14ac:dyDescent="0.35">
      <c r="A1" s="1" t="s">
        <v>56</v>
      </c>
    </row>
    <row r="2" spans="1:14" x14ac:dyDescent="0.35">
      <c r="A2" s="1"/>
      <c r="N2" t="s">
        <v>49</v>
      </c>
    </row>
    <row r="3" spans="1:14" x14ac:dyDescent="0.35">
      <c r="B3" s="9"/>
      <c r="C3" s="9" t="s">
        <v>33</v>
      </c>
      <c r="D3" s="9" t="s">
        <v>34</v>
      </c>
      <c r="F3" t="s">
        <v>52</v>
      </c>
      <c r="H3">
        <f>SUM(D4:D5)</f>
        <v>5400</v>
      </c>
      <c r="N3" t="s">
        <v>50</v>
      </c>
    </row>
    <row r="4" spans="1:14" x14ac:dyDescent="0.35">
      <c r="B4" s="9" t="s">
        <v>3</v>
      </c>
      <c r="C4" s="9">
        <v>5000</v>
      </c>
      <c r="D4" s="9">
        <v>4900</v>
      </c>
      <c r="F4" t="s">
        <v>53</v>
      </c>
      <c r="H4">
        <f>SUM(D15,D24:H24,D32:H32,M24:Q24,M30:Q30)</f>
        <v>2481</v>
      </c>
      <c r="N4" t="s">
        <v>51</v>
      </c>
    </row>
    <row r="5" spans="1:14" x14ac:dyDescent="0.35">
      <c r="B5" s="9" t="s">
        <v>25</v>
      </c>
      <c r="C5" s="9">
        <v>500</v>
      </c>
      <c r="D5" s="9">
        <v>500</v>
      </c>
      <c r="F5" t="s">
        <v>54</v>
      </c>
      <c r="H5">
        <f>H3-H4</f>
        <v>2919</v>
      </c>
    </row>
    <row r="6" spans="1:14" x14ac:dyDescent="0.35">
      <c r="K6" s="9" t="s">
        <v>2</v>
      </c>
      <c r="L6" s="9" t="s">
        <v>33</v>
      </c>
      <c r="M6" s="9" t="s">
        <v>34</v>
      </c>
      <c r="N6" s="12" t="s">
        <v>31</v>
      </c>
    </row>
    <row r="7" spans="1:14" x14ac:dyDescent="0.35">
      <c r="B7" s="9" t="s">
        <v>35</v>
      </c>
      <c r="C7" s="9" t="s">
        <v>42</v>
      </c>
      <c r="D7" s="13" t="s">
        <v>34</v>
      </c>
      <c r="E7" s="9" t="s">
        <v>43</v>
      </c>
      <c r="K7" s="9" t="s">
        <v>35</v>
      </c>
      <c r="L7" s="9">
        <v>20</v>
      </c>
      <c r="M7" s="9">
        <f>E15</f>
        <v>42</v>
      </c>
      <c r="N7" s="9">
        <f>M7-L7</f>
        <v>22</v>
      </c>
    </row>
    <row r="8" spans="1:14" x14ac:dyDescent="0.35">
      <c r="B8" s="9" t="s">
        <v>39</v>
      </c>
      <c r="C8" s="9">
        <v>1000</v>
      </c>
      <c r="D8" s="13">
        <v>1000</v>
      </c>
      <c r="E8" s="9">
        <f>C8-D8</f>
        <v>0</v>
      </c>
      <c r="K8" s="9" t="s">
        <v>6</v>
      </c>
      <c r="L8" s="9">
        <v>50</v>
      </c>
      <c r="M8" s="9">
        <f>R24</f>
        <v>465</v>
      </c>
      <c r="N8" s="9">
        <f t="shared" ref="N8:N14" si="0">M8-L8</f>
        <v>415</v>
      </c>
    </row>
    <row r="9" spans="1:14" x14ac:dyDescent="0.35">
      <c r="B9" s="9" t="s">
        <v>4</v>
      </c>
      <c r="C9" s="9">
        <v>50</v>
      </c>
      <c r="D9" s="13">
        <v>45</v>
      </c>
      <c r="E9" s="9">
        <f t="shared" ref="E9:E15" si="1">C9-D9</f>
        <v>5</v>
      </c>
      <c r="K9" s="9" t="s">
        <v>36</v>
      </c>
      <c r="L9" s="9">
        <v>0</v>
      </c>
      <c r="M9" s="9">
        <f>I24</f>
        <v>782</v>
      </c>
      <c r="N9" s="9">
        <f t="shared" si="0"/>
        <v>782</v>
      </c>
    </row>
    <row r="10" spans="1:14" x14ac:dyDescent="0.35">
      <c r="B10" s="9" t="s">
        <v>5</v>
      </c>
      <c r="C10" s="9">
        <v>100</v>
      </c>
      <c r="D10" s="13">
        <v>110</v>
      </c>
      <c r="E10" s="9">
        <f t="shared" si="1"/>
        <v>-10</v>
      </c>
      <c r="K10" s="9" t="s">
        <v>22</v>
      </c>
      <c r="L10" s="9">
        <v>0</v>
      </c>
      <c r="M10" s="9">
        <f>R30</f>
        <v>410</v>
      </c>
      <c r="N10" s="9">
        <f t="shared" si="0"/>
        <v>410</v>
      </c>
    </row>
    <row r="11" spans="1:14" x14ac:dyDescent="0.35">
      <c r="B11" s="9" t="s">
        <v>40</v>
      </c>
      <c r="C11" s="9">
        <v>75</v>
      </c>
      <c r="D11" s="13">
        <v>75</v>
      </c>
      <c r="E11" s="9">
        <f t="shared" si="1"/>
        <v>0</v>
      </c>
      <c r="K11" s="9" t="s">
        <v>18</v>
      </c>
      <c r="L11" s="9">
        <v>0</v>
      </c>
      <c r="M11" s="9">
        <f>I32</f>
        <v>365</v>
      </c>
      <c r="N11" s="9">
        <f t="shared" si="0"/>
        <v>365</v>
      </c>
    </row>
    <row r="12" spans="1:14" x14ac:dyDescent="0.35">
      <c r="B12" s="9" t="s">
        <v>9</v>
      </c>
      <c r="C12" s="9">
        <v>25</v>
      </c>
      <c r="D12" s="13">
        <v>25</v>
      </c>
      <c r="E12" s="9">
        <f t="shared" si="1"/>
        <v>0</v>
      </c>
      <c r="K12" s="9" t="s">
        <v>37</v>
      </c>
      <c r="L12" s="9">
        <v>50</v>
      </c>
      <c r="M12" s="9">
        <v>50</v>
      </c>
      <c r="N12" s="9">
        <f t="shared" si="0"/>
        <v>0</v>
      </c>
    </row>
    <row r="13" spans="1:14" x14ac:dyDescent="0.35">
      <c r="B13" s="9" t="s">
        <v>12</v>
      </c>
      <c r="C13" s="9">
        <v>25</v>
      </c>
      <c r="D13" s="13">
        <v>28</v>
      </c>
      <c r="E13" s="9">
        <f t="shared" si="1"/>
        <v>-3</v>
      </c>
      <c r="K13" s="9" t="s">
        <v>38</v>
      </c>
      <c r="L13" s="9">
        <f>C4*0.15</f>
        <v>750</v>
      </c>
      <c r="M13" s="9">
        <f>D4*0.15</f>
        <v>735</v>
      </c>
      <c r="N13" s="9">
        <f t="shared" si="0"/>
        <v>-15</v>
      </c>
    </row>
    <row r="14" spans="1:14" x14ac:dyDescent="0.35">
      <c r="B14" s="10" t="s">
        <v>10</v>
      </c>
      <c r="C14" s="10">
        <v>50</v>
      </c>
      <c r="D14" s="3">
        <v>0</v>
      </c>
      <c r="E14" s="9">
        <f t="shared" si="1"/>
        <v>50</v>
      </c>
      <c r="K14" s="11" t="s">
        <v>55</v>
      </c>
      <c r="L14" s="11">
        <v>0</v>
      </c>
      <c r="M14">
        <f>H5-(SUM(M7:M13))</f>
        <v>70</v>
      </c>
      <c r="N14" s="9">
        <f t="shared" si="0"/>
        <v>70</v>
      </c>
    </row>
    <row r="15" spans="1:14" x14ac:dyDescent="0.35">
      <c r="B15" s="9" t="s">
        <v>41</v>
      </c>
      <c r="C15" s="9">
        <f>SUM(C8:C14)</f>
        <v>1325</v>
      </c>
      <c r="D15" s="13">
        <f>SUM(D8:D14)</f>
        <v>1283</v>
      </c>
      <c r="E15" s="9">
        <f t="shared" si="1"/>
        <v>42</v>
      </c>
      <c r="F15" s="2"/>
      <c r="G15" s="2"/>
      <c r="H15" s="2"/>
      <c r="K15" s="12" t="s">
        <v>41</v>
      </c>
      <c r="L15" s="9">
        <f>SUM(L7:L14)</f>
        <v>870</v>
      </c>
      <c r="M15" s="9">
        <f>SUM(M7:M14)</f>
        <v>2919</v>
      </c>
      <c r="N15" s="9">
        <f>M15-L15</f>
        <v>2049</v>
      </c>
    </row>
    <row r="18" spans="2:18" x14ac:dyDescent="0.35">
      <c r="B18" s="9" t="s">
        <v>36</v>
      </c>
      <c r="C18" s="9" t="s">
        <v>32</v>
      </c>
      <c r="D18" s="9" t="s">
        <v>26</v>
      </c>
      <c r="E18" s="9" t="s">
        <v>27</v>
      </c>
      <c r="F18" s="9" t="s">
        <v>28</v>
      </c>
      <c r="G18" s="9" t="s">
        <v>29</v>
      </c>
      <c r="H18" s="9" t="s">
        <v>30</v>
      </c>
      <c r="I18" s="9" t="s">
        <v>31</v>
      </c>
      <c r="K18" s="9" t="s">
        <v>6</v>
      </c>
      <c r="L18" s="9" t="s">
        <v>32</v>
      </c>
      <c r="M18" s="9" t="s">
        <v>26</v>
      </c>
      <c r="N18" s="9" t="s">
        <v>27</v>
      </c>
      <c r="O18" s="9" t="s">
        <v>28</v>
      </c>
      <c r="P18" s="9" t="s">
        <v>29</v>
      </c>
      <c r="Q18" s="9" t="s">
        <v>30</v>
      </c>
      <c r="R18" s="9" t="s">
        <v>31</v>
      </c>
    </row>
    <row r="19" spans="2:18" x14ac:dyDescent="0.35">
      <c r="B19" s="9" t="s">
        <v>13</v>
      </c>
      <c r="C19" s="9">
        <v>125</v>
      </c>
      <c r="D19" s="9">
        <v>125</v>
      </c>
      <c r="E19" s="9">
        <v>125</v>
      </c>
      <c r="F19" s="9">
        <v>125</v>
      </c>
      <c r="G19" s="9"/>
      <c r="H19" s="9"/>
      <c r="I19" s="9">
        <f>(5*C19)-SUM(D19:H19)</f>
        <v>250</v>
      </c>
      <c r="K19" s="9" t="s">
        <v>7</v>
      </c>
      <c r="L19" s="9">
        <v>75</v>
      </c>
      <c r="M19" s="9">
        <v>75</v>
      </c>
      <c r="N19" s="9">
        <v>75</v>
      </c>
      <c r="O19" s="9">
        <v>75</v>
      </c>
      <c r="P19" s="9"/>
      <c r="Q19" s="9"/>
      <c r="R19" s="9">
        <f>(L19*5) - SUM(M19:Q19)</f>
        <v>150</v>
      </c>
    </row>
    <row r="20" spans="2:18" x14ac:dyDescent="0.35">
      <c r="B20" s="9" t="s">
        <v>14</v>
      </c>
      <c r="C20" s="9">
        <v>80</v>
      </c>
      <c r="D20" s="9">
        <v>0</v>
      </c>
      <c r="E20" s="9">
        <v>0</v>
      </c>
      <c r="F20" s="9">
        <v>0</v>
      </c>
      <c r="G20" s="9"/>
      <c r="H20" s="9"/>
      <c r="I20" s="9">
        <f t="shared" ref="I20:I24" si="2">(5*C20)-SUM(D20:H20)</f>
        <v>400</v>
      </c>
      <c r="K20" s="9" t="s">
        <v>8</v>
      </c>
      <c r="L20" s="9">
        <v>30</v>
      </c>
      <c r="M20" s="9">
        <v>30</v>
      </c>
      <c r="N20" s="9">
        <v>30</v>
      </c>
      <c r="O20" s="9">
        <v>30</v>
      </c>
      <c r="P20" s="9"/>
      <c r="Q20" s="9"/>
      <c r="R20" s="9">
        <f t="shared" ref="R20:R24" si="3">(L20*5) - SUM(M20:Q20)</f>
        <v>60</v>
      </c>
    </row>
    <row r="21" spans="2:18" x14ac:dyDescent="0.35">
      <c r="B21" s="9" t="s">
        <v>15</v>
      </c>
      <c r="C21" s="9">
        <v>20</v>
      </c>
      <c r="D21" s="9">
        <v>0</v>
      </c>
      <c r="E21" s="9">
        <v>20</v>
      </c>
      <c r="F21" s="9">
        <v>0</v>
      </c>
      <c r="G21" s="9"/>
      <c r="H21" s="9"/>
      <c r="I21" s="9">
        <f t="shared" si="2"/>
        <v>80</v>
      </c>
      <c r="K21" s="9" t="s">
        <v>1</v>
      </c>
      <c r="L21" s="9">
        <v>15</v>
      </c>
      <c r="M21" s="9">
        <v>0</v>
      </c>
      <c r="N21" s="9">
        <v>20</v>
      </c>
      <c r="O21" s="9">
        <v>0</v>
      </c>
      <c r="P21" s="9"/>
      <c r="Q21" s="9"/>
      <c r="R21" s="9">
        <f t="shared" si="3"/>
        <v>55</v>
      </c>
    </row>
    <row r="22" spans="2:18" x14ac:dyDescent="0.35">
      <c r="B22" s="9" t="s">
        <v>16</v>
      </c>
      <c r="C22" s="9">
        <v>4</v>
      </c>
      <c r="D22" s="9">
        <v>4</v>
      </c>
      <c r="E22" s="9">
        <v>4</v>
      </c>
      <c r="F22" s="9">
        <v>4</v>
      </c>
      <c r="G22" s="9"/>
      <c r="H22" s="9"/>
      <c r="I22" s="9">
        <f t="shared" si="2"/>
        <v>8</v>
      </c>
      <c r="K22" s="9" t="s">
        <v>10</v>
      </c>
      <c r="L22" s="9">
        <v>20</v>
      </c>
      <c r="M22" s="9">
        <v>0</v>
      </c>
      <c r="N22" s="9">
        <v>0</v>
      </c>
      <c r="O22" s="9">
        <v>0</v>
      </c>
      <c r="P22" s="9"/>
      <c r="Q22" s="9"/>
      <c r="R22" s="9">
        <f t="shared" si="3"/>
        <v>100</v>
      </c>
    </row>
    <row r="23" spans="2:18" x14ac:dyDescent="0.35">
      <c r="B23" s="9" t="s">
        <v>17</v>
      </c>
      <c r="C23" s="9">
        <v>10</v>
      </c>
      <c r="D23" s="9">
        <v>0</v>
      </c>
      <c r="E23" s="9">
        <v>0</v>
      </c>
      <c r="F23" s="9">
        <v>6</v>
      </c>
      <c r="G23" s="9"/>
      <c r="H23" s="9"/>
      <c r="I23" s="9">
        <f>(5*C23)-SUM(D23:H23)</f>
        <v>44</v>
      </c>
      <c r="K23" s="10" t="s">
        <v>11</v>
      </c>
      <c r="L23" s="10">
        <v>20</v>
      </c>
      <c r="M23" s="10">
        <v>0</v>
      </c>
      <c r="N23" s="10">
        <v>0</v>
      </c>
      <c r="O23" s="10">
        <v>0</v>
      </c>
      <c r="P23" s="10"/>
      <c r="Q23" s="10"/>
      <c r="R23" s="9">
        <f t="shared" si="3"/>
        <v>100</v>
      </c>
    </row>
    <row r="24" spans="2:18" x14ac:dyDescent="0.35">
      <c r="B24" s="12" t="s">
        <v>41</v>
      </c>
      <c r="C24" s="9">
        <f>SUM(C19:C23)</f>
        <v>239</v>
      </c>
      <c r="D24" s="9">
        <f t="shared" ref="D24:H24" si="4">SUM(D19:D23)</f>
        <v>129</v>
      </c>
      <c r="E24" s="9">
        <f t="shared" si="4"/>
        <v>149</v>
      </c>
      <c r="F24" s="9">
        <f t="shared" si="4"/>
        <v>135</v>
      </c>
      <c r="G24" s="9">
        <f t="shared" si="4"/>
        <v>0</v>
      </c>
      <c r="H24" s="9">
        <f t="shared" si="4"/>
        <v>0</v>
      </c>
      <c r="I24" s="9">
        <f t="shared" si="2"/>
        <v>782</v>
      </c>
      <c r="K24" s="9" t="s">
        <v>41</v>
      </c>
      <c r="L24" s="9">
        <f>SUM(L19:L23)</f>
        <v>160</v>
      </c>
      <c r="M24" s="9">
        <f t="shared" ref="M24:P24" si="5">SUM(M19:M23)</f>
        <v>105</v>
      </c>
      <c r="N24" s="9">
        <f t="shared" si="5"/>
        <v>125</v>
      </c>
      <c r="O24" s="9">
        <f t="shared" si="5"/>
        <v>105</v>
      </c>
      <c r="P24" s="9">
        <f t="shared" si="5"/>
        <v>0</v>
      </c>
      <c r="Q24" s="9">
        <f>SUM(Q19:Q23)</f>
        <v>0</v>
      </c>
      <c r="R24" s="9">
        <f t="shared" si="3"/>
        <v>465</v>
      </c>
    </row>
    <row r="27" spans="2:18" x14ac:dyDescent="0.35">
      <c r="B27" s="9" t="s">
        <v>18</v>
      </c>
      <c r="C27" s="9" t="s">
        <v>32</v>
      </c>
      <c r="D27" s="9" t="s">
        <v>26</v>
      </c>
      <c r="E27" s="9" t="s">
        <v>27</v>
      </c>
      <c r="F27" s="9" t="s">
        <v>28</v>
      </c>
      <c r="G27" s="9" t="s">
        <v>29</v>
      </c>
      <c r="H27" s="9" t="s">
        <v>30</v>
      </c>
      <c r="I27" s="9" t="s">
        <v>31</v>
      </c>
      <c r="K27" s="9" t="s">
        <v>22</v>
      </c>
      <c r="L27" s="9" t="s">
        <v>32</v>
      </c>
      <c r="M27" s="9" t="s">
        <v>26</v>
      </c>
      <c r="N27" s="9" t="s">
        <v>27</v>
      </c>
      <c r="O27" s="9" t="s">
        <v>28</v>
      </c>
      <c r="P27" s="9" t="s">
        <v>29</v>
      </c>
      <c r="Q27" s="9" t="s">
        <v>30</v>
      </c>
      <c r="R27" s="9" t="s">
        <v>31</v>
      </c>
    </row>
    <row r="28" spans="2:18" x14ac:dyDescent="0.35">
      <c r="B28" s="9" t="s">
        <v>19</v>
      </c>
      <c r="C28" s="9">
        <v>20</v>
      </c>
      <c r="D28" s="9">
        <v>0</v>
      </c>
      <c r="E28" s="9">
        <v>80</v>
      </c>
      <c r="F28" s="9">
        <v>0</v>
      </c>
      <c r="G28" s="9"/>
      <c r="H28" s="9"/>
      <c r="I28" s="9">
        <f>(C28*5)-SUM(D28:H28)</f>
        <v>20</v>
      </c>
      <c r="K28" s="9" t="s">
        <v>23</v>
      </c>
      <c r="L28" s="9">
        <v>70</v>
      </c>
      <c r="M28" s="9">
        <v>40</v>
      </c>
      <c r="N28" s="9">
        <v>80</v>
      </c>
      <c r="O28" s="9">
        <v>70</v>
      </c>
      <c r="P28" s="9"/>
      <c r="Q28" s="9"/>
      <c r="R28" s="9">
        <f>(L28*5)-SUM(M28:Q28)</f>
        <v>160</v>
      </c>
    </row>
    <row r="29" spans="2:18" x14ac:dyDescent="0.35">
      <c r="B29" s="9" t="s">
        <v>20</v>
      </c>
      <c r="C29" s="9">
        <v>20</v>
      </c>
      <c r="D29" s="9">
        <v>0</v>
      </c>
      <c r="E29" s="9">
        <v>0</v>
      </c>
      <c r="F29" s="9">
        <v>0</v>
      </c>
      <c r="G29" s="9"/>
      <c r="H29" s="9"/>
      <c r="I29" s="9">
        <f t="shared" ref="I29:I32" si="6">(C29*5)-SUM(D29:H29)</f>
        <v>100</v>
      </c>
      <c r="K29" s="9" t="s">
        <v>24</v>
      </c>
      <c r="L29" s="9">
        <v>80</v>
      </c>
      <c r="M29" s="9">
        <v>60</v>
      </c>
      <c r="N29" s="9">
        <v>40</v>
      </c>
      <c r="O29" s="9">
        <v>50</v>
      </c>
      <c r="P29" s="9"/>
      <c r="Q29" s="9"/>
      <c r="R29" s="9">
        <f t="shared" ref="R29:R30" si="7">(L29*5)-SUM(M29:Q29)</f>
        <v>250</v>
      </c>
    </row>
    <row r="30" spans="2:18" x14ac:dyDescent="0.35">
      <c r="B30" s="9" t="s">
        <v>21</v>
      </c>
      <c r="C30" s="9">
        <v>10</v>
      </c>
      <c r="D30" s="9">
        <v>0</v>
      </c>
      <c r="E30" s="9">
        <v>30</v>
      </c>
      <c r="F30" s="9">
        <v>0</v>
      </c>
      <c r="G30" s="9"/>
      <c r="H30" s="9"/>
      <c r="I30" s="9">
        <f t="shared" si="6"/>
        <v>20</v>
      </c>
      <c r="K30" s="12" t="s">
        <v>41</v>
      </c>
      <c r="L30" s="9">
        <f>SUM(L28:L29)</f>
        <v>150</v>
      </c>
      <c r="M30" s="9">
        <f t="shared" ref="M30:Q30" si="8">SUM(M28:M29)</f>
        <v>100</v>
      </c>
      <c r="N30" s="9">
        <f t="shared" si="8"/>
        <v>120</v>
      </c>
      <c r="O30" s="9">
        <f t="shared" si="8"/>
        <v>120</v>
      </c>
      <c r="P30" s="9">
        <f t="shared" si="8"/>
        <v>0</v>
      </c>
      <c r="Q30" s="9">
        <f t="shared" si="8"/>
        <v>0</v>
      </c>
      <c r="R30" s="9">
        <f t="shared" si="7"/>
        <v>410</v>
      </c>
    </row>
    <row r="31" spans="2:18" x14ac:dyDescent="0.35">
      <c r="B31" s="9" t="s">
        <v>44</v>
      </c>
      <c r="C31" s="9">
        <v>45</v>
      </c>
      <c r="D31" s="9">
        <v>0</v>
      </c>
      <c r="E31" s="9">
        <v>0</v>
      </c>
      <c r="F31" s="9">
        <v>0</v>
      </c>
      <c r="G31" s="9"/>
      <c r="H31" s="9"/>
      <c r="I31" s="9">
        <f t="shared" si="6"/>
        <v>225</v>
      </c>
    </row>
    <row r="32" spans="2:18" x14ac:dyDescent="0.35">
      <c r="B32" s="12" t="s">
        <v>41</v>
      </c>
      <c r="C32" s="9">
        <f>SUM(C28:C31)</f>
        <v>95</v>
      </c>
      <c r="D32" s="9">
        <f t="shared" ref="D32:H32" si="9">SUM(D28:D31)</f>
        <v>0</v>
      </c>
      <c r="E32" s="9">
        <f t="shared" si="9"/>
        <v>110</v>
      </c>
      <c r="F32" s="9">
        <f t="shared" si="9"/>
        <v>0</v>
      </c>
      <c r="G32" s="9">
        <f t="shared" si="9"/>
        <v>0</v>
      </c>
      <c r="H32" s="9">
        <f t="shared" si="9"/>
        <v>0</v>
      </c>
      <c r="I32" s="9">
        <f t="shared" si="6"/>
        <v>365</v>
      </c>
    </row>
    <row r="33" spans="2:2" x14ac:dyDescent="0.35">
      <c r="B33" s="11" t="s">
        <v>45</v>
      </c>
    </row>
    <row r="34" spans="2:2" x14ac:dyDescent="0.35">
      <c r="B34" s="11" t="s">
        <v>46</v>
      </c>
    </row>
  </sheetData>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5" id="{31529CE8-214E-428A-A570-97B6DD9D0E10}">
            <x14:iconSet iconSet="3Triangles">
              <x14:cfvo type="percent">
                <xm:f>0</xm:f>
              </x14:cfvo>
              <x14:cfvo type="num">
                <xm:f>0</xm:f>
              </x14:cfvo>
              <x14:cfvo type="num" gte="0">
                <xm:f>0</xm:f>
              </x14:cfvo>
            </x14:iconSet>
          </x14:cfRule>
          <xm:sqref>E8:E15</xm:sqref>
        </x14:conditionalFormatting>
        <x14:conditionalFormatting xmlns:xm="http://schemas.microsoft.com/office/excel/2006/main">
          <x14:cfRule type="iconSet" priority="4" id="{E7BCB9EB-E394-43C5-B197-4222EDEF0562}">
            <x14:iconSet iconSet="3Triangles">
              <x14:cfvo type="percent">
                <xm:f>0</xm:f>
              </x14:cfvo>
              <x14:cfvo type="percent">
                <xm:f>0</xm:f>
              </x14:cfvo>
              <x14:cfvo type="percent" gte="0">
                <xm:f>0</xm:f>
              </x14:cfvo>
            </x14:iconSet>
          </x14:cfRule>
          <xm:sqref>I19:I24</xm:sqref>
        </x14:conditionalFormatting>
        <x14:conditionalFormatting xmlns:xm="http://schemas.microsoft.com/office/excel/2006/main">
          <x14:cfRule type="iconSet" priority="3" id="{D95DEDD9-F47C-4266-A90E-873B144906D2}">
            <x14:iconSet iconSet="3Triangles">
              <x14:cfvo type="percent">
                <xm:f>0</xm:f>
              </x14:cfvo>
              <x14:cfvo type="num">
                <xm:f>0</xm:f>
              </x14:cfvo>
              <x14:cfvo type="num" gte="0">
                <xm:f>0</xm:f>
              </x14:cfvo>
            </x14:iconSet>
          </x14:cfRule>
          <xm:sqref>I28:I32</xm:sqref>
        </x14:conditionalFormatting>
        <x14:conditionalFormatting xmlns:xm="http://schemas.microsoft.com/office/excel/2006/main">
          <x14:cfRule type="iconSet" priority="2" id="{9DBEFA90-9C92-4831-81CF-B259E55CCD90}">
            <x14:iconSet iconSet="3Triangles">
              <x14:cfvo type="percent">
                <xm:f>0</xm:f>
              </x14:cfvo>
              <x14:cfvo type="num">
                <xm:f>0</xm:f>
              </x14:cfvo>
              <x14:cfvo type="num">
                <xm:f>0</xm:f>
              </x14:cfvo>
            </x14:iconSet>
          </x14:cfRule>
          <xm:sqref>R19:R24</xm:sqref>
        </x14:conditionalFormatting>
        <x14:conditionalFormatting xmlns:xm="http://schemas.microsoft.com/office/excel/2006/main">
          <x14:cfRule type="iconSet" priority="1" id="{ED0B146C-9D78-4E02-A35D-F33F762D8FDC}">
            <x14:iconSet iconSet="3Triangles">
              <x14:cfvo type="percent">
                <xm:f>0</xm:f>
              </x14:cfvo>
              <x14:cfvo type="num">
                <xm:f>0</xm:f>
              </x14:cfvo>
              <x14:cfvo type="num">
                <xm:f>0</xm:f>
              </x14:cfvo>
            </x14:iconSet>
          </x14:cfRule>
          <xm:sqref>R28:R30</xm:sqref>
        </x14:conditionalFormatting>
        <x14:conditionalFormatting xmlns:xm="http://schemas.microsoft.com/office/excel/2006/main">
          <x14:cfRule type="iconSet" priority="6" id="{C583A7E0-350C-49EE-A11B-5ED20E07F4E2}">
            <x14:iconSet iconSet="3Triangles">
              <x14:cfvo type="percent">
                <xm:f>0</xm:f>
              </x14:cfvo>
              <x14:cfvo type="percent">
                <xm:f>33</xm:f>
              </x14:cfvo>
              <x14:cfvo type="percent">
                <xm:f>67</xm:f>
              </x14:cfvo>
            </x14:iconSet>
          </x14:cfRule>
          <xm:sqref>N7:N15</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2E2D0-F9CC-4D95-A598-D2EF545682B9}">
  <dimension ref="A1:R34"/>
  <sheetViews>
    <sheetView workbookViewId="0">
      <selection activeCell="D4" sqref="D4"/>
    </sheetView>
  </sheetViews>
  <sheetFormatPr defaultRowHeight="14.5" x14ac:dyDescent="0.35"/>
  <cols>
    <col min="1" max="1" width="15.453125" customWidth="1"/>
    <col min="2" max="2" width="15.81640625" customWidth="1"/>
    <col min="3" max="3" width="14.1796875" bestFit="1" customWidth="1"/>
    <col min="4" max="4" width="10.08984375" customWidth="1"/>
    <col min="5" max="5" width="9.453125" bestFit="1" customWidth="1"/>
    <col min="9" max="9" width="9.26953125" customWidth="1"/>
    <col min="11" max="11" width="13.36328125" bestFit="1" customWidth="1"/>
    <col min="12" max="12" width="13.26953125" bestFit="1" customWidth="1"/>
    <col min="13" max="13" width="8.7265625" customWidth="1"/>
    <col min="14" max="14" width="9.81640625" customWidth="1"/>
  </cols>
  <sheetData>
    <row r="1" spans="1:14" ht="43.5" x14ac:dyDescent="0.35">
      <c r="A1" s="1" t="s">
        <v>56</v>
      </c>
    </row>
    <row r="2" spans="1:14" x14ac:dyDescent="0.35">
      <c r="A2" s="1"/>
      <c r="N2" t="s">
        <v>49</v>
      </c>
    </row>
    <row r="3" spans="1:14" x14ac:dyDescent="0.35">
      <c r="B3" s="9"/>
      <c r="C3" s="9" t="s">
        <v>33</v>
      </c>
      <c r="D3" s="9" t="s">
        <v>34</v>
      </c>
      <c r="F3" t="s">
        <v>52</v>
      </c>
      <c r="H3">
        <f>SUM(D4:D5)</f>
        <v>0</v>
      </c>
      <c r="N3" t="s">
        <v>50</v>
      </c>
    </row>
    <row r="4" spans="1:14" x14ac:dyDescent="0.35">
      <c r="B4" s="9" t="s">
        <v>3</v>
      </c>
      <c r="C4" s="9">
        <v>5000</v>
      </c>
      <c r="D4" s="9"/>
      <c r="F4" t="s">
        <v>53</v>
      </c>
      <c r="H4">
        <f>SUM(D15,D24:H24,D32:H32,M24:Q24,M30:Q30)</f>
        <v>0</v>
      </c>
      <c r="N4" t="s">
        <v>51</v>
      </c>
    </row>
    <row r="5" spans="1:14" x14ac:dyDescent="0.35">
      <c r="B5" s="9" t="s">
        <v>25</v>
      </c>
      <c r="C5" s="9">
        <v>500</v>
      </c>
      <c r="D5" s="9"/>
      <c r="F5" t="s">
        <v>54</v>
      </c>
      <c r="H5">
        <f>H3-H4</f>
        <v>0</v>
      </c>
    </row>
    <row r="6" spans="1:14" x14ac:dyDescent="0.35">
      <c r="K6" s="9" t="s">
        <v>2</v>
      </c>
      <c r="L6" s="9" t="s">
        <v>33</v>
      </c>
      <c r="M6" s="9" t="s">
        <v>34</v>
      </c>
      <c r="N6" s="12" t="s">
        <v>31</v>
      </c>
    </row>
    <row r="7" spans="1:14" x14ac:dyDescent="0.35">
      <c r="B7" s="9" t="s">
        <v>35</v>
      </c>
      <c r="C7" s="9" t="s">
        <v>42</v>
      </c>
      <c r="D7" s="13" t="s">
        <v>34</v>
      </c>
      <c r="E7" s="9" t="s">
        <v>43</v>
      </c>
      <c r="K7" s="9" t="s">
        <v>35</v>
      </c>
      <c r="L7" s="9">
        <v>20</v>
      </c>
      <c r="M7" s="9">
        <f>E15</f>
        <v>1325</v>
      </c>
      <c r="N7" s="9">
        <f>M7-L7</f>
        <v>1305</v>
      </c>
    </row>
    <row r="8" spans="1:14" x14ac:dyDescent="0.35">
      <c r="B8" s="9" t="s">
        <v>39</v>
      </c>
      <c r="C8" s="9">
        <v>1000</v>
      </c>
      <c r="D8" s="13"/>
      <c r="E8" s="9">
        <f>C8-D8</f>
        <v>1000</v>
      </c>
      <c r="K8" s="9" t="s">
        <v>6</v>
      </c>
      <c r="L8" s="9">
        <v>50</v>
      </c>
      <c r="M8" s="9">
        <f>R24</f>
        <v>800</v>
      </c>
      <c r="N8" s="9">
        <f t="shared" ref="N8:N14" si="0">M8-L8</f>
        <v>750</v>
      </c>
    </row>
    <row r="9" spans="1:14" x14ac:dyDescent="0.35">
      <c r="B9" s="9" t="s">
        <v>4</v>
      </c>
      <c r="C9" s="9">
        <v>50</v>
      </c>
      <c r="D9" s="13"/>
      <c r="E9" s="9">
        <f t="shared" ref="E9:E15" si="1">C9-D9</f>
        <v>50</v>
      </c>
      <c r="K9" s="9" t="s">
        <v>36</v>
      </c>
      <c r="L9" s="9">
        <v>0</v>
      </c>
      <c r="M9" s="9">
        <f>I24</f>
        <v>1195</v>
      </c>
      <c r="N9" s="9">
        <f t="shared" si="0"/>
        <v>1195</v>
      </c>
    </row>
    <row r="10" spans="1:14" x14ac:dyDescent="0.35">
      <c r="B10" s="9" t="s">
        <v>5</v>
      </c>
      <c r="C10" s="9">
        <v>100</v>
      </c>
      <c r="D10" s="13"/>
      <c r="E10" s="9">
        <f t="shared" si="1"/>
        <v>100</v>
      </c>
      <c r="K10" s="9" t="s">
        <v>22</v>
      </c>
      <c r="L10" s="9">
        <v>0</v>
      </c>
      <c r="M10" s="9">
        <f>R30</f>
        <v>750</v>
      </c>
      <c r="N10" s="9">
        <f t="shared" si="0"/>
        <v>750</v>
      </c>
    </row>
    <row r="11" spans="1:14" x14ac:dyDescent="0.35">
      <c r="B11" s="9" t="s">
        <v>40</v>
      </c>
      <c r="C11" s="9">
        <v>75</v>
      </c>
      <c r="D11" s="13"/>
      <c r="E11" s="9">
        <f t="shared" si="1"/>
        <v>75</v>
      </c>
      <c r="K11" s="9" t="s">
        <v>18</v>
      </c>
      <c r="L11" s="9">
        <v>0</v>
      </c>
      <c r="M11" s="9">
        <f>I32</f>
        <v>475</v>
      </c>
      <c r="N11" s="9">
        <f t="shared" si="0"/>
        <v>475</v>
      </c>
    </row>
    <row r="12" spans="1:14" x14ac:dyDescent="0.35">
      <c r="B12" s="9" t="s">
        <v>9</v>
      </c>
      <c r="C12" s="9">
        <v>25</v>
      </c>
      <c r="D12" s="13"/>
      <c r="E12" s="9">
        <f t="shared" si="1"/>
        <v>25</v>
      </c>
      <c r="K12" s="9" t="s">
        <v>37</v>
      </c>
      <c r="L12" s="9">
        <v>50</v>
      </c>
      <c r="M12" s="9">
        <v>50</v>
      </c>
      <c r="N12" s="9">
        <f t="shared" si="0"/>
        <v>0</v>
      </c>
    </row>
    <row r="13" spans="1:14" x14ac:dyDescent="0.35">
      <c r="B13" s="9" t="s">
        <v>12</v>
      </c>
      <c r="C13" s="9">
        <v>25</v>
      </c>
      <c r="D13" s="13"/>
      <c r="E13" s="9">
        <f t="shared" si="1"/>
        <v>25</v>
      </c>
      <c r="K13" s="9" t="s">
        <v>38</v>
      </c>
      <c r="L13" s="9">
        <f>C4*0.15</f>
        <v>750</v>
      </c>
      <c r="M13" s="9">
        <f>D4*0.15</f>
        <v>0</v>
      </c>
      <c r="N13" s="9">
        <f t="shared" si="0"/>
        <v>-750</v>
      </c>
    </row>
    <row r="14" spans="1:14" x14ac:dyDescent="0.35">
      <c r="B14" s="10" t="s">
        <v>10</v>
      </c>
      <c r="C14" s="10">
        <v>50</v>
      </c>
      <c r="D14" s="3"/>
      <c r="E14" s="9">
        <f t="shared" si="1"/>
        <v>50</v>
      </c>
      <c r="K14" s="11" t="s">
        <v>55</v>
      </c>
      <c r="L14" s="11">
        <v>0</v>
      </c>
      <c r="M14">
        <f>H5-(SUM(M7:M13))</f>
        <v>-4595</v>
      </c>
      <c r="N14" s="9">
        <f t="shared" si="0"/>
        <v>-4595</v>
      </c>
    </row>
    <row r="15" spans="1:14" x14ac:dyDescent="0.35">
      <c r="B15" s="9" t="s">
        <v>41</v>
      </c>
      <c r="C15" s="9">
        <f>SUM(C8:C14)</f>
        <v>1325</v>
      </c>
      <c r="D15" s="13">
        <f>SUM(D8:D14)</f>
        <v>0</v>
      </c>
      <c r="E15" s="9">
        <f t="shared" si="1"/>
        <v>1325</v>
      </c>
      <c r="F15" s="2"/>
      <c r="G15" s="2"/>
      <c r="H15" s="2"/>
      <c r="K15" s="12" t="s">
        <v>41</v>
      </c>
      <c r="L15" s="9">
        <f>SUM(L7:L14)</f>
        <v>870</v>
      </c>
      <c r="M15" s="9">
        <f>SUM(M7:M14)</f>
        <v>0</v>
      </c>
      <c r="N15" s="9">
        <f>M15-L15</f>
        <v>-870</v>
      </c>
    </row>
    <row r="18" spans="2:18" x14ac:dyDescent="0.35">
      <c r="B18" s="9" t="s">
        <v>36</v>
      </c>
      <c r="C18" s="9" t="s">
        <v>32</v>
      </c>
      <c r="D18" s="9" t="s">
        <v>26</v>
      </c>
      <c r="E18" s="9" t="s">
        <v>27</v>
      </c>
      <c r="F18" s="9" t="s">
        <v>28</v>
      </c>
      <c r="G18" s="9" t="s">
        <v>29</v>
      </c>
      <c r="H18" s="9" t="s">
        <v>30</v>
      </c>
      <c r="I18" s="9" t="s">
        <v>31</v>
      </c>
      <c r="K18" s="9" t="s">
        <v>6</v>
      </c>
      <c r="L18" s="9" t="s">
        <v>32</v>
      </c>
      <c r="M18" s="9" t="s">
        <v>26</v>
      </c>
      <c r="N18" s="9" t="s">
        <v>27</v>
      </c>
      <c r="O18" s="9" t="s">
        <v>28</v>
      </c>
      <c r="P18" s="9" t="s">
        <v>29</v>
      </c>
      <c r="Q18" s="9" t="s">
        <v>30</v>
      </c>
      <c r="R18" s="9" t="s">
        <v>31</v>
      </c>
    </row>
    <row r="19" spans="2:18" x14ac:dyDescent="0.35">
      <c r="B19" s="9" t="s">
        <v>13</v>
      </c>
      <c r="C19" s="9">
        <v>125</v>
      </c>
      <c r="D19" s="9"/>
      <c r="E19" s="9"/>
      <c r="F19" s="9"/>
      <c r="G19" s="9"/>
      <c r="H19" s="9"/>
      <c r="I19" s="9">
        <f>(5*C19)-SUM(D19:H19)</f>
        <v>625</v>
      </c>
      <c r="K19" s="9" t="s">
        <v>7</v>
      </c>
      <c r="L19" s="9">
        <v>75</v>
      </c>
      <c r="M19" s="9"/>
      <c r="N19" s="9"/>
      <c r="O19" s="9"/>
      <c r="P19" s="9"/>
      <c r="Q19" s="9"/>
      <c r="R19" s="9">
        <f>(L19*5) - SUM(M19:Q19)</f>
        <v>375</v>
      </c>
    </row>
    <row r="20" spans="2:18" x14ac:dyDescent="0.35">
      <c r="B20" s="9" t="s">
        <v>14</v>
      </c>
      <c r="C20" s="9">
        <v>80</v>
      </c>
      <c r="D20" s="9"/>
      <c r="E20" s="9"/>
      <c r="F20" s="9"/>
      <c r="G20" s="9"/>
      <c r="H20" s="9"/>
      <c r="I20" s="9">
        <f t="shared" ref="I20:I24" si="2">(5*C20)-SUM(D20:H20)</f>
        <v>400</v>
      </c>
      <c r="K20" s="9" t="s">
        <v>8</v>
      </c>
      <c r="L20" s="9">
        <v>30</v>
      </c>
      <c r="M20" s="9"/>
      <c r="N20" s="9"/>
      <c r="O20" s="9"/>
      <c r="P20" s="9"/>
      <c r="Q20" s="9"/>
      <c r="R20" s="9">
        <f t="shared" ref="R20:R24" si="3">(L20*5) - SUM(M20:Q20)</f>
        <v>150</v>
      </c>
    </row>
    <row r="21" spans="2:18" x14ac:dyDescent="0.35">
      <c r="B21" s="9" t="s">
        <v>15</v>
      </c>
      <c r="C21" s="9">
        <v>20</v>
      </c>
      <c r="D21" s="9"/>
      <c r="E21" s="9"/>
      <c r="F21" s="9"/>
      <c r="G21" s="9"/>
      <c r="H21" s="9"/>
      <c r="I21" s="9">
        <f t="shared" si="2"/>
        <v>100</v>
      </c>
      <c r="K21" s="9" t="s">
        <v>1</v>
      </c>
      <c r="L21" s="9">
        <v>15</v>
      </c>
      <c r="M21" s="9"/>
      <c r="N21" s="9"/>
      <c r="O21" s="9"/>
      <c r="P21" s="9"/>
      <c r="Q21" s="9"/>
      <c r="R21" s="9">
        <f t="shared" si="3"/>
        <v>75</v>
      </c>
    </row>
    <row r="22" spans="2:18" x14ac:dyDescent="0.35">
      <c r="B22" s="9" t="s">
        <v>16</v>
      </c>
      <c r="C22" s="9">
        <v>4</v>
      </c>
      <c r="D22" s="9"/>
      <c r="E22" s="9"/>
      <c r="F22" s="9"/>
      <c r="G22" s="9"/>
      <c r="H22" s="9"/>
      <c r="I22" s="9">
        <f t="shared" si="2"/>
        <v>20</v>
      </c>
      <c r="K22" s="9" t="s">
        <v>10</v>
      </c>
      <c r="L22" s="9">
        <v>20</v>
      </c>
      <c r="M22" s="9"/>
      <c r="N22" s="9"/>
      <c r="O22" s="9"/>
      <c r="P22" s="9"/>
      <c r="Q22" s="9"/>
      <c r="R22" s="9">
        <f t="shared" si="3"/>
        <v>100</v>
      </c>
    </row>
    <row r="23" spans="2:18" x14ac:dyDescent="0.35">
      <c r="B23" s="9" t="s">
        <v>17</v>
      </c>
      <c r="C23" s="9">
        <v>10</v>
      </c>
      <c r="D23" s="9"/>
      <c r="E23" s="9"/>
      <c r="F23" s="9"/>
      <c r="G23" s="9"/>
      <c r="H23" s="9"/>
      <c r="I23" s="9">
        <f>(5*C23)-SUM(D23:H23)</f>
        <v>50</v>
      </c>
      <c r="K23" s="10" t="s">
        <v>11</v>
      </c>
      <c r="L23" s="10">
        <v>20</v>
      </c>
      <c r="M23" s="10"/>
      <c r="N23" s="10"/>
      <c r="O23" s="10"/>
      <c r="P23" s="10"/>
      <c r="Q23" s="10"/>
      <c r="R23" s="9">
        <f t="shared" si="3"/>
        <v>100</v>
      </c>
    </row>
    <row r="24" spans="2:18" x14ac:dyDescent="0.35">
      <c r="B24" s="12" t="s">
        <v>41</v>
      </c>
      <c r="C24" s="9">
        <f>SUM(C19:C23)</f>
        <v>239</v>
      </c>
      <c r="D24" s="9">
        <f t="shared" ref="D24:H24" si="4">SUM(D19:D23)</f>
        <v>0</v>
      </c>
      <c r="E24" s="9">
        <f t="shared" si="4"/>
        <v>0</v>
      </c>
      <c r="F24" s="9">
        <f t="shared" si="4"/>
        <v>0</v>
      </c>
      <c r="G24" s="9">
        <f t="shared" si="4"/>
        <v>0</v>
      </c>
      <c r="H24" s="9">
        <f t="shared" si="4"/>
        <v>0</v>
      </c>
      <c r="I24" s="9">
        <f t="shared" si="2"/>
        <v>1195</v>
      </c>
      <c r="K24" s="9" t="s">
        <v>41</v>
      </c>
      <c r="L24" s="9">
        <f>SUM(L19:L23)</f>
        <v>160</v>
      </c>
      <c r="M24" s="9">
        <f t="shared" ref="M24:P24" si="5">SUM(M19:M23)</f>
        <v>0</v>
      </c>
      <c r="N24" s="9">
        <f t="shared" si="5"/>
        <v>0</v>
      </c>
      <c r="O24" s="9">
        <f t="shared" si="5"/>
        <v>0</v>
      </c>
      <c r="P24" s="9">
        <f t="shared" si="5"/>
        <v>0</v>
      </c>
      <c r="Q24" s="9">
        <f>SUM(Q19:Q23)</f>
        <v>0</v>
      </c>
      <c r="R24" s="9">
        <f t="shared" si="3"/>
        <v>800</v>
      </c>
    </row>
    <row r="27" spans="2:18" x14ac:dyDescent="0.35">
      <c r="B27" s="9" t="s">
        <v>18</v>
      </c>
      <c r="C27" s="9" t="s">
        <v>32</v>
      </c>
      <c r="D27" s="9" t="s">
        <v>26</v>
      </c>
      <c r="E27" s="9" t="s">
        <v>27</v>
      </c>
      <c r="F27" s="9" t="s">
        <v>28</v>
      </c>
      <c r="G27" s="9" t="s">
        <v>29</v>
      </c>
      <c r="H27" s="9" t="s">
        <v>30</v>
      </c>
      <c r="I27" s="9" t="s">
        <v>31</v>
      </c>
      <c r="K27" s="9" t="s">
        <v>22</v>
      </c>
      <c r="L27" s="9" t="s">
        <v>32</v>
      </c>
      <c r="M27" s="9" t="s">
        <v>26</v>
      </c>
      <c r="N27" s="9" t="s">
        <v>27</v>
      </c>
      <c r="O27" s="9" t="s">
        <v>28</v>
      </c>
      <c r="P27" s="9" t="s">
        <v>29</v>
      </c>
      <c r="Q27" s="9" t="s">
        <v>30</v>
      </c>
      <c r="R27" s="9" t="s">
        <v>31</v>
      </c>
    </row>
    <row r="28" spans="2:18" x14ac:dyDescent="0.35">
      <c r="B28" s="9" t="s">
        <v>19</v>
      </c>
      <c r="C28" s="9">
        <v>20</v>
      </c>
      <c r="D28" s="9"/>
      <c r="E28" s="9"/>
      <c r="F28" s="9"/>
      <c r="G28" s="9"/>
      <c r="H28" s="9"/>
      <c r="I28" s="9">
        <f>(C28*5)-SUM(D28:H28)</f>
        <v>100</v>
      </c>
      <c r="K28" s="9" t="s">
        <v>23</v>
      </c>
      <c r="L28" s="9">
        <v>70</v>
      </c>
      <c r="M28" s="9"/>
      <c r="N28" s="9"/>
      <c r="O28" s="9"/>
      <c r="P28" s="9"/>
      <c r="Q28" s="9"/>
      <c r="R28" s="9">
        <f>(L28*5)-SUM(M28:Q28)</f>
        <v>350</v>
      </c>
    </row>
    <row r="29" spans="2:18" x14ac:dyDescent="0.35">
      <c r="B29" s="9" t="s">
        <v>20</v>
      </c>
      <c r="C29" s="9">
        <v>20</v>
      </c>
      <c r="D29" s="9"/>
      <c r="E29" s="9"/>
      <c r="F29" s="9"/>
      <c r="G29" s="9"/>
      <c r="H29" s="9"/>
      <c r="I29" s="9">
        <f t="shared" ref="I29:I32" si="6">(C29*5)-SUM(D29:H29)</f>
        <v>100</v>
      </c>
      <c r="K29" s="9" t="s">
        <v>24</v>
      </c>
      <c r="L29" s="9">
        <v>80</v>
      </c>
      <c r="M29" s="9"/>
      <c r="N29" s="9"/>
      <c r="O29" s="9"/>
      <c r="P29" s="9"/>
      <c r="Q29" s="9"/>
      <c r="R29" s="9">
        <f t="shared" ref="R29:R30" si="7">(L29*5)-SUM(M29:Q29)</f>
        <v>400</v>
      </c>
    </row>
    <row r="30" spans="2:18" x14ac:dyDescent="0.35">
      <c r="B30" s="9" t="s">
        <v>21</v>
      </c>
      <c r="C30" s="9">
        <v>10</v>
      </c>
      <c r="D30" s="9"/>
      <c r="E30" s="9"/>
      <c r="F30" s="9"/>
      <c r="G30" s="9"/>
      <c r="H30" s="9"/>
      <c r="I30" s="9">
        <f t="shared" si="6"/>
        <v>50</v>
      </c>
      <c r="K30" s="12" t="s">
        <v>41</v>
      </c>
      <c r="L30" s="9">
        <f>SUM(L28:L29)</f>
        <v>150</v>
      </c>
      <c r="M30" s="9">
        <f t="shared" ref="M30:Q30" si="8">SUM(M28:M29)</f>
        <v>0</v>
      </c>
      <c r="N30" s="9">
        <f t="shared" si="8"/>
        <v>0</v>
      </c>
      <c r="O30" s="9">
        <f t="shared" si="8"/>
        <v>0</v>
      </c>
      <c r="P30" s="9">
        <f t="shared" si="8"/>
        <v>0</v>
      </c>
      <c r="Q30" s="9">
        <f t="shared" si="8"/>
        <v>0</v>
      </c>
      <c r="R30" s="9">
        <f t="shared" si="7"/>
        <v>750</v>
      </c>
    </row>
    <row r="31" spans="2:18" x14ac:dyDescent="0.35">
      <c r="B31" s="9" t="s">
        <v>44</v>
      </c>
      <c r="C31" s="9">
        <v>45</v>
      </c>
      <c r="D31" s="9"/>
      <c r="E31" s="9"/>
      <c r="F31" s="9"/>
      <c r="G31" s="9"/>
      <c r="H31" s="9"/>
      <c r="I31" s="9">
        <f t="shared" si="6"/>
        <v>225</v>
      </c>
    </row>
    <row r="32" spans="2:18" x14ac:dyDescent="0.35">
      <c r="B32" s="12" t="s">
        <v>41</v>
      </c>
      <c r="C32" s="9">
        <f>SUM(C28:C31)</f>
        <v>95</v>
      </c>
      <c r="D32" s="9">
        <f t="shared" ref="D32:H32" si="9">SUM(D28:D31)</f>
        <v>0</v>
      </c>
      <c r="E32" s="9">
        <f t="shared" si="9"/>
        <v>0</v>
      </c>
      <c r="F32" s="9">
        <f t="shared" si="9"/>
        <v>0</v>
      </c>
      <c r="G32" s="9">
        <f t="shared" si="9"/>
        <v>0</v>
      </c>
      <c r="H32" s="9">
        <f t="shared" si="9"/>
        <v>0</v>
      </c>
      <c r="I32" s="9">
        <f t="shared" si="6"/>
        <v>475</v>
      </c>
    </row>
    <row r="33" spans="2:2" x14ac:dyDescent="0.35">
      <c r="B33" s="11" t="s">
        <v>45</v>
      </c>
    </row>
    <row r="34" spans="2:2" x14ac:dyDescent="0.35">
      <c r="B34" s="11" t="s">
        <v>46</v>
      </c>
    </row>
  </sheetData>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5" id="{8E51BA06-49B7-4145-840D-BE02EB476F13}">
            <x14:iconSet iconSet="3Triangles">
              <x14:cfvo type="percent">
                <xm:f>0</xm:f>
              </x14:cfvo>
              <x14:cfvo type="num">
                <xm:f>0</xm:f>
              </x14:cfvo>
              <x14:cfvo type="num" gte="0">
                <xm:f>0</xm:f>
              </x14:cfvo>
            </x14:iconSet>
          </x14:cfRule>
          <xm:sqref>E8:E15</xm:sqref>
        </x14:conditionalFormatting>
        <x14:conditionalFormatting xmlns:xm="http://schemas.microsoft.com/office/excel/2006/main">
          <x14:cfRule type="iconSet" priority="4" id="{9A1AD61B-D712-4513-ACB6-CB69264FA47E}">
            <x14:iconSet iconSet="3Triangles">
              <x14:cfvo type="percent">
                <xm:f>0</xm:f>
              </x14:cfvo>
              <x14:cfvo type="percent">
                <xm:f>0</xm:f>
              </x14:cfvo>
              <x14:cfvo type="percent" gte="0">
                <xm:f>0</xm:f>
              </x14:cfvo>
            </x14:iconSet>
          </x14:cfRule>
          <xm:sqref>I19:I24</xm:sqref>
        </x14:conditionalFormatting>
        <x14:conditionalFormatting xmlns:xm="http://schemas.microsoft.com/office/excel/2006/main">
          <x14:cfRule type="iconSet" priority="3" id="{146B3469-EF9E-4ABA-BF57-1CA4EB0794F7}">
            <x14:iconSet iconSet="3Triangles">
              <x14:cfvo type="percent">
                <xm:f>0</xm:f>
              </x14:cfvo>
              <x14:cfvo type="num">
                <xm:f>0</xm:f>
              </x14:cfvo>
              <x14:cfvo type="num" gte="0">
                <xm:f>0</xm:f>
              </x14:cfvo>
            </x14:iconSet>
          </x14:cfRule>
          <xm:sqref>I28:I32</xm:sqref>
        </x14:conditionalFormatting>
        <x14:conditionalFormatting xmlns:xm="http://schemas.microsoft.com/office/excel/2006/main">
          <x14:cfRule type="iconSet" priority="2" id="{64C00704-8CDA-4FE3-8955-57C67CAD30FB}">
            <x14:iconSet iconSet="3Triangles">
              <x14:cfvo type="percent">
                <xm:f>0</xm:f>
              </x14:cfvo>
              <x14:cfvo type="num">
                <xm:f>0</xm:f>
              </x14:cfvo>
              <x14:cfvo type="num">
                <xm:f>0</xm:f>
              </x14:cfvo>
            </x14:iconSet>
          </x14:cfRule>
          <xm:sqref>R19:R24</xm:sqref>
        </x14:conditionalFormatting>
        <x14:conditionalFormatting xmlns:xm="http://schemas.microsoft.com/office/excel/2006/main">
          <x14:cfRule type="iconSet" priority="1" id="{6BC394DE-99CC-4A5F-9A97-01772C9391F2}">
            <x14:iconSet iconSet="3Triangles">
              <x14:cfvo type="percent">
                <xm:f>0</xm:f>
              </x14:cfvo>
              <x14:cfvo type="num">
                <xm:f>0</xm:f>
              </x14:cfvo>
              <x14:cfvo type="num">
                <xm:f>0</xm:f>
              </x14:cfvo>
            </x14:iconSet>
          </x14:cfRule>
          <xm:sqref>R28:R30</xm:sqref>
        </x14:conditionalFormatting>
        <x14:conditionalFormatting xmlns:xm="http://schemas.microsoft.com/office/excel/2006/main">
          <x14:cfRule type="iconSet" priority="6" id="{38EF81D6-E02F-4250-9CA9-DA14B0683BC9}">
            <x14:iconSet iconSet="3Triangles">
              <x14:cfvo type="percent">
                <xm:f>0</xm:f>
              </x14:cfvo>
              <x14:cfvo type="percent">
                <xm:f>33</xm:f>
              </x14:cfvo>
              <x14:cfvo type="percent">
                <xm:f>67</xm:f>
              </x14:cfvo>
            </x14:iconSet>
          </x14:cfRule>
          <xm:sqref>N7:N15</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5B1F3-ECAB-49BD-BD8D-CA21F116ABF5}">
  <dimension ref="A1:R34"/>
  <sheetViews>
    <sheetView workbookViewId="0">
      <selection activeCell="D4" sqref="D4:D5"/>
    </sheetView>
  </sheetViews>
  <sheetFormatPr defaultRowHeight="14.5" x14ac:dyDescent="0.35"/>
  <cols>
    <col min="1" max="1" width="15.453125" customWidth="1"/>
    <col min="2" max="2" width="15.81640625" customWidth="1"/>
    <col min="3" max="3" width="14.1796875" bestFit="1" customWidth="1"/>
    <col min="4" max="4" width="10.08984375" customWidth="1"/>
    <col min="5" max="5" width="9.453125" bestFit="1" customWidth="1"/>
    <col min="9" max="9" width="9.26953125" customWidth="1"/>
    <col min="11" max="11" width="13.36328125" bestFit="1" customWidth="1"/>
    <col min="12" max="12" width="13.26953125" bestFit="1" customWidth="1"/>
    <col min="13" max="13" width="8.7265625" customWidth="1"/>
    <col min="14" max="14" width="9.81640625" customWidth="1"/>
  </cols>
  <sheetData>
    <row r="1" spans="1:14" ht="43.5" x14ac:dyDescent="0.35">
      <c r="A1" s="1" t="s">
        <v>56</v>
      </c>
    </row>
    <row r="2" spans="1:14" x14ac:dyDescent="0.35">
      <c r="A2" s="1"/>
      <c r="N2" t="s">
        <v>49</v>
      </c>
    </row>
    <row r="3" spans="1:14" x14ac:dyDescent="0.35">
      <c r="B3" s="9"/>
      <c r="C3" s="9" t="s">
        <v>33</v>
      </c>
      <c r="D3" s="9" t="s">
        <v>34</v>
      </c>
      <c r="F3" t="s">
        <v>52</v>
      </c>
      <c r="H3">
        <f>SUM(D4:D5)</f>
        <v>0</v>
      </c>
      <c r="N3" t="s">
        <v>50</v>
      </c>
    </row>
    <row r="4" spans="1:14" x14ac:dyDescent="0.35">
      <c r="B4" s="9" t="s">
        <v>3</v>
      </c>
      <c r="C4" s="9">
        <v>5000</v>
      </c>
      <c r="D4" s="9"/>
      <c r="F4" t="s">
        <v>53</v>
      </c>
      <c r="H4">
        <f>SUM(D15,D24:H24,D32:H32,M24:Q24,M30:Q30)</f>
        <v>0</v>
      </c>
      <c r="N4" t="s">
        <v>51</v>
      </c>
    </row>
    <row r="5" spans="1:14" x14ac:dyDescent="0.35">
      <c r="B5" s="9" t="s">
        <v>25</v>
      </c>
      <c r="C5" s="9">
        <v>500</v>
      </c>
      <c r="D5" s="9"/>
      <c r="F5" t="s">
        <v>54</v>
      </c>
      <c r="H5">
        <f>H3-H4</f>
        <v>0</v>
      </c>
    </row>
    <row r="6" spans="1:14" x14ac:dyDescent="0.35">
      <c r="K6" s="9" t="s">
        <v>2</v>
      </c>
      <c r="L6" s="9" t="s">
        <v>33</v>
      </c>
      <c r="M6" s="9" t="s">
        <v>34</v>
      </c>
      <c r="N6" s="12" t="s">
        <v>31</v>
      </c>
    </row>
    <row r="7" spans="1:14" x14ac:dyDescent="0.35">
      <c r="B7" s="9" t="s">
        <v>35</v>
      </c>
      <c r="C7" s="9" t="s">
        <v>42</v>
      </c>
      <c r="D7" s="13" t="s">
        <v>34</v>
      </c>
      <c r="E7" s="9" t="s">
        <v>43</v>
      </c>
      <c r="K7" s="9" t="s">
        <v>35</v>
      </c>
      <c r="L7" s="9">
        <v>20</v>
      </c>
      <c r="M7" s="9">
        <f>E15</f>
        <v>1325</v>
      </c>
      <c r="N7" s="9">
        <f>M7-L7</f>
        <v>1305</v>
      </c>
    </row>
    <row r="8" spans="1:14" x14ac:dyDescent="0.35">
      <c r="B8" s="9" t="s">
        <v>39</v>
      </c>
      <c r="C8" s="9">
        <v>1000</v>
      </c>
      <c r="D8" s="13"/>
      <c r="E8" s="9">
        <f>C8-D8</f>
        <v>1000</v>
      </c>
      <c r="K8" s="9" t="s">
        <v>6</v>
      </c>
      <c r="L8" s="9">
        <v>50</v>
      </c>
      <c r="M8" s="9">
        <f>R24</f>
        <v>800</v>
      </c>
      <c r="N8" s="9">
        <f t="shared" ref="N8:N14" si="0">M8-L8</f>
        <v>750</v>
      </c>
    </row>
    <row r="9" spans="1:14" x14ac:dyDescent="0.35">
      <c r="B9" s="9" t="s">
        <v>4</v>
      </c>
      <c r="C9" s="9">
        <v>50</v>
      </c>
      <c r="D9" s="13"/>
      <c r="E9" s="9">
        <f t="shared" ref="E9:E15" si="1">C9-D9</f>
        <v>50</v>
      </c>
      <c r="K9" s="9" t="s">
        <v>36</v>
      </c>
      <c r="L9" s="9">
        <v>0</v>
      </c>
      <c r="M9" s="9">
        <f>I24</f>
        <v>1195</v>
      </c>
      <c r="N9" s="9">
        <f t="shared" si="0"/>
        <v>1195</v>
      </c>
    </row>
    <row r="10" spans="1:14" x14ac:dyDescent="0.35">
      <c r="B10" s="9" t="s">
        <v>5</v>
      </c>
      <c r="C10" s="9">
        <v>100</v>
      </c>
      <c r="D10" s="13"/>
      <c r="E10" s="9">
        <f t="shared" si="1"/>
        <v>100</v>
      </c>
      <c r="K10" s="9" t="s">
        <v>22</v>
      </c>
      <c r="L10" s="9">
        <v>0</v>
      </c>
      <c r="M10" s="9">
        <f>R30</f>
        <v>750</v>
      </c>
      <c r="N10" s="9">
        <f t="shared" si="0"/>
        <v>750</v>
      </c>
    </row>
    <row r="11" spans="1:14" x14ac:dyDescent="0.35">
      <c r="B11" s="9" t="s">
        <v>40</v>
      </c>
      <c r="C11" s="9">
        <v>75</v>
      </c>
      <c r="D11" s="13"/>
      <c r="E11" s="9">
        <f t="shared" si="1"/>
        <v>75</v>
      </c>
      <c r="K11" s="9" t="s">
        <v>18</v>
      </c>
      <c r="L11" s="9">
        <v>0</v>
      </c>
      <c r="M11" s="9">
        <f>I32</f>
        <v>475</v>
      </c>
      <c r="N11" s="9">
        <f t="shared" si="0"/>
        <v>475</v>
      </c>
    </row>
    <row r="12" spans="1:14" x14ac:dyDescent="0.35">
      <c r="B12" s="9" t="s">
        <v>9</v>
      </c>
      <c r="C12" s="9">
        <v>25</v>
      </c>
      <c r="D12" s="13"/>
      <c r="E12" s="9">
        <f t="shared" si="1"/>
        <v>25</v>
      </c>
      <c r="K12" s="9" t="s">
        <v>37</v>
      </c>
      <c r="L12" s="9">
        <v>50</v>
      </c>
      <c r="M12" s="9">
        <v>50</v>
      </c>
      <c r="N12" s="9">
        <f t="shared" si="0"/>
        <v>0</v>
      </c>
    </row>
    <row r="13" spans="1:14" x14ac:dyDescent="0.35">
      <c r="B13" s="9" t="s">
        <v>12</v>
      </c>
      <c r="C13" s="9">
        <v>25</v>
      </c>
      <c r="D13" s="13"/>
      <c r="E13" s="9">
        <f t="shared" si="1"/>
        <v>25</v>
      </c>
      <c r="K13" s="9" t="s">
        <v>38</v>
      </c>
      <c r="L13" s="9">
        <f>C4*0.15</f>
        <v>750</v>
      </c>
      <c r="M13" s="9">
        <f>D4*0.15</f>
        <v>0</v>
      </c>
      <c r="N13" s="9">
        <f t="shared" si="0"/>
        <v>-750</v>
      </c>
    </row>
    <row r="14" spans="1:14" x14ac:dyDescent="0.35">
      <c r="B14" s="10" t="s">
        <v>10</v>
      </c>
      <c r="C14" s="10">
        <v>50</v>
      </c>
      <c r="D14" s="3"/>
      <c r="E14" s="9">
        <f t="shared" si="1"/>
        <v>50</v>
      </c>
      <c r="K14" s="11" t="s">
        <v>55</v>
      </c>
      <c r="L14" s="11">
        <v>0</v>
      </c>
      <c r="M14">
        <f>H5-(SUM(M7:M13))</f>
        <v>-4595</v>
      </c>
      <c r="N14" s="9">
        <f t="shared" si="0"/>
        <v>-4595</v>
      </c>
    </row>
    <row r="15" spans="1:14" x14ac:dyDescent="0.35">
      <c r="B15" s="9" t="s">
        <v>41</v>
      </c>
      <c r="C15" s="9">
        <f>SUM(C8:C14)</f>
        <v>1325</v>
      </c>
      <c r="D15" s="13">
        <f>SUM(D8:D14)</f>
        <v>0</v>
      </c>
      <c r="E15" s="9">
        <f t="shared" si="1"/>
        <v>1325</v>
      </c>
      <c r="F15" s="2"/>
      <c r="G15" s="2"/>
      <c r="H15" s="2"/>
      <c r="K15" s="12" t="s">
        <v>41</v>
      </c>
      <c r="L15" s="9">
        <f>SUM(L7:L14)</f>
        <v>870</v>
      </c>
      <c r="M15" s="9">
        <f>SUM(M7:M14)</f>
        <v>0</v>
      </c>
      <c r="N15" s="9">
        <f>M15-L15</f>
        <v>-870</v>
      </c>
    </row>
    <row r="18" spans="2:18" x14ac:dyDescent="0.35">
      <c r="B18" s="9" t="s">
        <v>36</v>
      </c>
      <c r="C18" s="9" t="s">
        <v>32</v>
      </c>
      <c r="D18" s="9" t="s">
        <v>26</v>
      </c>
      <c r="E18" s="9" t="s">
        <v>27</v>
      </c>
      <c r="F18" s="9" t="s">
        <v>28</v>
      </c>
      <c r="G18" s="9" t="s">
        <v>29</v>
      </c>
      <c r="H18" s="9" t="s">
        <v>30</v>
      </c>
      <c r="I18" s="9" t="s">
        <v>31</v>
      </c>
      <c r="K18" s="9" t="s">
        <v>6</v>
      </c>
      <c r="L18" s="9" t="s">
        <v>32</v>
      </c>
      <c r="M18" s="9" t="s">
        <v>26</v>
      </c>
      <c r="N18" s="9" t="s">
        <v>27</v>
      </c>
      <c r="O18" s="9" t="s">
        <v>28</v>
      </c>
      <c r="P18" s="9" t="s">
        <v>29</v>
      </c>
      <c r="Q18" s="9" t="s">
        <v>30</v>
      </c>
      <c r="R18" s="9" t="s">
        <v>31</v>
      </c>
    </row>
    <row r="19" spans="2:18" x14ac:dyDescent="0.35">
      <c r="B19" s="9" t="s">
        <v>13</v>
      </c>
      <c r="C19" s="9">
        <v>125</v>
      </c>
      <c r="D19" s="9"/>
      <c r="E19" s="9"/>
      <c r="F19" s="9"/>
      <c r="G19" s="9"/>
      <c r="H19" s="9"/>
      <c r="I19" s="9">
        <f>(5*C19)-SUM(D19:H19)</f>
        <v>625</v>
      </c>
      <c r="K19" s="9" t="s">
        <v>7</v>
      </c>
      <c r="L19" s="9">
        <v>75</v>
      </c>
      <c r="M19" s="9"/>
      <c r="N19" s="9"/>
      <c r="O19" s="9"/>
      <c r="P19" s="9"/>
      <c r="Q19" s="9"/>
      <c r="R19" s="9">
        <f>(L19*5) - SUM(M19:Q19)</f>
        <v>375</v>
      </c>
    </row>
    <row r="20" spans="2:18" x14ac:dyDescent="0.35">
      <c r="B20" s="9" t="s">
        <v>14</v>
      </c>
      <c r="C20" s="9">
        <v>80</v>
      </c>
      <c r="D20" s="9"/>
      <c r="E20" s="9"/>
      <c r="F20" s="9"/>
      <c r="G20" s="9"/>
      <c r="H20" s="9"/>
      <c r="I20" s="9">
        <f t="shared" ref="I20:I24" si="2">(5*C20)-SUM(D20:H20)</f>
        <v>400</v>
      </c>
      <c r="K20" s="9" t="s">
        <v>8</v>
      </c>
      <c r="L20" s="9">
        <v>30</v>
      </c>
      <c r="M20" s="9"/>
      <c r="N20" s="9"/>
      <c r="O20" s="9"/>
      <c r="P20" s="9"/>
      <c r="Q20" s="9"/>
      <c r="R20" s="9">
        <f t="shared" ref="R20:R24" si="3">(L20*5) - SUM(M20:Q20)</f>
        <v>150</v>
      </c>
    </row>
    <row r="21" spans="2:18" x14ac:dyDescent="0.35">
      <c r="B21" s="9" t="s">
        <v>15</v>
      </c>
      <c r="C21" s="9">
        <v>20</v>
      </c>
      <c r="D21" s="9"/>
      <c r="E21" s="9"/>
      <c r="F21" s="9"/>
      <c r="G21" s="9"/>
      <c r="H21" s="9"/>
      <c r="I21" s="9">
        <f t="shared" si="2"/>
        <v>100</v>
      </c>
      <c r="K21" s="9" t="s">
        <v>1</v>
      </c>
      <c r="L21" s="9">
        <v>15</v>
      </c>
      <c r="M21" s="9"/>
      <c r="N21" s="9"/>
      <c r="O21" s="9"/>
      <c r="P21" s="9"/>
      <c r="Q21" s="9"/>
      <c r="R21" s="9">
        <f t="shared" si="3"/>
        <v>75</v>
      </c>
    </row>
    <row r="22" spans="2:18" x14ac:dyDescent="0.35">
      <c r="B22" s="9" t="s">
        <v>16</v>
      </c>
      <c r="C22" s="9">
        <v>4</v>
      </c>
      <c r="D22" s="9"/>
      <c r="E22" s="9"/>
      <c r="F22" s="9"/>
      <c r="G22" s="9"/>
      <c r="H22" s="9"/>
      <c r="I22" s="9">
        <f t="shared" si="2"/>
        <v>20</v>
      </c>
      <c r="K22" s="9" t="s">
        <v>10</v>
      </c>
      <c r="L22" s="9">
        <v>20</v>
      </c>
      <c r="M22" s="9"/>
      <c r="N22" s="9"/>
      <c r="O22" s="9"/>
      <c r="P22" s="9"/>
      <c r="Q22" s="9"/>
      <c r="R22" s="9">
        <f t="shared" si="3"/>
        <v>100</v>
      </c>
    </row>
    <row r="23" spans="2:18" x14ac:dyDescent="0.35">
      <c r="B23" s="9" t="s">
        <v>17</v>
      </c>
      <c r="C23" s="9">
        <v>10</v>
      </c>
      <c r="D23" s="9"/>
      <c r="E23" s="9"/>
      <c r="F23" s="9"/>
      <c r="G23" s="9"/>
      <c r="H23" s="9"/>
      <c r="I23" s="9">
        <f>(5*C23)-SUM(D23:H23)</f>
        <v>50</v>
      </c>
      <c r="K23" s="10" t="s">
        <v>11</v>
      </c>
      <c r="L23" s="10">
        <v>20</v>
      </c>
      <c r="M23" s="10"/>
      <c r="N23" s="10"/>
      <c r="O23" s="10"/>
      <c r="P23" s="10"/>
      <c r="Q23" s="10"/>
      <c r="R23" s="9">
        <f t="shared" si="3"/>
        <v>100</v>
      </c>
    </row>
    <row r="24" spans="2:18" x14ac:dyDescent="0.35">
      <c r="B24" s="12" t="s">
        <v>41</v>
      </c>
      <c r="C24" s="9">
        <f>SUM(C19:C23)</f>
        <v>239</v>
      </c>
      <c r="D24" s="9">
        <f t="shared" ref="D24:H24" si="4">SUM(D19:D23)</f>
        <v>0</v>
      </c>
      <c r="E24" s="9">
        <f t="shared" si="4"/>
        <v>0</v>
      </c>
      <c r="F24" s="9">
        <f t="shared" si="4"/>
        <v>0</v>
      </c>
      <c r="G24" s="9">
        <f t="shared" si="4"/>
        <v>0</v>
      </c>
      <c r="H24" s="9">
        <f t="shared" si="4"/>
        <v>0</v>
      </c>
      <c r="I24" s="9">
        <f t="shared" si="2"/>
        <v>1195</v>
      </c>
      <c r="K24" s="9" t="s">
        <v>41</v>
      </c>
      <c r="L24" s="9">
        <f>SUM(L19:L23)</f>
        <v>160</v>
      </c>
      <c r="M24" s="9">
        <f t="shared" ref="M24:P24" si="5">SUM(M19:M23)</f>
        <v>0</v>
      </c>
      <c r="N24" s="9">
        <f t="shared" si="5"/>
        <v>0</v>
      </c>
      <c r="O24" s="9">
        <f t="shared" si="5"/>
        <v>0</v>
      </c>
      <c r="P24" s="9">
        <f t="shared" si="5"/>
        <v>0</v>
      </c>
      <c r="Q24" s="9">
        <f>SUM(Q19:Q23)</f>
        <v>0</v>
      </c>
      <c r="R24" s="9">
        <f t="shared" si="3"/>
        <v>800</v>
      </c>
    </row>
    <row r="27" spans="2:18" x14ac:dyDescent="0.35">
      <c r="B27" s="9" t="s">
        <v>18</v>
      </c>
      <c r="C27" s="9" t="s">
        <v>32</v>
      </c>
      <c r="D27" s="9" t="s">
        <v>26</v>
      </c>
      <c r="E27" s="9" t="s">
        <v>27</v>
      </c>
      <c r="F27" s="9" t="s">
        <v>28</v>
      </c>
      <c r="G27" s="9" t="s">
        <v>29</v>
      </c>
      <c r="H27" s="9" t="s">
        <v>30</v>
      </c>
      <c r="I27" s="9" t="s">
        <v>31</v>
      </c>
      <c r="K27" s="9" t="s">
        <v>22</v>
      </c>
      <c r="L27" s="9" t="s">
        <v>32</v>
      </c>
      <c r="M27" s="9" t="s">
        <v>26</v>
      </c>
      <c r="N27" s="9" t="s">
        <v>27</v>
      </c>
      <c r="O27" s="9" t="s">
        <v>28</v>
      </c>
      <c r="P27" s="9" t="s">
        <v>29</v>
      </c>
      <c r="Q27" s="9" t="s">
        <v>30</v>
      </c>
      <c r="R27" s="9" t="s">
        <v>31</v>
      </c>
    </row>
    <row r="28" spans="2:18" x14ac:dyDescent="0.35">
      <c r="B28" s="9" t="s">
        <v>19</v>
      </c>
      <c r="C28" s="9">
        <v>20</v>
      </c>
      <c r="D28" s="9"/>
      <c r="E28" s="9"/>
      <c r="F28" s="9"/>
      <c r="G28" s="9"/>
      <c r="H28" s="9"/>
      <c r="I28" s="9">
        <f>(C28*5)-SUM(D28:H28)</f>
        <v>100</v>
      </c>
      <c r="K28" s="9" t="s">
        <v>23</v>
      </c>
      <c r="L28" s="9">
        <v>70</v>
      </c>
      <c r="M28" s="9"/>
      <c r="N28" s="9"/>
      <c r="O28" s="9"/>
      <c r="P28" s="9"/>
      <c r="Q28" s="9"/>
      <c r="R28" s="9">
        <f>(L28*5)-SUM(M28:Q28)</f>
        <v>350</v>
      </c>
    </row>
    <row r="29" spans="2:18" x14ac:dyDescent="0.35">
      <c r="B29" s="9" t="s">
        <v>20</v>
      </c>
      <c r="C29" s="9">
        <v>20</v>
      </c>
      <c r="D29" s="9"/>
      <c r="E29" s="9"/>
      <c r="F29" s="9"/>
      <c r="G29" s="9"/>
      <c r="H29" s="9"/>
      <c r="I29" s="9">
        <f t="shared" ref="I29:I32" si="6">(C29*5)-SUM(D29:H29)</f>
        <v>100</v>
      </c>
      <c r="K29" s="9" t="s">
        <v>24</v>
      </c>
      <c r="L29" s="9">
        <v>80</v>
      </c>
      <c r="M29" s="9"/>
      <c r="N29" s="9"/>
      <c r="O29" s="9"/>
      <c r="P29" s="9"/>
      <c r="Q29" s="9"/>
      <c r="R29" s="9">
        <f t="shared" ref="R29:R30" si="7">(L29*5)-SUM(M29:Q29)</f>
        <v>400</v>
      </c>
    </row>
    <row r="30" spans="2:18" x14ac:dyDescent="0.35">
      <c r="B30" s="9" t="s">
        <v>21</v>
      </c>
      <c r="C30" s="9">
        <v>10</v>
      </c>
      <c r="D30" s="9"/>
      <c r="E30" s="9"/>
      <c r="F30" s="9"/>
      <c r="G30" s="9"/>
      <c r="H30" s="9"/>
      <c r="I30" s="9">
        <f t="shared" si="6"/>
        <v>50</v>
      </c>
      <c r="K30" s="12" t="s">
        <v>41</v>
      </c>
      <c r="L30" s="9">
        <f>SUM(L28:L29)</f>
        <v>150</v>
      </c>
      <c r="M30" s="9">
        <f t="shared" ref="M30:Q30" si="8">SUM(M28:M29)</f>
        <v>0</v>
      </c>
      <c r="N30" s="9">
        <f t="shared" si="8"/>
        <v>0</v>
      </c>
      <c r="O30" s="9">
        <f t="shared" si="8"/>
        <v>0</v>
      </c>
      <c r="P30" s="9">
        <f t="shared" si="8"/>
        <v>0</v>
      </c>
      <c r="Q30" s="9">
        <f t="shared" si="8"/>
        <v>0</v>
      </c>
      <c r="R30" s="9">
        <f t="shared" si="7"/>
        <v>750</v>
      </c>
    </row>
    <row r="31" spans="2:18" x14ac:dyDescent="0.35">
      <c r="B31" s="9" t="s">
        <v>44</v>
      </c>
      <c r="C31" s="9">
        <v>45</v>
      </c>
      <c r="D31" s="9"/>
      <c r="E31" s="9"/>
      <c r="F31" s="9"/>
      <c r="G31" s="9"/>
      <c r="H31" s="9"/>
      <c r="I31" s="9">
        <f t="shared" si="6"/>
        <v>225</v>
      </c>
    </row>
    <row r="32" spans="2:18" x14ac:dyDescent="0.35">
      <c r="B32" s="12" t="s">
        <v>41</v>
      </c>
      <c r="C32" s="9">
        <f>SUM(C28:C31)</f>
        <v>95</v>
      </c>
      <c r="D32" s="9">
        <f t="shared" ref="D32:H32" si="9">SUM(D28:D31)</f>
        <v>0</v>
      </c>
      <c r="E32" s="9">
        <f t="shared" si="9"/>
        <v>0</v>
      </c>
      <c r="F32" s="9">
        <f t="shared" si="9"/>
        <v>0</v>
      </c>
      <c r="G32" s="9">
        <f t="shared" si="9"/>
        <v>0</v>
      </c>
      <c r="H32" s="9">
        <f t="shared" si="9"/>
        <v>0</v>
      </c>
      <c r="I32" s="9">
        <f t="shared" si="6"/>
        <v>475</v>
      </c>
    </row>
    <row r="33" spans="2:2" x14ac:dyDescent="0.35">
      <c r="B33" s="11" t="s">
        <v>45</v>
      </c>
    </row>
    <row r="34" spans="2:2" x14ac:dyDescent="0.35">
      <c r="B34" s="11" t="s">
        <v>46</v>
      </c>
    </row>
  </sheetData>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5" id="{8F89F7AB-354B-4C53-A67B-EA909EB1394E}">
            <x14:iconSet iconSet="3Triangles">
              <x14:cfvo type="percent">
                <xm:f>0</xm:f>
              </x14:cfvo>
              <x14:cfvo type="num">
                <xm:f>0</xm:f>
              </x14:cfvo>
              <x14:cfvo type="num" gte="0">
                <xm:f>0</xm:f>
              </x14:cfvo>
            </x14:iconSet>
          </x14:cfRule>
          <xm:sqref>E8:E15</xm:sqref>
        </x14:conditionalFormatting>
        <x14:conditionalFormatting xmlns:xm="http://schemas.microsoft.com/office/excel/2006/main">
          <x14:cfRule type="iconSet" priority="4" id="{C1CBE110-7092-4C64-8C92-9403C2A017C2}">
            <x14:iconSet iconSet="3Triangles">
              <x14:cfvo type="percent">
                <xm:f>0</xm:f>
              </x14:cfvo>
              <x14:cfvo type="percent">
                <xm:f>0</xm:f>
              </x14:cfvo>
              <x14:cfvo type="percent" gte="0">
                <xm:f>0</xm:f>
              </x14:cfvo>
            </x14:iconSet>
          </x14:cfRule>
          <xm:sqref>I19:I24</xm:sqref>
        </x14:conditionalFormatting>
        <x14:conditionalFormatting xmlns:xm="http://schemas.microsoft.com/office/excel/2006/main">
          <x14:cfRule type="iconSet" priority="3" id="{83E20851-CDCE-4911-A914-BB19A9A4C60F}">
            <x14:iconSet iconSet="3Triangles">
              <x14:cfvo type="percent">
                <xm:f>0</xm:f>
              </x14:cfvo>
              <x14:cfvo type="num">
                <xm:f>0</xm:f>
              </x14:cfvo>
              <x14:cfvo type="num" gte="0">
                <xm:f>0</xm:f>
              </x14:cfvo>
            </x14:iconSet>
          </x14:cfRule>
          <xm:sqref>I28:I32</xm:sqref>
        </x14:conditionalFormatting>
        <x14:conditionalFormatting xmlns:xm="http://schemas.microsoft.com/office/excel/2006/main">
          <x14:cfRule type="iconSet" priority="2" id="{D5673681-B176-48F6-91CB-DC429A96E61C}">
            <x14:iconSet iconSet="3Triangles">
              <x14:cfvo type="percent">
                <xm:f>0</xm:f>
              </x14:cfvo>
              <x14:cfvo type="num">
                <xm:f>0</xm:f>
              </x14:cfvo>
              <x14:cfvo type="num">
                <xm:f>0</xm:f>
              </x14:cfvo>
            </x14:iconSet>
          </x14:cfRule>
          <xm:sqref>R19:R24</xm:sqref>
        </x14:conditionalFormatting>
        <x14:conditionalFormatting xmlns:xm="http://schemas.microsoft.com/office/excel/2006/main">
          <x14:cfRule type="iconSet" priority="1" id="{06CB2F5F-B7B8-4F80-A9D3-49CFBE6D494A}">
            <x14:iconSet iconSet="3Triangles">
              <x14:cfvo type="percent">
                <xm:f>0</xm:f>
              </x14:cfvo>
              <x14:cfvo type="num">
                <xm:f>0</xm:f>
              </x14:cfvo>
              <x14:cfvo type="num">
                <xm:f>0</xm:f>
              </x14:cfvo>
            </x14:iconSet>
          </x14:cfRule>
          <xm:sqref>R28:R30</xm:sqref>
        </x14:conditionalFormatting>
        <x14:conditionalFormatting xmlns:xm="http://schemas.microsoft.com/office/excel/2006/main">
          <x14:cfRule type="iconSet" priority="6" id="{74C75D67-7815-475E-A2E9-183BAAE6713B}">
            <x14:iconSet iconSet="3Triangles">
              <x14:cfvo type="percent">
                <xm:f>0</xm:f>
              </x14:cfvo>
              <x14:cfvo type="percent">
                <xm:f>33</xm:f>
              </x14:cfvo>
              <x14:cfvo type="percent">
                <xm:f>67</xm:f>
              </x14:cfvo>
            </x14:iconSet>
          </x14:cfRule>
          <xm:sqref>N7:N15</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875C9-506C-4E95-883F-78D3E964473C}">
  <dimension ref="A1:R34"/>
  <sheetViews>
    <sheetView topLeftCell="A6" workbookViewId="0">
      <selection activeCell="D31" sqref="D31:H31"/>
    </sheetView>
  </sheetViews>
  <sheetFormatPr defaultRowHeight="14.5" x14ac:dyDescent="0.35"/>
  <cols>
    <col min="1" max="1" width="15.453125" customWidth="1"/>
    <col min="2" max="2" width="15.81640625" customWidth="1"/>
    <col min="3" max="3" width="14.1796875" bestFit="1" customWidth="1"/>
    <col min="4" max="4" width="10.08984375" customWidth="1"/>
    <col min="5" max="5" width="9.453125" bestFit="1" customWidth="1"/>
    <col min="9" max="9" width="9.26953125" customWidth="1"/>
    <col min="11" max="11" width="13.36328125" bestFit="1" customWidth="1"/>
    <col min="12" max="12" width="13.26953125" bestFit="1" customWidth="1"/>
    <col min="13" max="13" width="8.7265625" customWidth="1"/>
    <col min="14" max="14" width="9.81640625" customWidth="1"/>
  </cols>
  <sheetData>
    <row r="1" spans="1:14" ht="43.5" x14ac:dyDescent="0.35">
      <c r="A1" s="1" t="s">
        <v>56</v>
      </c>
    </row>
    <row r="2" spans="1:14" x14ac:dyDescent="0.35">
      <c r="A2" s="1"/>
      <c r="N2" t="s">
        <v>49</v>
      </c>
    </row>
    <row r="3" spans="1:14" x14ac:dyDescent="0.35">
      <c r="B3" s="9"/>
      <c r="C3" s="9" t="s">
        <v>33</v>
      </c>
      <c r="D3" s="9" t="s">
        <v>34</v>
      </c>
      <c r="F3" t="s">
        <v>52</v>
      </c>
      <c r="H3">
        <f>SUM(D4:D5)</f>
        <v>0</v>
      </c>
      <c r="N3" t="s">
        <v>50</v>
      </c>
    </row>
    <row r="4" spans="1:14" x14ac:dyDescent="0.35">
      <c r="B4" s="9" t="s">
        <v>3</v>
      </c>
      <c r="C4" s="9">
        <v>5000</v>
      </c>
      <c r="D4" s="9"/>
      <c r="F4" t="s">
        <v>53</v>
      </c>
      <c r="H4">
        <f>SUM(D15,D24:H24,D32:H32,M24:Q24,M30:Q30)</f>
        <v>0</v>
      </c>
      <c r="N4" t="s">
        <v>51</v>
      </c>
    </row>
    <row r="5" spans="1:14" x14ac:dyDescent="0.35">
      <c r="B5" s="9" t="s">
        <v>25</v>
      </c>
      <c r="C5" s="9">
        <v>500</v>
      </c>
      <c r="D5" s="9"/>
      <c r="F5" t="s">
        <v>54</v>
      </c>
      <c r="H5">
        <f>H3-H4</f>
        <v>0</v>
      </c>
    </row>
    <row r="6" spans="1:14" x14ac:dyDescent="0.35">
      <c r="K6" s="9" t="s">
        <v>2</v>
      </c>
      <c r="L6" s="9" t="s">
        <v>33</v>
      </c>
      <c r="M6" s="9" t="s">
        <v>34</v>
      </c>
      <c r="N6" s="12" t="s">
        <v>31</v>
      </c>
    </row>
    <row r="7" spans="1:14" x14ac:dyDescent="0.35">
      <c r="B7" s="9" t="s">
        <v>35</v>
      </c>
      <c r="C7" s="9" t="s">
        <v>42</v>
      </c>
      <c r="D7" s="13" t="s">
        <v>34</v>
      </c>
      <c r="E7" s="9" t="s">
        <v>43</v>
      </c>
      <c r="K7" s="9" t="s">
        <v>35</v>
      </c>
      <c r="L7" s="9">
        <v>20</v>
      </c>
      <c r="M7" s="9">
        <f>E15</f>
        <v>1325</v>
      </c>
      <c r="N7" s="9">
        <f>M7-L7</f>
        <v>1305</v>
      </c>
    </row>
    <row r="8" spans="1:14" x14ac:dyDescent="0.35">
      <c r="B8" s="9" t="s">
        <v>39</v>
      </c>
      <c r="C8" s="9">
        <v>1000</v>
      </c>
      <c r="D8" s="13"/>
      <c r="E8" s="9">
        <f>C8-D8</f>
        <v>1000</v>
      </c>
      <c r="K8" s="9" t="s">
        <v>6</v>
      </c>
      <c r="L8" s="9">
        <v>50</v>
      </c>
      <c r="M8" s="9">
        <f>R24</f>
        <v>800</v>
      </c>
      <c r="N8" s="9">
        <f t="shared" ref="N8:N14" si="0">M8-L8</f>
        <v>750</v>
      </c>
    </row>
    <row r="9" spans="1:14" x14ac:dyDescent="0.35">
      <c r="B9" s="9" t="s">
        <v>4</v>
      </c>
      <c r="C9" s="9">
        <v>50</v>
      </c>
      <c r="D9" s="13"/>
      <c r="E9" s="9">
        <f t="shared" ref="E9:E15" si="1">C9-D9</f>
        <v>50</v>
      </c>
      <c r="K9" s="9" t="s">
        <v>36</v>
      </c>
      <c r="L9" s="9">
        <v>0</v>
      </c>
      <c r="M9" s="9">
        <f>I24</f>
        <v>1195</v>
      </c>
      <c r="N9" s="9">
        <f t="shared" si="0"/>
        <v>1195</v>
      </c>
    </row>
    <row r="10" spans="1:14" x14ac:dyDescent="0.35">
      <c r="B10" s="9" t="s">
        <v>5</v>
      </c>
      <c r="C10" s="9">
        <v>100</v>
      </c>
      <c r="D10" s="13"/>
      <c r="E10" s="9">
        <f t="shared" si="1"/>
        <v>100</v>
      </c>
      <c r="K10" s="9" t="s">
        <v>22</v>
      </c>
      <c r="L10" s="9">
        <v>0</v>
      </c>
      <c r="M10" s="9">
        <f>R30</f>
        <v>750</v>
      </c>
      <c r="N10" s="9">
        <f t="shared" si="0"/>
        <v>750</v>
      </c>
    </row>
    <row r="11" spans="1:14" x14ac:dyDescent="0.35">
      <c r="B11" s="9" t="s">
        <v>40</v>
      </c>
      <c r="C11" s="9">
        <v>75</v>
      </c>
      <c r="D11" s="13"/>
      <c r="E11" s="9">
        <f t="shared" si="1"/>
        <v>75</v>
      </c>
      <c r="K11" s="9" t="s">
        <v>18</v>
      </c>
      <c r="L11" s="9">
        <v>0</v>
      </c>
      <c r="M11" s="9">
        <f>I32</f>
        <v>475</v>
      </c>
      <c r="N11" s="9">
        <f t="shared" si="0"/>
        <v>475</v>
      </c>
    </row>
    <row r="12" spans="1:14" x14ac:dyDescent="0.35">
      <c r="B12" s="9" t="s">
        <v>9</v>
      </c>
      <c r="C12" s="9">
        <v>25</v>
      </c>
      <c r="D12" s="13"/>
      <c r="E12" s="9">
        <f t="shared" si="1"/>
        <v>25</v>
      </c>
      <c r="K12" s="9" t="s">
        <v>37</v>
      </c>
      <c r="L12" s="9">
        <v>50</v>
      </c>
      <c r="M12" s="9">
        <v>50</v>
      </c>
      <c r="N12" s="9">
        <f t="shared" si="0"/>
        <v>0</v>
      </c>
    </row>
    <row r="13" spans="1:14" x14ac:dyDescent="0.35">
      <c r="B13" s="9" t="s">
        <v>12</v>
      </c>
      <c r="C13" s="9">
        <v>25</v>
      </c>
      <c r="D13" s="13"/>
      <c r="E13" s="9">
        <f t="shared" si="1"/>
        <v>25</v>
      </c>
      <c r="K13" s="9" t="s">
        <v>38</v>
      </c>
      <c r="L13" s="9">
        <f>C4*0.15</f>
        <v>750</v>
      </c>
      <c r="M13" s="9">
        <f>D4*0.15</f>
        <v>0</v>
      </c>
      <c r="N13" s="9">
        <f t="shared" si="0"/>
        <v>-750</v>
      </c>
    </row>
    <row r="14" spans="1:14" x14ac:dyDescent="0.35">
      <c r="B14" s="10" t="s">
        <v>10</v>
      </c>
      <c r="C14" s="10">
        <v>50</v>
      </c>
      <c r="D14" s="3"/>
      <c r="E14" s="9">
        <f t="shared" si="1"/>
        <v>50</v>
      </c>
      <c r="K14" s="11" t="s">
        <v>55</v>
      </c>
      <c r="L14" s="11">
        <v>0</v>
      </c>
      <c r="M14">
        <f>H5-(SUM(M7:M13))</f>
        <v>-4595</v>
      </c>
      <c r="N14" s="9">
        <f t="shared" si="0"/>
        <v>-4595</v>
      </c>
    </row>
    <row r="15" spans="1:14" x14ac:dyDescent="0.35">
      <c r="B15" s="9" t="s">
        <v>41</v>
      </c>
      <c r="C15" s="9">
        <f>SUM(C8:C14)</f>
        <v>1325</v>
      </c>
      <c r="D15" s="13">
        <f>SUM(D8:D14)</f>
        <v>0</v>
      </c>
      <c r="E15" s="9">
        <f t="shared" si="1"/>
        <v>1325</v>
      </c>
      <c r="F15" s="2"/>
      <c r="G15" s="2"/>
      <c r="H15" s="2"/>
      <c r="K15" s="12" t="s">
        <v>41</v>
      </c>
      <c r="L15" s="9">
        <f>SUM(L7:L14)</f>
        <v>870</v>
      </c>
      <c r="M15" s="9">
        <f>SUM(M7:M14)</f>
        <v>0</v>
      </c>
      <c r="N15" s="9">
        <f>M15-L15</f>
        <v>-870</v>
      </c>
    </row>
    <row r="18" spans="2:18" x14ac:dyDescent="0.35">
      <c r="B18" s="9" t="s">
        <v>36</v>
      </c>
      <c r="C18" s="9" t="s">
        <v>32</v>
      </c>
      <c r="D18" s="9" t="s">
        <v>26</v>
      </c>
      <c r="E18" s="9" t="s">
        <v>27</v>
      </c>
      <c r="F18" s="9" t="s">
        <v>28</v>
      </c>
      <c r="G18" s="9" t="s">
        <v>29</v>
      </c>
      <c r="H18" s="9" t="s">
        <v>30</v>
      </c>
      <c r="I18" s="9" t="s">
        <v>31</v>
      </c>
      <c r="K18" s="9" t="s">
        <v>6</v>
      </c>
      <c r="L18" s="9" t="s">
        <v>32</v>
      </c>
      <c r="M18" s="9" t="s">
        <v>26</v>
      </c>
      <c r="N18" s="9" t="s">
        <v>27</v>
      </c>
      <c r="O18" s="9" t="s">
        <v>28</v>
      </c>
      <c r="P18" s="9" t="s">
        <v>29</v>
      </c>
      <c r="Q18" s="9" t="s">
        <v>30</v>
      </c>
      <c r="R18" s="9" t="s">
        <v>31</v>
      </c>
    </row>
    <row r="19" spans="2:18" x14ac:dyDescent="0.35">
      <c r="B19" s="9" t="s">
        <v>13</v>
      </c>
      <c r="C19" s="9">
        <v>125</v>
      </c>
      <c r="D19" s="9"/>
      <c r="E19" s="9"/>
      <c r="F19" s="9"/>
      <c r="G19" s="9"/>
      <c r="H19" s="9"/>
      <c r="I19" s="9">
        <f>(5*C19)-SUM(D19:H19)</f>
        <v>625</v>
      </c>
      <c r="K19" s="9" t="s">
        <v>7</v>
      </c>
      <c r="L19" s="9">
        <v>75</v>
      </c>
      <c r="M19" s="9"/>
      <c r="N19" s="9"/>
      <c r="O19" s="9"/>
      <c r="P19" s="9"/>
      <c r="Q19" s="9"/>
      <c r="R19" s="9">
        <f>(L19*5) - SUM(M19:Q19)</f>
        <v>375</v>
      </c>
    </row>
    <row r="20" spans="2:18" x14ac:dyDescent="0.35">
      <c r="B20" s="9" t="s">
        <v>14</v>
      </c>
      <c r="C20" s="9">
        <v>80</v>
      </c>
      <c r="D20" s="9"/>
      <c r="E20" s="9"/>
      <c r="F20" s="9"/>
      <c r="G20" s="9"/>
      <c r="H20" s="9"/>
      <c r="I20" s="9">
        <f t="shared" ref="I20:I24" si="2">(5*C20)-SUM(D20:H20)</f>
        <v>400</v>
      </c>
      <c r="K20" s="9" t="s">
        <v>8</v>
      </c>
      <c r="L20" s="9">
        <v>30</v>
      </c>
      <c r="M20" s="9"/>
      <c r="N20" s="9"/>
      <c r="O20" s="9"/>
      <c r="P20" s="9"/>
      <c r="Q20" s="9"/>
      <c r="R20" s="9">
        <f t="shared" ref="R20:R24" si="3">(L20*5) - SUM(M20:Q20)</f>
        <v>150</v>
      </c>
    </row>
    <row r="21" spans="2:18" x14ac:dyDescent="0.35">
      <c r="B21" s="9" t="s">
        <v>15</v>
      </c>
      <c r="C21" s="9">
        <v>20</v>
      </c>
      <c r="D21" s="9"/>
      <c r="E21" s="9"/>
      <c r="F21" s="9"/>
      <c r="G21" s="9"/>
      <c r="H21" s="9"/>
      <c r="I21" s="9">
        <f t="shared" si="2"/>
        <v>100</v>
      </c>
      <c r="K21" s="9" t="s">
        <v>1</v>
      </c>
      <c r="L21" s="9">
        <v>15</v>
      </c>
      <c r="M21" s="9"/>
      <c r="N21" s="9"/>
      <c r="O21" s="9"/>
      <c r="P21" s="9"/>
      <c r="Q21" s="9"/>
      <c r="R21" s="9">
        <f t="shared" si="3"/>
        <v>75</v>
      </c>
    </row>
    <row r="22" spans="2:18" x14ac:dyDescent="0.35">
      <c r="B22" s="9" t="s">
        <v>16</v>
      </c>
      <c r="C22" s="9">
        <v>4</v>
      </c>
      <c r="D22" s="9"/>
      <c r="E22" s="9"/>
      <c r="F22" s="9"/>
      <c r="G22" s="9"/>
      <c r="H22" s="9"/>
      <c r="I22" s="9">
        <f t="shared" si="2"/>
        <v>20</v>
      </c>
      <c r="K22" s="9" t="s">
        <v>10</v>
      </c>
      <c r="L22" s="9">
        <v>20</v>
      </c>
      <c r="M22" s="9"/>
      <c r="N22" s="9"/>
      <c r="O22" s="9"/>
      <c r="P22" s="9"/>
      <c r="Q22" s="9"/>
      <c r="R22" s="9">
        <f t="shared" si="3"/>
        <v>100</v>
      </c>
    </row>
    <row r="23" spans="2:18" x14ac:dyDescent="0.35">
      <c r="B23" s="9" t="s">
        <v>17</v>
      </c>
      <c r="C23" s="9">
        <v>10</v>
      </c>
      <c r="D23" s="9"/>
      <c r="E23" s="9"/>
      <c r="F23" s="9"/>
      <c r="G23" s="9"/>
      <c r="H23" s="9"/>
      <c r="I23" s="9">
        <f>(5*C23)-SUM(D23:H23)</f>
        <v>50</v>
      </c>
      <c r="K23" s="10" t="s">
        <v>11</v>
      </c>
      <c r="L23" s="10">
        <v>20</v>
      </c>
      <c r="M23" s="10"/>
      <c r="N23" s="10"/>
      <c r="O23" s="10"/>
      <c r="P23" s="10"/>
      <c r="Q23" s="10"/>
      <c r="R23" s="9">
        <f t="shared" si="3"/>
        <v>100</v>
      </c>
    </row>
    <row r="24" spans="2:18" x14ac:dyDescent="0.35">
      <c r="B24" s="12" t="s">
        <v>41</v>
      </c>
      <c r="C24" s="9">
        <f>SUM(C19:C23)</f>
        <v>239</v>
      </c>
      <c r="D24" s="9">
        <f t="shared" ref="D24:H24" si="4">SUM(D19:D23)</f>
        <v>0</v>
      </c>
      <c r="E24" s="9">
        <f t="shared" si="4"/>
        <v>0</v>
      </c>
      <c r="F24" s="9">
        <f t="shared" si="4"/>
        <v>0</v>
      </c>
      <c r="G24" s="9">
        <f t="shared" si="4"/>
        <v>0</v>
      </c>
      <c r="H24" s="9">
        <f t="shared" si="4"/>
        <v>0</v>
      </c>
      <c r="I24" s="9">
        <f t="shared" si="2"/>
        <v>1195</v>
      </c>
      <c r="K24" s="9" t="s">
        <v>41</v>
      </c>
      <c r="L24" s="9">
        <f>SUM(L19:L23)</f>
        <v>160</v>
      </c>
      <c r="M24" s="9">
        <f t="shared" ref="M24:P24" si="5">SUM(M19:M23)</f>
        <v>0</v>
      </c>
      <c r="N24" s="9">
        <f t="shared" si="5"/>
        <v>0</v>
      </c>
      <c r="O24" s="9">
        <f t="shared" si="5"/>
        <v>0</v>
      </c>
      <c r="P24" s="9">
        <f t="shared" si="5"/>
        <v>0</v>
      </c>
      <c r="Q24" s="9">
        <f>SUM(Q19:Q23)</f>
        <v>0</v>
      </c>
      <c r="R24" s="9">
        <f t="shared" si="3"/>
        <v>800</v>
      </c>
    </row>
    <row r="27" spans="2:18" x14ac:dyDescent="0.35">
      <c r="B27" s="9" t="s">
        <v>18</v>
      </c>
      <c r="C27" s="9" t="s">
        <v>32</v>
      </c>
      <c r="D27" s="9" t="s">
        <v>26</v>
      </c>
      <c r="E27" s="9" t="s">
        <v>27</v>
      </c>
      <c r="F27" s="9" t="s">
        <v>28</v>
      </c>
      <c r="G27" s="9" t="s">
        <v>29</v>
      </c>
      <c r="H27" s="9" t="s">
        <v>30</v>
      </c>
      <c r="I27" s="9" t="s">
        <v>31</v>
      </c>
      <c r="K27" s="9" t="s">
        <v>22</v>
      </c>
      <c r="L27" s="9" t="s">
        <v>32</v>
      </c>
      <c r="M27" s="9" t="s">
        <v>26</v>
      </c>
      <c r="N27" s="9" t="s">
        <v>27</v>
      </c>
      <c r="O27" s="9" t="s">
        <v>28</v>
      </c>
      <c r="P27" s="9" t="s">
        <v>29</v>
      </c>
      <c r="Q27" s="9" t="s">
        <v>30</v>
      </c>
      <c r="R27" s="9" t="s">
        <v>31</v>
      </c>
    </row>
    <row r="28" spans="2:18" x14ac:dyDescent="0.35">
      <c r="B28" s="9" t="s">
        <v>19</v>
      </c>
      <c r="C28" s="9">
        <v>20</v>
      </c>
      <c r="D28" s="9"/>
      <c r="E28" s="9"/>
      <c r="F28" s="9"/>
      <c r="G28" s="9"/>
      <c r="H28" s="9"/>
      <c r="I28" s="9">
        <f>(C28*5)-SUM(D28:H28)</f>
        <v>100</v>
      </c>
      <c r="K28" s="9" t="s">
        <v>23</v>
      </c>
      <c r="L28" s="9">
        <v>70</v>
      </c>
      <c r="M28" s="9"/>
      <c r="N28" s="9"/>
      <c r="O28" s="9"/>
      <c r="P28" s="9"/>
      <c r="Q28" s="9"/>
      <c r="R28" s="9">
        <f>(L28*5)-SUM(M28:Q28)</f>
        <v>350</v>
      </c>
    </row>
    <row r="29" spans="2:18" x14ac:dyDescent="0.35">
      <c r="B29" s="9" t="s">
        <v>20</v>
      </c>
      <c r="C29" s="9">
        <v>20</v>
      </c>
      <c r="D29" s="9"/>
      <c r="E29" s="9"/>
      <c r="F29" s="9"/>
      <c r="G29" s="9"/>
      <c r="H29" s="9"/>
      <c r="I29" s="9">
        <f t="shared" ref="I29:I32" si="6">(C29*5)-SUM(D29:H29)</f>
        <v>100</v>
      </c>
      <c r="K29" s="9" t="s">
        <v>24</v>
      </c>
      <c r="L29" s="9">
        <v>80</v>
      </c>
      <c r="M29" s="9"/>
      <c r="N29" s="9"/>
      <c r="O29" s="9"/>
      <c r="P29" s="9"/>
      <c r="Q29" s="9"/>
      <c r="R29" s="9">
        <f t="shared" ref="R29:R30" si="7">(L29*5)-SUM(M29:Q29)</f>
        <v>400</v>
      </c>
    </row>
    <row r="30" spans="2:18" x14ac:dyDescent="0.35">
      <c r="B30" s="9" t="s">
        <v>21</v>
      </c>
      <c r="C30" s="9">
        <v>10</v>
      </c>
      <c r="D30" s="9"/>
      <c r="E30" s="9"/>
      <c r="F30" s="9"/>
      <c r="G30" s="9"/>
      <c r="H30" s="9"/>
      <c r="I30" s="9">
        <f t="shared" si="6"/>
        <v>50</v>
      </c>
      <c r="K30" s="12" t="s">
        <v>41</v>
      </c>
      <c r="L30" s="9">
        <f>SUM(L28:L29)</f>
        <v>150</v>
      </c>
      <c r="M30" s="9">
        <f t="shared" ref="M30:Q30" si="8">SUM(M28:M29)</f>
        <v>0</v>
      </c>
      <c r="N30" s="9">
        <f t="shared" si="8"/>
        <v>0</v>
      </c>
      <c r="O30" s="9">
        <f t="shared" si="8"/>
        <v>0</v>
      </c>
      <c r="P30" s="9">
        <f t="shared" si="8"/>
        <v>0</v>
      </c>
      <c r="Q30" s="9">
        <f t="shared" si="8"/>
        <v>0</v>
      </c>
      <c r="R30" s="9">
        <f t="shared" si="7"/>
        <v>750</v>
      </c>
    </row>
    <row r="31" spans="2:18" x14ac:dyDescent="0.35">
      <c r="B31" s="9" t="s">
        <v>44</v>
      </c>
      <c r="C31" s="9">
        <v>45</v>
      </c>
      <c r="D31" s="9"/>
      <c r="E31" s="9"/>
      <c r="F31" s="9"/>
      <c r="G31" s="9"/>
      <c r="H31" s="9"/>
      <c r="I31" s="9">
        <f t="shared" si="6"/>
        <v>225</v>
      </c>
    </row>
    <row r="32" spans="2:18" x14ac:dyDescent="0.35">
      <c r="B32" s="12" t="s">
        <v>41</v>
      </c>
      <c r="C32" s="9">
        <f>SUM(C28:C31)</f>
        <v>95</v>
      </c>
      <c r="D32" s="9">
        <f t="shared" ref="D32:H32" si="9">SUM(D28:D31)</f>
        <v>0</v>
      </c>
      <c r="E32" s="9">
        <f t="shared" si="9"/>
        <v>0</v>
      </c>
      <c r="F32" s="9">
        <f t="shared" si="9"/>
        <v>0</v>
      </c>
      <c r="G32" s="9">
        <f t="shared" si="9"/>
        <v>0</v>
      </c>
      <c r="H32" s="9">
        <f t="shared" si="9"/>
        <v>0</v>
      </c>
      <c r="I32" s="9">
        <f t="shared" si="6"/>
        <v>475</v>
      </c>
    </row>
    <row r="33" spans="2:2" x14ac:dyDescent="0.35">
      <c r="B33" s="11" t="s">
        <v>45</v>
      </c>
    </row>
    <row r="34" spans="2:2" x14ac:dyDescent="0.35">
      <c r="B34" s="11" t="s">
        <v>46</v>
      </c>
    </row>
  </sheetData>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5" id="{F1410E6E-2E06-4C3E-BB83-32812F099A85}">
            <x14:iconSet iconSet="3Triangles">
              <x14:cfvo type="percent">
                <xm:f>0</xm:f>
              </x14:cfvo>
              <x14:cfvo type="num">
                <xm:f>0</xm:f>
              </x14:cfvo>
              <x14:cfvo type="num" gte="0">
                <xm:f>0</xm:f>
              </x14:cfvo>
            </x14:iconSet>
          </x14:cfRule>
          <xm:sqref>E8:E15</xm:sqref>
        </x14:conditionalFormatting>
        <x14:conditionalFormatting xmlns:xm="http://schemas.microsoft.com/office/excel/2006/main">
          <x14:cfRule type="iconSet" priority="4" id="{31EA7C3B-23C8-424B-8296-50FF2DE64190}">
            <x14:iconSet iconSet="3Triangles">
              <x14:cfvo type="percent">
                <xm:f>0</xm:f>
              </x14:cfvo>
              <x14:cfvo type="percent">
                <xm:f>0</xm:f>
              </x14:cfvo>
              <x14:cfvo type="percent" gte="0">
                <xm:f>0</xm:f>
              </x14:cfvo>
            </x14:iconSet>
          </x14:cfRule>
          <xm:sqref>I19:I24</xm:sqref>
        </x14:conditionalFormatting>
        <x14:conditionalFormatting xmlns:xm="http://schemas.microsoft.com/office/excel/2006/main">
          <x14:cfRule type="iconSet" priority="3" id="{B99ECE13-E853-4140-917C-9B4EB7752BE7}">
            <x14:iconSet iconSet="3Triangles">
              <x14:cfvo type="percent">
                <xm:f>0</xm:f>
              </x14:cfvo>
              <x14:cfvo type="num">
                <xm:f>0</xm:f>
              </x14:cfvo>
              <x14:cfvo type="num" gte="0">
                <xm:f>0</xm:f>
              </x14:cfvo>
            </x14:iconSet>
          </x14:cfRule>
          <xm:sqref>I28:I32</xm:sqref>
        </x14:conditionalFormatting>
        <x14:conditionalFormatting xmlns:xm="http://schemas.microsoft.com/office/excel/2006/main">
          <x14:cfRule type="iconSet" priority="2" id="{6A552690-2E90-4E2A-B40D-BDB0AC6B7A03}">
            <x14:iconSet iconSet="3Triangles">
              <x14:cfvo type="percent">
                <xm:f>0</xm:f>
              </x14:cfvo>
              <x14:cfvo type="num">
                <xm:f>0</xm:f>
              </x14:cfvo>
              <x14:cfvo type="num">
                <xm:f>0</xm:f>
              </x14:cfvo>
            </x14:iconSet>
          </x14:cfRule>
          <xm:sqref>R19:R24</xm:sqref>
        </x14:conditionalFormatting>
        <x14:conditionalFormatting xmlns:xm="http://schemas.microsoft.com/office/excel/2006/main">
          <x14:cfRule type="iconSet" priority="1" id="{4CF0E34B-AEDE-4571-BA39-4A5505895D62}">
            <x14:iconSet iconSet="3Triangles">
              <x14:cfvo type="percent">
                <xm:f>0</xm:f>
              </x14:cfvo>
              <x14:cfvo type="num">
                <xm:f>0</xm:f>
              </x14:cfvo>
              <x14:cfvo type="num">
                <xm:f>0</xm:f>
              </x14:cfvo>
            </x14:iconSet>
          </x14:cfRule>
          <xm:sqref>R28:R30</xm:sqref>
        </x14:conditionalFormatting>
        <x14:conditionalFormatting xmlns:xm="http://schemas.microsoft.com/office/excel/2006/main">
          <x14:cfRule type="iconSet" priority="6" id="{8F3CE1BB-2FC5-443D-BAA6-12FADA763E1F}">
            <x14:iconSet iconSet="3Triangles">
              <x14:cfvo type="percent">
                <xm:f>0</xm:f>
              </x14:cfvo>
              <x14:cfvo type="percent">
                <xm:f>33</xm:f>
              </x14:cfvo>
              <x14:cfvo type="percent">
                <xm:f>67</xm:f>
              </x14:cfvo>
            </x14:iconSet>
          </x14:cfRule>
          <xm:sqref>N7:N15</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1C680-C5C3-43F5-9913-81B6A064E478}">
  <dimension ref="A1:R34"/>
  <sheetViews>
    <sheetView workbookViewId="0">
      <selection activeCell="D4" sqref="D4:D5"/>
    </sheetView>
  </sheetViews>
  <sheetFormatPr defaultRowHeight="14.5" x14ac:dyDescent="0.35"/>
  <cols>
    <col min="1" max="1" width="15.453125" customWidth="1"/>
    <col min="2" max="2" width="15.81640625" customWidth="1"/>
    <col min="3" max="3" width="14.1796875" bestFit="1" customWidth="1"/>
    <col min="4" max="4" width="10.08984375" customWidth="1"/>
    <col min="5" max="5" width="9.453125" bestFit="1" customWidth="1"/>
    <col min="9" max="9" width="9.26953125" customWidth="1"/>
    <col min="11" max="11" width="13.36328125" bestFit="1" customWidth="1"/>
    <col min="12" max="12" width="13.26953125" bestFit="1" customWidth="1"/>
    <col min="13" max="13" width="8.7265625" customWidth="1"/>
    <col min="14" max="14" width="9.81640625" customWidth="1"/>
  </cols>
  <sheetData>
    <row r="1" spans="1:14" ht="43.5" x14ac:dyDescent="0.35">
      <c r="A1" s="1" t="s">
        <v>56</v>
      </c>
    </row>
    <row r="2" spans="1:14" x14ac:dyDescent="0.35">
      <c r="A2" s="1"/>
      <c r="N2" t="s">
        <v>49</v>
      </c>
    </row>
    <row r="3" spans="1:14" x14ac:dyDescent="0.35">
      <c r="B3" s="9"/>
      <c r="C3" s="9" t="s">
        <v>33</v>
      </c>
      <c r="D3" s="9" t="s">
        <v>34</v>
      </c>
      <c r="F3" t="s">
        <v>52</v>
      </c>
      <c r="H3">
        <f>SUM(D4:D5)</f>
        <v>0</v>
      </c>
      <c r="N3" t="s">
        <v>50</v>
      </c>
    </row>
    <row r="4" spans="1:14" x14ac:dyDescent="0.35">
      <c r="B4" s="9" t="s">
        <v>3</v>
      </c>
      <c r="C4" s="9">
        <v>5000</v>
      </c>
      <c r="D4" s="9"/>
      <c r="F4" t="s">
        <v>53</v>
      </c>
      <c r="H4">
        <f>SUM(D15,D24:H24,D32:H32,M24:Q24,M30:Q30)</f>
        <v>0</v>
      </c>
      <c r="N4" t="s">
        <v>51</v>
      </c>
    </row>
    <row r="5" spans="1:14" x14ac:dyDescent="0.35">
      <c r="B5" s="9" t="s">
        <v>25</v>
      </c>
      <c r="C5" s="9">
        <v>500</v>
      </c>
      <c r="D5" s="9"/>
      <c r="F5" t="s">
        <v>54</v>
      </c>
      <c r="H5">
        <f>H3-H4</f>
        <v>0</v>
      </c>
    </row>
    <row r="6" spans="1:14" x14ac:dyDescent="0.35">
      <c r="K6" s="9" t="s">
        <v>2</v>
      </c>
      <c r="L6" s="9" t="s">
        <v>33</v>
      </c>
      <c r="M6" s="9" t="s">
        <v>34</v>
      </c>
      <c r="N6" s="12" t="s">
        <v>31</v>
      </c>
    </row>
    <row r="7" spans="1:14" x14ac:dyDescent="0.35">
      <c r="B7" s="9" t="s">
        <v>35</v>
      </c>
      <c r="C7" s="9" t="s">
        <v>42</v>
      </c>
      <c r="D7" s="13" t="s">
        <v>34</v>
      </c>
      <c r="E7" s="9" t="s">
        <v>43</v>
      </c>
      <c r="K7" s="9" t="s">
        <v>35</v>
      </c>
      <c r="L7" s="9">
        <v>20</v>
      </c>
      <c r="M7" s="9">
        <f>E15</f>
        <v>1325</v>
      </c>
      <c r="N7" s="9">
        <f>M7-L7</f>
        <v>1305</v>
      </c>
    </row>
    <row r="8" spans="1:14" x14ac:dyDescent="0.35">
      <c r="B8" s="9" t="s">
        <v>39</v>
      </c>
      <c r="C8" s="9">
        <v>1000</v>
      </c>
      <c r="D8" s="13"/>
      <c r="E8" s="9">
        <f>C8-D8</f>
        <v>1000</v>
      </c>
      <c r="K8" s="9" t="s">
        <v>6</v>
      </c>
      <c r="L8" s="9">
        <v>50</v>
      </c>
      <c r="M8" s="9">
        <f>R24</f>
        <v>800</v>
      </c>
      <c r="N8" s="9">
        <f t="shared" ref="N8:N14" si="0">M8-L8</f>
        <v>750</v>
      </c>
    </row>
    <row r="9" spans="1:14" x14ac:dyDescent="0.35">
      <c r="B9" s="9" t="s">
        <v>4</v>
      </c>
      <c r="C9" s="9">
        <v>50</v>
      </c>
      <c r="D9" s="13"/>
      <c r="E9" s="9">
        <f t="shared" ref="E9:E15" si="1">C9-D9</f>
        <v>50</v>
      </c>
      <c r="K9" s="9" t="s">
        <v>36</v>
      </c>
      <c r="L9" s="9">
        <v>0</v>
      </c>
      <c r="M9" s="9">
        <f>I24</f>
        <v>1195</v>
      </c>
      <c r="N9" s="9">
        <f t="shared" si="0"/>
        <v>1195</v>
      </c>
    </row>
    <row r="10" spans="1:14" x14ac:dyDescent="0.35">
      <c r="B10" s="9" t="s">
        <v>5</v>
      </c>
      <c r="C10" s="9">
        <v>100</v>
      </c>
      <c r="D10" s="13"/>
      <c r="E10" s="9">
        <f t="shared" si="1"/>
        <v>100</v>
      </c>
      <c r="K10" s="9" t="s">
        <v>22</v>
      </c>
      <c r="L10" s="9">
        <v>0</v>
      </c>
      <c r="M10" s="9">
        <f>R30</f>
        <v>750</v>
      </c>
      <c r="N10" s="9">
        <f t="shared" si="0"/>
        <v>750</v>
      </c>
    </row>
    <row r="11" spans="1:14" x14ac:dyDescent="0.35">
      <c r="B11" s="9" t="s">
        <v>40</v>
      </c>
      <c r="C11" s="9">
        <v>75</v>
      </c>
      <c r="D11" s="13"/>
      <c r="E11" s="9">
        <f t="shared" si="1"/>
        <v>75</v>
      </c>
      <c r="K11" s="9" t="s">
        <v>18</v>
      </c>
      <c r="L11" s="9">
        <v>0</v>
      </c>
      <c r="M11" s="9">
        <f>I32</f>
        <v>475</v>
      </c>
      <c r="N11" s="9">
        <f t="shared" si="0"/>
        <v>475</v>
      </c>
    </row>
    <row r="12" spans="1:14" x14ac:dyDescent="0.35">
      <c r="B12" s="9" t="s">
        <v>9</v>
      </c>
      <c r="C12" s="9">
        <v>25</v>
      </c>
      <c r="D12" s="13"/>
      <c r="E12" s="9">
        <f t="shared" si="1"/>
        <v>25</v>
      </c>
      <c r="K12" s="9" t="s">
        <v>37</v>
      </c>
      <c r="L12" s="9">
        <v>50</v>
      </c>
      <c r="M12" s="9">
        <v>50</v>
      </c>
      <c r="N12" s="9">
        <f t="shared" si="0"/>
        <v>0</v>
      </c>
    </row>
    <row r="13" spans="1:14" x14ac:dyDescent="0.35">
      <c r="B13" s="9" t="s">
        <v>12</v>
      </c>
      <c r="C13" s="9">
        <v>25</v>
      </c>
      <c r="D13" s="13"/>
      <c r="E13" s="9">
        <f t="shared" si="1"/>
        <v>25</v>
      </c>
      <c r="K13" s="9" t="s">
        <v>38</v>
      </c>
      <c r="L13" s="9">
        <f>C4*0.15</f>
        <v>750</v>
      </c>
      <c r="M13" s="9">
        <f>D4*0.15</f>
        <v>0</v>
      </c>
      <c r="N13" s="9">
        <f t="shared" si="0"/>
        <v>-750</v>
      </c>
    </row>
    <row r="14" spans="1:14" x14ac:dyDescent="0.35">
      <c r="B14" s="10" t="s">
        <v>10</v>
      </c>
      <c r="C14" s="10">
        <v>50</v>
      </c>
      <c r="D14" s="3"/>
      <c r="E14" s="9">
        <f t="shared" si="1"/>
        <v>50</v>
      </c>
      <c r="K14" s="11" t="s">
        <v>55</v>
      </c>
      <c r="L14" s="11">
        <v>0</v>
      </c>
      <c r="M14">
        <f>H5-(SUM(M7:M13))</f>
        <v>-4595</v>
      </c>
      <c r="N14" s="9">
        <f t="shared" si="0"/>
        <v>-4595</v>
      </c>
    </row>
    <row r="15" spans="1:14" x14ac:dyDescent="0.35">
      <c r="B15" s="9" t="s">
        <v>41</v>
      </c>
      <c r="C15" s="9">
        <f>SUM(C8:C14)</f>
        <v>1325</v>
      </c>
      <c r="D15" s="13">
        <f>SUM(D8:D14)</f>
        <v>0</v>
      </c>
      <c r="E15" s="9">
        <f t="shared" si="1"/>
        <v>1325</v>
      </c>
      <c r="F15" s="2"/>
      <c r="G15" s="2"/>
      <c r="H15" s="2"/>
      <c r="K15" s="12" t="s">
        <v>41</v>
      </c>
      <c r="L15" s="9">
        <f>SUM(L7:L14)</f>
        <v>870</v>
      </c>
      <c r="M15" s="9">
        <f>SUM(M7:M14)</f>
        <v>0</v>
      </c>
      <c r="N15" s="9">
        <f>M15-L15</f>
        <v>-870</v>
      </c>
    </row>
    <row r="18" spans="2:18" x14ac:dyDescent="0.35">
      <c r="B18" s="9" t="s">
        <v>36</v>
      </c>
      <c r="C18" s="9" t="s">
        <v>32</v>
      </c>
      <c r="D18" s="9" t="s">
        <v>26</v>
      </c>
      <c r="E18" s="9" t="s">
        <v>27</v>
      </c>
      <c r="F18" s="9" t="s">
        <v>28</v>
      </c>
      <c r="G18" s="9" t="s">
        <v>29</v>
      </c>
      <c r="H18" s="9" t="s">
        <v>30</v>
      </c>
      <c r="I18" s="9" t="s">
        <v>31</v>
      </c>
      <c r="K18" s="9" t="s">
        <v>6</v>
      </c>
      <c r="L18" s="9" t="s">
        <v>32</v>
      </c>
      <c r="M18" s="9" t="s">
        <v>26</v>
      </c>
      <c r="N18" s="9" t="s">
        <v>27</v>
      </c>
      <c r="O18" s="9" t="s">
        <v>28</v>
      </c>
      <c r="P18" s="9" t="s">
        <v>29</v>
      </c>
      <c r="Q18" s="9" t="s">
        <v>30</v>
      </c>
      <c r="R18" s="9" t="s">
        <v>31</v>
      </c>
    </row>
    <row r="19" spans="2:18" x14ac:dyDescent="0.35">
      <c r="B19" s="9" t="s">
        <v>13</v>
      </c>
      <c r="C19" s="9">
        <v>125</v>
      </c>
      <c r="D19" s="9"/>
      <c r="E19" s="9"/>
      <c r="F19" s="9"/>
      <c r="G19" s="9"/>
      <c r="H19" s="9"/>
      <c r="I19" s="9">
        <f>(5*C19)-SUM(D19:H19)</f>
        <v>625</v>
      </c>
      <c r="K19" s="9" t="s">
        <v>7</v>
      </c>
      <c r="L19" s="9">
        <v>75</v>
      </c>
      <c r="M19" s="9"/>
      <c r="N19" s="9"/>
      <c r="O19" s="9"/>
      <c r="P19" s="9"/>
      <c r="Q19" s="9"/>
      <c r="R19" s="9">
        <f>(L19*5) - SUM(M19:Q19)</f>
        <v>375</v>
      </c>
    </row>
    <row r="20" spans="2:18" x14ac:dyDescent="0.35">
      <c r="B20" s="9" t="s">
        <v>14</v>
      </c>
      <c r="C20" s="9">
        <v>80</v>
      </c>
      <c r="D20" s="9"/>
      <c r="E20" s="9"/>
      <c r="F20" s="9"/>
      <c r="G20" s="9"/>
      <c r="H20" s="9"/>
      <c r="I20" s="9">
        <f t="shared" ref="I20:I24" si="2">(5*C20)-SUM(D20:H20)</f>
        <v>400</v>
      </c>
      <c r="K20" s="9" t="s">
        <v>8</v>
      </c>
      <c r="L20" s="9">
        <v>30</v>
      </c>
      <c r="M20" s="9"/>
      <c r="N20" s="9"/>
      <c r="O20" s="9"/>
      <c r="P20" s="9"/>
      <c r="Q20" s="9"/>
      <c r="R20" s="9">
        <f t="shared" ref="R20:R24" si="3">(L20*5) - SUM(M20:Q20)</f>
        <v>150</v>
      </c>
    </row>
    <row r="21" spans="2:18" x14ac:dyDescent="0.35">
      <c r="B21" s="9" t="s">
        <v>15</v>
      </c>
      <c r="C21" s="9">
        <v>20</v>
      </c>
      <c r="D21" s="9"/>
      <c r="E21" s="9"/>
      <c r="F21" s="9"/>
      <c r="G21" s="9"/>
      <c r="H21" s="9"/>
      <c r="I21" s="9">
        <f t="shared" si="2"/>
        <v>100</v>
      </c>
      <c r="K21" s="9" t="s">
        <v>1</v>
      </c>
      <c r="L21" s="9">
        <v>15</v>
      </c>
      <c r="M21" s="9"/>
      <c r="N21" s="9"/>
      <c r="O21" s="9"/>
      <c r="P21" s="9"/>
      <c r="Q21" s="9"/>
      <c r="R21" s="9">
        <f t="shared" si="3"/>
        <v>75</v>
      </c>
    </row>
    <row r="22" spans="2:18" x14ac:dyDescent="0.35">
      <c r="B22" s="9" t="s">
        <v>16</v>
      </c>
      <c r="C22" s="9">
        <v>4</v>
      </c>
      <c r="D22" s="9"/>
      <c r="E22" s="9"/>
      <c r="F22" s="9"/>
      <c r="G22" s="9"/>
      <c r="H22" s="9"/>
      <c r="I22" s="9">
        <f t="shared" si="2"/>
        <v>20</v>
      </c>
      <c r="K22" s="9" t="s">
        <v>10</v>
      </c>
      <c r="L22" s="9">
        <v>20</v>
      </c>
      <c r="M22" s="9"/>
      <c r="N22" s="9"/>
      <c r="O22" s="9"/>
      <c r="P22" s="9"/>
      <c r="Q22" s="9"/>
      <c r="R22" s="9">
        <f t="shared" si="3"/>
        <v>100</v>
      </c>
    </row>
    <row r="23" spans="2:18" x14ac:dyDescent="0.35">
      <c r="B23" s="9" t="s">
        <v>17</v>
      </c>
      <c r="C23" s="9">
        <v>10</v>
      </c>
      <c r="D23" s="9"/>
      <c r="E23" s="9"/>
      <c r="F23" s="9"/>
      <c r="G23" s="9"/>
      <c r="H23" s="9"/>
      <c r="I23" s="9">
        <f>(5*C23)-SUM(D23:H23)</f>
        <v>50</v>
      </c>
      <c r="K23" s="10" t="s">
        <v>11</v>
      </c>
      <c r="L23" s="10">
        <v>20</v>
      </c>
      <c r="M23" s="10"/>
      <c r="N23" s="10"/>
      <c r="O23" s="10"/>
      <c r="P23" s="10"/>
      <c r="Q23" s="10"/>
      <c r="R23" s="9">
        <f t="shared" si="3"/>
        <v>100</v>
      </c>
    </row>
    <row r="24" spans="2:18" x14ac:dyDescent="0.35">
      <c r="B24" s="12" t="s">
        <v>41</v>
      </c>
      <c r="C24" s="9">
        <f>SUM(C19:C23)</f>
        <v>239</v>
      </c>
      <c r="D24" s="9">
        <f t="shared" ref="D24:H24" si="4">SUM(D19:D23)</f>
        <v>0</v>
      </c>
      <c r="E24" s="9">
        <f t="shared" si="4"/>
        <v>0</v>
      </c>
      <c r="F24" s="9">
        <f t="shared" si="4"/>
        <v>0</v>
      </c>
      <c r="G24" s="9">
        <f t="shared" si="4"/>
        <v>0</v>
      </c>
      <c r="H24" s="9">
        <f t="shared" si="4"/>
        <v>0</v>
      </c>
      <c r="I24" s="9">
        <f t="shared" si="2"/>
        <v>1195</v>
      </c>
      <c r="K24" s="9" t="s">
        <v>41</v>
      </c>
      <c r="L24" s="9">
        <f>SUM(L19:L23)</f>
        <v>160</v>
      </c>
      <c r="M24" s="9">
        <f t="shared" ref="M24:P24" si="5">SUM(M19:M23)</f>
        <v>0</v>
      </c>
      <c r="N24" s="9">
        <f t="shared" si="5"/>
        <v>0</v>
      </c>
      <c r="O24" s="9">
        <f t="shared" si="5"/>
        <v>0</v>
      </c>
      <c r="P24" s="9">
        <f t="shared" si="5"/>
        <v>0</v>
      </c>
      <c r="Q24" s="9">
        <f>SUM(Q19:Q23)</f>
        <v>0</v>
      </c>
      <c r="R24" s="9">
        <f t="shared" si="3"/>
        <v>800</v>
      </c>
    </row>
    <row r="27" spans="2:18" x14ac:dyDescent="0.35">
      <c r="B27" s="9" t="s">
        <v>18</v>
      </c>
      <c r="C27" s="9" t="s">
        <v>32</v>
      </c>
      <c r="D27" s="9" t="s">
        <v>26</v>
      </c>
      <c r="E27" s="9" t="s">
        <v>27</v>
      </c>
      <c r="F27" s="9" t="s">
        <v>28</v>
      </c>
      <c r="G27" s="9" t="s">
        <v>29</v>
      </c>
      <c r="H27" s="9" t="s">
        <v>30</v>
      </c>
      <c r="I27" s="9" t="s">
        <v>31</v>
      </c>
      <c r="K27" s="9" t="s">
        <v>22</v>
      </c>
      <c r="L27" s="9" t="s">
        <v>32</v>
      </c>
      <c r="M27" s="9" t="s">
        <v>26</v>
      </c>
      <c r="N27" s="9" t="s">
        <v>27</v>
      </c>
      <c r="O27" s="9" t="s">
        <v>28</v>
      </c>
      <c r="P27" s="9" t="s">
        <v>29</v>
      </c>
      <c r="Q27" s="9" t="s">
        <v>30</v>
      </c>
      <c r="R27" s="9" t="s">
        <v>31</v>
      </c>
    </row>
    <row r="28" spans="2:18" x14ac:dyDescent="0.35">
      <c r="B28" s="9" t="s">
        <v>19</v>
      </c>
      <c r="C28" s="9">
        <v>20</v>
      </c>
      <c r="D28" s="9"/>
      <c r="E28" s="9"/>
      <c r="F28" s="9"/>
      <c r="G28" s="9"/>
      <c r="H28" s="9"/>
      <c r="I28" s="9">
        <f>(C28*5)-SUM(D28:H28)</f>
        <v>100</v>
      </c>
      <c r="K28" s="9" t="s">
        <v>23</v>
      </c>
      <c r="L28" s="9">
        <v>70</v>
      </c>
      <c r="M28" s="9"/>
      <c r="N28" s="9"/>
      <c r="O28" s="9"/>
      <c r="P28" s="9"/>
      <c r="Q28" s="9"/>
      <c r="R28" s="9">
        <f>(L28*5)-SUM(M28:Q28)</f>
        <v>350</v>
      </c>
    </row>
    <row r="29" spans="2:18" x14ac:dyDescent="0.35">
      <c r="B29" s="9" t="s">
        <v>20</v>
      </c>
      <c r="C29" s="9">
        <v>20</v>
      </c>
      <c r="D29" s="9"/>
      <c r="E29" s="9"/>
      <c r="F29" s="9"/>
      <c r="G29" s="9"/>
      <c r="H29" s="9"/>
      <c r="I29" s="9">
        <f t="shared" ref="I29:I32" si="6">(C29*5)-SUM(D29:H29)</f>
        <v>100</v>
      </c>
      <c r="K29" s="9" t="s">
        <v>24</v>
      </c>
      <c r="L29" s="9">
        <v>80</v>
      </c>
      <c r="M29" s="9"/>
      <c r="N29" s="9"/>
      <c r="O29" s="9"/>
      <c r="P29" s="9"/>
      <c r="Q29" s="9"/>
      <c r="R29" s="9">
        <f t="shared" ref="R29:R30" si="7">(L29*5)-SUM(M29:Q29)</f>
        <v>400</v>
      </c>
    </row>
    <row r="30" spans="2:18" x14ac:dyDescent="0.35">
      <c r="B30" s="9" t="s">
        <v>21</v>
      </c>
      <c r="C30" s="9">
        <v>10</v>
      </c>
      <c r="D30" s="9"/>
      <c r="E30" s="9"/>
      <c r="F30" s="9"/>
      <c r="G30" s="9"/>
      <c r="H30" s="9"/>
      <c r="I30" s="9">
        <f t="shared" si="6"/>
        <v>50</v>
      </c>
      <c r="K30" s="12" t="s">
        <v>41</v>
      </c>
      <c r="L30" s="9">
        <f>SUM(L28:L29)</f>
        <v>150</v>
      </c>
      <c r="M30" s="9">
        <f t="shared" ref="M30:Q30" si="8">SUM(M28:M29)</f>
        <v>0</v>
      </c>
      <c r="N30" s="9">
        <f t="shared" si="8"/>
        <v>0</v>
      </c>
      <c r="O30" s="9">
        <f t="shared" si="8"/>
        <v>0</v>
      </c>
      <c r="P30" s="9">
        <f t="shared" si="8"/>
        <v>0</v>
      </c>
      <c r="Q30" s="9">
        <f t="shared" si="8"/>
        <v>0</v>
      </c>
      <c r="R30" s="9">
        <f t="shared" si="7"/>
        <v>750</v>
      </c>
    </row>
    <row r="31" spans="2:18" x14ac:dyDescent="0.35">
      <c r="B31" s="9" t="s">
        <v>44</v>
      </c>
      <c r="C31" s="9">
        <v>45</v>
      </c>
      <c r="D31" s="9"/>
      <c r="E31" s="9"/>
      <c r="F31" s="9"/>
      <c r="G31" s="9"/>
      <c r="H31" s="9"/>
      <c r="I31" s="9">
        <f t="shared" si="6"/>
        <v>225</v>
      </c>
    </row>
    <row r="32" spans="2:18" x14ac:dyDescent="0.35">
      <c r="B32" s="12" t="s">
        <v>41</v>
      </c>
      <c r="C32" s="9">
        <f>SUM(C28:C31)</f>
        <v>95</v>
      </c>
      <c r="D32" s="9">
        <f t="shared" ref="D32:H32" si="9">SUM(D28:D31)</f>
        <v>0</v>
      </c>
      <c r="E32" s="9">
        <f t="shared" si="9"/>
        <v>0</v>
      </c>
      <c r="F32" s="9">
        <f t="shared" si="9"/>
        <v>0</v>
      </c>
      <c r="G32" s="9">
        <f t="shared" si="9"/>
        <v>0</v>
      </c>
      <c r="H32" s="9">
        <f t="shared" si="9"/>
        <v>0</v>
      </c>
      <c r="I32" s="9">
        <f t="shared" si="6"/>
        <v>475</v>
      </c>
    </row>
    <row r="33" spans="2:2" x14ac:dyDescent="0.35">
      <c r="B33" s="11" t="s">
        <v>45</v>
      </c>
    </row>
    <row r="34" spans="2:2" x14ac:dyDescent="0.35">
      <c r="B34" s="11" t="s">
        <v>46</v>
      </c>
    </row>
  </sheetData>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5" id="{FD83F62D-015D-4C7E-A0FF-DF23810A2D45}">
            <x14:iconSet iconSet="3Triangles">
              <x14:cfvo type="percent">
                <xm:f>0</xm:f>
              </x14:cfvo>
              <x14:cfvo type="num">
                <xm:f>0</xm:f>
              </x14:cfvo>
              <x14:cfvo type="num" gte="0">
                <xm:f>0</xm:f>
              </x14:cfvo>
            </x14:iconSet>
          </x14:cfRule>
          <xm:sqref>E8:E15</xm:sqref>
        </x14:conditionalFormatting>
        <x14:conditionalFormatting xmlns:xm="http://schemas.microsoft.com/office/excel/2006/main">
          <x14:cfRule type="iconSet" priority="4" id="{BD9274CE-AA9C-4A31-B2EF-7F6A56EEF4FD}">
            <x14:iconSet iconSet="3Triangles">
              <x14:cfvo type="percent">
                <xm:f>0</xm:f>
              </x14:cfvo>
              <x14:cfvo type="percent">
                <xm:f>0</xm:f>
              </x14:cfvo>
              <x14:cfvo type="percent" gte="0">
                <xm:f>0</xm:f>
              </x14:cfvo>
            </x14:iconSet>
          </x14:cfRule>
          <xm:sqref>I19:I24</xm:sqref>
        </x14:conditionalFormatting>
        <x14:conditionalFormatting xmlns:xm="http://schemas.microsoft.com/office/excel/2006/main">
          <x14:cfRule type="iconSet" priority="3" id="{F2D8C8F4-4682-4838-BE25-010A18841B6D}">
            <x14:iconSet iconSet="3Triangles">
              <x14:cfvo type="percent">
                <xm:f>0</xm:f>
              </x14:cfvo>
              <x14:cfvo type="num">
                <xm:f>0</xm:f>
              </x14:cfvo>
              <x14:cfvo type="num" gte="0">
                <xm:f>0</xm:f>
              </x14:cfvo>
            </x14:iconSet>
          </x14:cfRule>
          <xm:sqref>I28:I32</xm:sqref>
        </x14:conditionalFormatting>
        <x14:conditionalFormatting xmlns:xm="http://schemas.microsoft.com/office/excel/2006/main">
          <x14:cfRule type="iconSet" priority="2" id="{926C9185-4459-465C-A8A0-7565D92207AC}">
            <x14:iconSet iconSet="3Triangles">
              <x14:cfvo type="percent">
                <xm:f>0</xm:f>
              </x14:cfvo>
              <x14:cfvo type="num">
                <xm:f>0</xm:f>
              </x14:cfvo>
              <x14:cfvo type="num">
                <xm:f>0</xm:f>
              </x14:cfvo>
            </x14:iconSet>
          </x14:cfRule>
          <xm:sqref>R19:R24</xm:sqref>
        </x14:conditionalFormatting>
        <x14:conditionalFormatting xmlns:xm="http://schemas.microsoft.com/office/excel/2006/main">
          <x14:cfRule type="iconSet" priority="1" id="{EE79EC92-6743-49AA-917F-8F62EC926245}">
            <x14:iconSet iconSet="3Triangles">
              <x14:cfvo type="percent">
                <xm:f>0</xm:f>
              </x14:cfvo>
              <x14:cfvo type="num">
                <xm:f>0</xm:f>
              </x14:cfvo>
              <x14:cfvo type="num">
                <xm:f>0</xm:f>
              </x14:cfvo>
            </x14:iconSet>
          </x14:cfRule>
          <xm:sqref>R28:R30</xm:sqref>
        </x14:conditionalFormatting>
        <x14:conditionalFormatting xmlns:xm="http://schemas.microsoft.com/office/excel/2006/main">
          <x14:cfRule type="iconSet" priority="6" id="{F8DC965E-27C2-401B-94E7-ADA9CAB1B61C}">
            <x14:iconSet iconSet="3Triangles">
              <x14:cfvo type="percent">
                <xm:f>0</xm:f>
              </x14:cfvo>
              <x14:cfvo type="percent">
                <xm:f>33</xm:f>
              </x14:cfvo>
              <x14:cfvo type="percent">
                <xm:f>67</xm:f>
              </x14:cfvo>
            </x14:iconSet>
          </x14:cfRule>
          <xm:sqref>N7:N15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Dashboard</vt:lpstr>
      <vt:lpstr>Year</vt:lpstr>
      <vt:lpstr>Jan</vt:lpstr>
      <vt:lpstr>Feb</vt:lpstr>
      <vt:lpstr>Mar</vt:lpstr>
      <vt:lpstr>Apr</vt:lpstr>
      <vt:lpstr>May</vt:lpstr>
      <vt:lpstr>June</vt:lpstr>
      <vt:lpstr>July</vt:lpstr>
      <vt:lpstr>Aug</vt:lpstr>
      <vt:lpstr>Sept</vt:lpstr>
      <vt:lpstr>Oct</vt:lpstr>
      <vt:lpstr>Nov</vt:lpstr>
      <vt:lpstr>Dec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Johanna Waters</dc:creator>
  <cp:lastModifiedBy>Johanna Waters</cp:lastModifiedBy>
  <dcterms:created xsi:type="dcterms:W3CDTF">2022-10-01T22:11:30Z</dcterms:created>
  <dcterms:modified xsi:type="dcterms:W3CDTF">2022-10-02T04:32:00Z</dcterms:modified>
</cp:coreProperties>
</file>