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podaca\Documents\Joe A\Classwork\Crowd Funding Analysis\"/>
    </mc:Choice>
  </mc:AlternateContent>
  <xr:revisionPtr revIDLastSave="0" documentId="13_ncr:1_{B0A46125-1E15-47C1-B5C1-EAD3198B2A82}" xr6:coauthVersionLast="47" xr6:coauthVersionMax="47" xr10:uidLastSave="{00000000-0000-0000-0000-000000000000}"/>
  <bookViews>
    <workbookView xWindow="-28920" yWindow="-120" windowWidth="29040" windowHeight="15840" activeTab="5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Category Statistics" sheetId="19" r:id="rId4"/>
    <sheet name="Subcategory Statistics" sheetId="20" r:id="rId5"/>
    <sheet name="Outcomes Based on Launch Date" sheetId="21" r:id="rId6"/>
    <sheet name="Edinburgh Research" sheetId="22" r:id="rId7"/>
  </sheets>
  <externalReferences>
    <externalReference r:id="rId8"/>
  </externalReference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22" l="1"/>
  <c r="E6" i="22"/>
  <c r="D6" i="22"/>
  <c r="C6" i="22"/>
  <c r="B6" i="22"/>
  <c r="F5" i="22"/>
  <c r="E5" i="22"/>
  <c r="D5" i="22"/>
  <c r="C5" i="22"/>
  <c r="B5" i="22"/>
  <c r="F4" i="22"/>
  <c r="E4" i="22"/>
  <c r="D4" i="22"/>
  <c r="C4" i="22"/>
  <c r="B4" i="22"/>
  <c r="F3" i="22"/>
  <c r="E3" i="22"/>
  <c r="D3" i="22"/>
  <c r="C3" i="22"/>
  <c r="B3" i="22"/>
  <c r="F2" i="22"/>
  <c r="E2" i="22"/>
  <c r="D2" i="22"/>
  <c r="C2" i="22"/>
  <c r="B2" i="22"/>
  <c r="H14" i="17" l="1"/>
  <c r="D11" i="17"/>
  <c r="C11" i="17"/>
  <c r="B11" i="17"/>
  <c r="D12" i="17"/>
  <c r="C12" i="17"/>
  <c r="B12" i="17"/>
  <c r="D10" i="17"/>
  <c r="C13" i="17"/>
  <c r="C10" i="17"/>
  <c r="C9" i="17"/>
  <c r="C8" i="17"/>
  <c r="C7" i="17"/>
  <c r="D13" i="17"/>
  <c r="D9" i="17"/>
  <c r="D8" i="17"/>
  <c r="D7" i="17"/>
  <c r="D6" i="17"/>
  <c r="C6" i="17"/>
  <c r="D4" i="17"/>
  <c r="D5" i="17"/>
  <c r="D3" i="17"/>
  <c r="C5" i="17"/>
  <c r="C4" i="17"/>
  <c r="D2" i="17"/>
  <c r="C3" i="17"/>
  <c r="B13" i="17"/>
  <c r="B10" i="17"/>
  <c r="B9" i="17"/>
  <c r="B8" i="17"/>
  <c r="B7" i="17"/>
  <c r="B6" i="17"/>
  <c r="B5" i="17"/>
  <c r="B4" i="17"/>
  <c r="B3" i="17"/>
  <c r="B2" i="17"/>
  <c r="C2" i="17"/>
  <c r="E12" i="17" l="1"/>
  <c r="H12" i="17" s="1"/>
  <c r="H10" i="17"/>
  <c r="H6" i="17"/>
  <c r="H7" i="17"/>
  <c r="E10" i="17"/>
  <c r="G10" i="17" s="1"/>
  <c r="E9" i="17"/>
  <c r="G9" i="17" s="1"/>
  <c r="E8" i="17"/>
  <c r="G8" i="17" s="1"/>
  <c r="E11" i="17"/>
  <c r="G11" i="17" s="1"/>
  <c r="E2" i="17"/>
  <c r="H2" i="17" s="1"/>
  <c r="E13" i="17"/>
  <c r="E7" i="17"/>
  <c r="G7" i="17" s="1"/>
  <c r="E6" i="17"/>
  <c r="F6" i="17" s="1"/>
  <c r="E5" i="17"/>
  <c r="G5" i="17" s="1"/>
  <c r="E4" i="17"/>
  <c r="G4" i="17" s="1"/>
  <c r="E3" i="17"/>
  <c r="G3" i="17" s="1"/>
  <c r="C14" i="17"/>
  <c r="D14" i="17"/>
  <c r="B14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2" i="1"/>
  <c r="U2" i="1" s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084" i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084" i="1"/>
  <c r="U4084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2" i="17" l="1"/>
  <c r="G12" i="17"/>
  <c r="F2" i="17"/>
  <c r="G2" i="17"/>
  <c r="H9" i="17"/>
  <c r="H8" i="17"/>
  <c r="H11" i="17"/>
  <c r="H4" i="17"/>
  <c r="G13" i="17"/>
  <c r="H13" i="17"/>
  <c r="H5" i="17"/>
  <c r="E14" i="17"/>
  <c r="G14" i="17" s="1"/>
  <c r="H3" i="17"/>
  <c r="F10" i="17"/>
  <c r="F9" i="17"/>
  <c r="F8" i="17"/>
  <c r="F5" i="17"/>
  <c r="F11" i="17"/>
  <c r="G6" i="17"/>
  <c r="F4" i="17"/>
  <c r="F3" i="17"/>
  <c r="F13" i="17"/>
  <c r="F7" i="17"/>
  <c r="O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F14" i="17" l="1"/>
</calcChain>
</file>

<file path=xl/sharedStrings.xml><?xml version="1.0" encoding="utf-8"?>
<sst xmlns="http://schemas.openxmlformats.org/spreadsheetml/2006/main" count="33035" uniqueCount="8405">
  <si>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</si>
  <si>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</si>
  <si>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</si>
  <si>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</si>
  <si>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</si>
  <si>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</si>
  <si>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</si>
  <si>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</si>
  <si>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</si>
  <si>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</si>
  <si>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</si>
  <si>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</si>
  <si>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</si>
  <si>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</si>
  <si>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</si>
  <si>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</si>
  <si>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</si>
  <si>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</si>
  <si>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</si>
  <si>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</si>
  <si>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</si>
  <si>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</si>
  <si>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</si>
  <si>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</si>
  <si>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</si>
  <si>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</si>
  <si>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</si>
  <si>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</si>
  <si>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</si>
  <si>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</si>
  <si>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</si>
  <si>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</si>
  <si>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</si>
  <si>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</si>
  <si>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</si>
  <si>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</si>
  <si>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</si>
  <si>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</si>
  <si>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</si>
  <si>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</si>
  <si>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</si>
  <si>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</si>
  <si>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</si>
  <si>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</si>
  <si>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</si>
  <si>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</si>
  <si>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</si>
  <si>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</si>
  <si>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</si>
  <si>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</si>
  <si>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</si>
  <si>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</si>
  <si>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</si>
  <si>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</si>
  <si>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</si>
  <si>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</si>
  <si>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</si>
  <si>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</si>
  <si>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</si>
  <si>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</si>
  <si>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</si>
  <si>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</si>
  <si>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</si>
  <si>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</si>
  <si>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</si>
  <si>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</si>
  <si>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</si>
  <si>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</si>
  <si>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</si>
  <si>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</si>
  <si>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</si>
  <si>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</si>
  <si>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</si>
  <si>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</si>
  <si>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</si>
  <si>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</si>
  <si>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</si>
  <si>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</si>
  <si>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</si>
  <si>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</si>
  <si>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</si>
  <si>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</si>
  <si>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</si>
  <si>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</si>
  <si>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</si>
  <si>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</si>
  <si>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</si>
  <si>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</si>
  <si>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</si>
  <si>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</si>
  <si>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</si>
  <si>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</si>
  <si>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</si>
  <si>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</si>
  <si>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</si>
  <si>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</si>
  <si>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</si>
  <si>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</si>
  <si>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</si>
  <si>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</si>
  <si>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</si>
  <si>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</si>
  <si>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</si>
  <si>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</si>
  <si>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</si>
  <si>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</si>
  <si>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</si>
  <si>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</si>
  <si>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</si>
  <si>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</si>
  <si>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</si>
  <si>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</si>
  <si>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</si>
  <si>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</si>
  <si>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</si>
  <si>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</si>
  <si>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</si>
  <si>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</si>
  <si>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</si>
  <si>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</si>
  <si>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</si>
  <si>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</si>
  <si>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</si>
  <si>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</si>
  <si>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</si>
  <si>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</si>
  <si>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</si>
  <si>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</si>
  <si>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</si>
  <si>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</si>
  <si>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</si>
  <si>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</si>
  <si>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</si>
  <si>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</si>
  <si>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</si>
  <si>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</si>
  <si>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</si>
  <si>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</si>
  <si>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</si>
  <si>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</si>
  <si>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</si>
  <si>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</si>
  <si>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</si>
  <si>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</si>
  <si>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</si>
  <si>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</si>
  <si>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</si>
  <si>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</si>
  <si>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</si>
  <si>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</si>
  <si>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</si>
  <si>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</si>
  <si>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</si>
  <si>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</si>
  <si>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</si>
  <si>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</si>
  <si>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</si>
  <si>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</si>
  <si>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</si>
  <si>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</si>
  <si>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</si>
  <si>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</si>
  <si>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</si>
  <si>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</si>
  <si>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</si>
  <si>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</si>
  <si>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</si>
  <si>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</si>
  <si>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</si>
  <si>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</si>
  <si>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</si>
  <si>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</si>
  <si>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</si>
  <si>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</si>
  <si>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</si>
  <si>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</si>
  <si>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</si>
  <si>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</si>
  <si>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</si>
  <si>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</si>
  <si>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</si>
  <si>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</si>
  <si>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</si>
  <si>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</si>
  <si>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</si>
  <si>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</si>
  <si>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</si>
  <si>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</si>
  <si>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</si>
  <si>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</si>
  <si>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</si>
  <si>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</si>
  <si>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</si>
  <si>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</si>
  <si>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</si>
  <si>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</si>
  <si>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</si>
  <si>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</si>
  <si>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</si>
  <si>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</si>
  <si>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</si>
  <si>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</si>
  <si>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</si>
  <si>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</si>
  <si>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</si>
  <si>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</si>
  <si>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</si>
  <si>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</si>
  <si>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</si>
  <si>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</si>
  <si>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</si>
  <si>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</si>
  <si>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</si>
  <si>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</si>
  <si>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</si>
  <si>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</si>
  <si>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</si>
  <si>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</si>
  <si>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</si>
  <si>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</si>
  <si>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</si>
  <si>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</si>
  <si>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</si>
  <si>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</si>
  <si>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</si>
  <si>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</si>
  <si>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</si>
  <si>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</si>
  <si>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</si>
  <si>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</si>
  <si>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</si>
  <si>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</si>
  <si>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</si>
  <si>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</si>
  <si>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</si>
  <si>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</si>
  <si>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</si>
  <si>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</si>
  <si>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</si>
  <si>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</si>
  <si>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</si>
  <si>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</si>
  <si>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</si>
  <si>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</si>
  <si>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</si>
  <si>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</si>
  <si>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</si>
  <si>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</si>
  <si>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</si>
  <si>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</si>
  <si>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</si>
  <si>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</si>
  <si>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</si>
  <si>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</si>
  <si>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</si>
  <si>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</si>
  <si>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</si>
  <si>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</si>
  <si>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</si>
  <si>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</si>
  <si>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</si>
  <si>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</si>
  <si>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</si>
  <si>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</si>
  <si>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</si>
  <si>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</si>
  <si>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</si>
  <si>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</si>
  <si>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</si>
  <si>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</si>
  <si>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</si>
  <si>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</si>
  <si>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</si>
  <si>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</si>
  <si>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</si>
  <si>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</si>
  <si>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</si>
  <si>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</si>
  <si>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</si>
  <si>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</si>
  <si>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</si>
  <si>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</si>
  <si>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</si>
  <si>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</si>
  <si>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</si>
  <si>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</si>
  <si>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</si>
  <si>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</si>
  <si>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</si>
  <si>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</si>
  <si>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</si>
  <si>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</si>
  <si>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</si>
  <si>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</si>
  <si>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</si>
  <si>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</si>
  <si>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</si>
  <si>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</si>
  <si>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</si>
  <si>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</si>
  <si>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</si>
  <si>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</si>
  <si>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</si>
  <si>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</si>
  <si>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</si>
  <si>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</si>
  <si>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</si>
  <si>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</si>
  <si>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</si>
  <si>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</si>
  <si>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</si>
  <si>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</si>
  <si>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</si>
  <si>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</si>
  <si>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</si>
  <si>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</si>
  <si>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</si>
  <si>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</si>
  <si>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</si>
  <si>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</si>
  <si>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</si>
  <si>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</si>
  <si>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</si>
  <si>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</si>
  <si>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</si>
  <si>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</si>
  <si>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</si>
  <si>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</si>
  <si>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</si>
  <si>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</si>
  <si>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</si>
  <si>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</si>
  <si>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</si>
  <si>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</si>
  <si>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</si>
  <si>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</si>
  <si>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</si>
  <si>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</si>
  <si>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</si>
  <si>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</si>
  <si>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</si>
  <si>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</si>
  <si>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</si>
  <si>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</si>
  <si>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</si>
  <si>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</si>
  <si>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</si>
  <si>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</si>
  <si>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</si>
  <si>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</si>
  <si>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</si>
  <si>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</si>
  <si>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</si>
  <si>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</si>
  <si>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</si>
  <si>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</si>
  <si>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</si>
  <si>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</si>
  <si>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</si>
  <si>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</si>
  <si>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</si>
  <si>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</si>
  <si>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</si>
  <si>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</si>
  <si>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</si>
  <si>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</si>
  <si>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</si>
  <si>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</si>
  <si>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</si>
  <si>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</si>
  <si>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</si>
  <si>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</si>
  <si>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</si>
  <si>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</si>
  <si>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</si>
  <si>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</si>
  <si>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</si>
  <si>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</si>
  <si>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</si>
  <si>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</si>
  <si>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</si>
  <si>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</si>
  <si>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</si>
  <si>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</si>
  <si>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</si>
  <si>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</si>
  <si>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</si>
  <si>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</si>
  <si>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</si>
  <si>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</si>
  <si>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</si>
  <si>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</si>
  <si>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</si>
  <si>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</si>
  <si>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</si>
  <si>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</si>
  <si>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</si>
  <si>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</si>
  <si>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</si>
  <si>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</si>
  <si>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</si>
  <si>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</si>
  <si>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</si>
  <si>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</si>
  <si>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</si>
  <si>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</si>
  <si>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</si>
  <si>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</si>
  <si>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</si>
  <si>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</si>
  <si>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</si>
  <si>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</si>
  <si>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</si>
  <si>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</si>
  <si>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</si>
  <si>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</si>
  <si>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</si>
  <si>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</si>
  <si>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</si>
  <si>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</si>
  <si>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</si>
  <si>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</si>
  <si>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</si>
  <si>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</si>
  <si>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</si>
  <si>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</si>
  <si>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</si>
  <si>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</si>
  <si>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</si>
  <si>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</si>
  <si>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</si>
  <si>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</si>
  <si>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</si>
  <si>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</si>
  <si>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</si>
  <si>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</si>
  <si>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</si>
  <si>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</si>
  <si>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</si>
  <si>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</si>
  <si>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</si>
  <si>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</si>
  <si>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</si>
  <si>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</si>
  <si>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</si>
  <si>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</si>
  <si>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</si>
  <si>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</si>
  <si>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</si>
  <si>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</si>
  <si>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</si>
  <si>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</si>
  <si>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</si>
  <si>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</si>
  <si>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</si>
  <si>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</si>
  <si>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</si>
  <si>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</si>
  <si>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</si>
  <si>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</si>
  <si>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</si>
  <si>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</si>
  <si>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</si>
  <si>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</si>
  <si>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</si>
  <si>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</si>
  <si>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</si>
  <si>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</si>
  <si>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</si>
  <si>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</si>
  <si>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</si>
  <si>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</si>
  <si>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</si>
  <si>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</si>
  <si>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</si>
  <si>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</si>
  <si>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</si>
  <si>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</si>
  <si>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</si>
  <si>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</si>
  <si>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</si>
  <si>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</si>
  <si>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</si>
  <si>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</si>
  <si>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</si>
  <si>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</si>
  <si>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</si>
  <si>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</si>
  <si>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</si>
  <si>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</si>
  <si>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</si>
  <si>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</si>
  <si>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</si>
  <si>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</si>
  <si>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</si>
  <si>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</si>
  <si>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</si>
  <si>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</si>
  <si>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</si>
  <si>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</si>
  <si>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</si>
  <si>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</si>
  <si>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</si>
  <si>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</si>
  <si>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</si>
  <si>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</si>
  <si>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</si>
  <si>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</si>
  <si>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</si>
  <si>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</si>
  <si>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</si>
  <si>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</si>
  <si>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</si>
  <si>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</si>
  <si>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</si>
  <si>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</si>
  <si>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</si>
  <si>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</si>
  <si>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</si>
  <si>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</si>
  <si>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</si>
  <si>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</si>
  <si>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</si>
  <si>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</si>
  <si>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</si>
  <si>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</si>
  <si>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</si>
  <si>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</si>
  <si>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</si>
  <si>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</si>
  <si>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</si>
  <si>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</si>
  <si>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</si>
  <si>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</si>
  <si>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</si>
  <si>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</si>
  <si>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</si>
  <si>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</si>
  <si>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</si>
  <si>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</si>
  <si>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</si>
  <si>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</si>
  <si>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</si>
  <si>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</si>
  <si>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</si>
  <si>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</si>
  <si>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</si>
  <si>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</si>
  <si>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</si>
  <si>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</si>
  <si>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</si>
  <si>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</si>
  <si>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</si>
  <si>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</si>
  <si>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</si>
  <si>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</si>
  <si>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</si>
  <si>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</si>
  <si>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</si>
  <si>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</si>
  <si>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</si>
  <si>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</si>
  <si>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</si>
  <si>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</si>
  <si>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</si>
  <si>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</si>
  <si>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</si>
  <si>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</si>
  <si>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</si>
  <si>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</si>
  <si>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</si>
  <si>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</si>
  <si>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</si>
  <si>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</si>
  <si>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</si>
  <si>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</si>
  <si>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</si>
  <si>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</si>
  <si>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</si>
  <si>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</si>
  <si>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</si>
  <si>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</si>
  <si>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</si>
  <si>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</si>
  <si>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</si>
  <si>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</si>
  <si>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</si>
  <si>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</si>
  <si>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</si>
  <si>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</si>
  <si>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</si>
  <si>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</si>
  <si>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</si>
  <si>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</si>
  <si>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</si>
  <si>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</si>
  <si>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</si>
  <si>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</si>
  <si>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</si>
  <si>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</si>
  <si>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</si>
  <si>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</si>
  <si>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</si>
  <si>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</si>
  <si>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</si>
  <si>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</si>
  <si>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</si>
  <si>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</si>
  <si>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</si>
  <si>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</si>
  <si>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</si>
  <si>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</si>
  <si>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</si>
  <si>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</si>
  <si>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</si>
  <si>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</si>
  <si>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</si>
  <si>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</si>
  <si>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</si>
  <si>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</si>
  <si>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</si>
  <si>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</si>
  <si>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</si>
  <si>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</si>
  <si>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</si>
  <si>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</si>
  <si>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</si>
  <si>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</si>
  <si>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</si>
  <si>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</si>
  <si>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</si>
  <si>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</si>
  <si>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</si>
  <si>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</si>
  <si>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</si>
  <si>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</si>
  <si>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</si>
  <si>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</si>
  <si>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</si>
  <si>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</si>
  <si>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</si>
  <si>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</si>
  <si>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</si>
  <si>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</si>
  <si>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</si>
  <si>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</si>
  <si>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</si>
  <si>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</si>
  <si>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</si>
  <si>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</si>
  <si>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</si>
  <si>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</si>
  <si>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</si>
  <si>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</si>
  <si>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</si>
  <si>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</si>
  <si>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</si>
  <si>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</si>
  <si>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</si>
  <si>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</si>
  <si>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</si>
  <si>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</si>
  <si>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</si>
  <si>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</si>
  <si>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</si>
  <si>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</si>
  <si>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</si>
  <si>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</si>
  <si>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</si>
  <si>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</si>
  <si>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</si>
  <si>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</si>
  <si>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</si>
  <si>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</si>
  <si>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</si>
  <si>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</si>
  <si>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</si>
  <si>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</si>
  <si>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</si>
  <si>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</si>
  <si>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</si>
  <si>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</si>
  <si>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</si>
  <si>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</si>
  <si>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</si>
  <si>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</si>
  <si>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</si>
  <si>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</si>
  <si>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</si>
  <si>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</si>
  <si>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</si>
  <si>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</si>
  <si>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</si>
  <si>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</si>
  <si>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</si>
  <si>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</si>
  <si>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</si>
  <si>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</si>
  <si>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</si>
  <si>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</si>
  <si>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</si>
  <si>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</si>
  <si>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</si>
  <si>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</si>
  <si>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</si>
  <si>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</si>
  <si>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</si>
  <si>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</si>
  <si>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</si>
  <si>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</si>
  <si>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</si>
  <si>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</si>
  <si>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</si>
  <si>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</si>
  <si>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</si>
  <si>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</si>
  <si>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</si>
  <si>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</si>
  <si>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</si>
  <si>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</si>
  <si>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</si>
  <si>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</si>
  <si>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</si>
  <si>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</si>
  <si>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</si>
  <si>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</si>
  <si>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</si>
  <si>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</si>
  <si>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</si>
  <si>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</si>
  <si>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</si>
  <si>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</si>
  <si>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</si>
  <si>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</si>
  <si>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</si>
  <si>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</si>
  <si>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</si>
  <si>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</si>
  <si>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</si>
  <si>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</si>
  <si>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</si>
  <si>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</si>
  <si>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</si>
  <si>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</si>
  <si>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</si>
  <si>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</si>
  <si>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</si>
  <si>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</si>
  <si>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</si>
  <si>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</si>
  <si>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</si>
  <si>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</si>
  <si>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</si>
  <si>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</si>
  <si>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</si>
  <si>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</si>
  <si>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</si>
  <si>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</si>
  <si>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</si>
  <si>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</si>
  <si>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</si>
  <si>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</si>
  <si>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</si>
  <si>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</si>
  <si>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</si>
  <si>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</si>
  <si>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</si>
  <si>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</si>
  <si>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</si>
  <si>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</si>
  <si>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</si>
  <si>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</si>
  <si>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</si>
  <si>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</si>
  <si>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</si>
  <si>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</si>
  <si>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</si>
  <si>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</si>
  <si>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</si>
  <si>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</si>
  <si>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</si>
  <si>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</si>
  <si>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</si>
  <si>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</si>
  <si>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</si>
  <si>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</si>
  <si>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</si>
  <si>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</si>
  <si>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</si>
  <si>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</si>
  <si>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</si>
  <si>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</si>
  <si>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</si>
  <si>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</si>
  <si>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</si>
  <si>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</si>
  <si>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</si>
  <si>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</si>
  <si>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</si>
  <si>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</si>
  <si>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</si>
  <si>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</si>
  <si>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</si>
  <si>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</si>
  <si>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</si>
  <si>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</si>
  <si>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</si>
  <si>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</si>
  <si>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</si>
  <si>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</si>
  <si>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</si>
  <si>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</si>
  <si>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</si>
  <si>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</si>
  <si>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</si>
  <si>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</si>
  <si>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</si>
  <si>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</si>
  <si>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</si>
  <si>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</si>
  <si>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</si>
  <si>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</si>
  <si>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</si>
  <si>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</si>
  <si>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</si>
  <si>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</si>
  <si>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</si>
  <si>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</si>
  <si>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</si>
  <si>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</si>
  <si>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</si>
  <si>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</si>
  <si>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</si>
  <si>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</si>
  <si>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</si>
  <si>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</si>
  <si>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</si>
  <si>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</si>
  <si>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</si>
  <si>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</si>
  <si>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</si>
  <si>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</si>
  <si>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</si>
  <si>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</si>
  <si>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</si>
  <si>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</si>
  <si>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</si>
  <si>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</si>
  <si>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</si>
  <si>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</si>
  <si>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</si>
  <si>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</si>
  <si>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</si>
  <si>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</si>
  <si>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</si>
  <si>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</si>
  <si>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</si>
  <si>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</si>
  <si>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</si>
  <si>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</si>
  <si>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</si>
  <si>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</si>
  <si>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</si>
  <si>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</si>
  <si>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</si>
  <si>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</si>
  <si>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</si>
  <si>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</si>
  <si>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</si>
  <si>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</si>
  <si>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</si>
  <si>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</si>
  <si>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</si>
  <si>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</si>
  <si>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</si>
  <si>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</si>
  <si>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</si>
  <si>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</si>
  <si>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</si>
  <si>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</si>
  <si>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</si>
  <si>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</si>
  <si>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</si>
  <si>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</si>
  <si>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</si>
  <si>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</si>
  <si>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</si>
  <si>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</si>
  <si>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</si>
  <si>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</si>
  <si>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</si>
  <si>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</si>
  <si>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</si>
  <si>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</si>
  <si>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</si>
  <si>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</si>
  <si>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</si>
  <si>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</si>
  <si>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</si>
  <si>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</si>
  <si>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</si>
  <si>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</si>
  <si>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</si>
  <si>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</si>
  <si>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</si>
  <si>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</si>
  <si>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</si>
  <si>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</si>
  <si>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</si>
  <si>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</si>
  <si>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</si>
  <si>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</si>
  <si>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</si>
  <si>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</si>
  <si>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</si>
  <si>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</si>
  <si>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</si>
  <si>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</si>
  <si>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</si>
  <si>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</si>
  <si>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</si>
  <si>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</si>
  <si>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</si>
  <si>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</si>
  <si>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</si>
  <si>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</si>
  <si>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</si>
  <si>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</si>
  <si>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</si>
  <si>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</si>
  <si>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</si>
  <si>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</si>
  <si>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</si>
  <si>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</si>
  <si>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</si>
  <si>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</si>
  <si>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</si>
  <si>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</si>
  <si>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</si>
  <si>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</si>
  <si>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</si>
  <si>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</si>
  <si>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</si>
  <si>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</si>
  <si>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</si>
  <si>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</si>
  <si>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</si>
  <si>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</si>
  <si>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</si>
  <si>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</si>
  <si>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</si>
  <si>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</si>
  <si>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</si>
  <si>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</si>
  <si>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</si>
  <si>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</si>
  <si>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</si>
  <si>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</si>
  <si>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</si>
  <si>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</si>
  <si>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</si>
  <si>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</si>
  <si>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</si>
  <si>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</si>
  <si>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</si>
  <si>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</si>
  <si>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</si>
  <si>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</si>
  <si>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</si>
  <si>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</si>
  <si>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</si>
  <si>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</si>
  <si>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</si>
  <si>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</si>
  <si>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</si>
  <si>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</si>
  <si>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</si>
  <si>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</si>
  <si>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</si>
  <si>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</si>
  <si>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</si>
  <si>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</si>
  <si>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</si>
  <si>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</si>
  <si>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</si>
  <si>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</si>
  <si>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</si>
  <si>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</si>
  <si>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</si>
  <si>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</si>
  <si>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</si>
  <si>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</si>
  <si>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</si>
  <si>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</si>
  <si>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</si>
  <si>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</si>
  <si>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</si>
  <si>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</si>
  <si>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</si>
  <si>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</si>
  <si>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</si>
  <si>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</si>
  <si>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</si>
  <si>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</si>
  <si>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</si>
  <si>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</si>
  <si>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</si>
  <si>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</si>
  <si>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</si>
  <si>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</si>
  <si>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</si>
  <si>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</si>
  <si>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</si>
  <si>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</si>
  <si>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</si>
  <si>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</si>
  <si>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</si>
  <si>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</si>
  <si>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</si>
  <si>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</si>
  <si>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</si>
  <si>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</si>
  <si>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</si>
  <si>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</si>
  <si>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</si>
  <si>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</si>
  <si>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</si>
  <si>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</si>
  <si>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</si>
  <si>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</si>
  <si>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</si>
  <si>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</si>
  <si>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</si>
  <si>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</si>
  <si>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</si>
  <si>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</si>
  <si>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</si>
  <si>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</si>
  <si>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</si>
  <si>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</si>
  <si>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</si>
  <si>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</si>
  <si>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</si>
  <si>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</si>
  <si>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</si>
  <si>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</si>
  <si>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</si>
  <si>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</si>
  <si>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</si>
  <si>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</si>
  <si>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</si>
  <si>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</si>
  <si>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</si>
  <si>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</si>
  <si>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</si>
  <si>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</si>
  <si>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</si>
  <si>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</si>
  <si>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</si>
  <si>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</si>
  <si>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</si>
  <si>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</si>
  <si>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</si>
  <si>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</si>
  <si>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</si>
  <si>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</si>
  <si>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</si>
  <si>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</si>
  <si>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</si>
  <si>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</si>
  <si>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</si>
  <si>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</si>
  <si>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</si>
  <si>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</si>
  <si>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</si>
  <si>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</si>
  <si>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</si>
  <si>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</si>
  <si>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</si>
  <si>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</si>
  <si>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</si>
  <si>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</si>
  <si>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</si>
  <si>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</si>
  <si>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</si>
  <si>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</si>
  <si>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</si>
  <si>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</si>
  <si>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</si>
  <si>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</si>
  <si>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</si>
  <si>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</si>
  <si>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</si>
  <si>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</si>
  <si>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</si>
  <si>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</si>
  <si>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</si>
  <si>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</si>
  <si>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</si>
  <si>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</si>
  <si>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</si>
  <si>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</si>
  <si>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</si>
  <si>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</si>
  <si>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</si>
  <si>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</si>
  <si>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</si>
  <si>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</si>
  <si>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</si>
  <si>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</si>
  <si>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</si>
  <si>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</si>
  <si>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</si>
  <si>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</si>
  <si>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</si>
  <si>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</si>
  <si>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</si>
  <si>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</si>
  <si>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</si>
  <si>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</si>
  <si>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</si>
  <si>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</si>
  <si>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</si>
  <si>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</si>
  <si>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</si>
  <si>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</si>
  <si>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</si>
  <si>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</si>
  <si>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</si>
  <si>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</si>
  <si>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</si>
  <si>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</si>
  <si>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</si>
  <si>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</si>
  <si>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</si>
  <si>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</si>
  <si>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</si>
  <si>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</si>
  <si>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</si>
  <si>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</si>
  <si>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</si>
  <si>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</si>
  <si>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</si>
  <si>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</si>
  <si>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</si>
  <si>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</si>
  <si>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</si>
  <si>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</si>
  <si>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</si>
  <si>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</si>
  <si>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</si>
  <si>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</si>
  <si>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</si>
  <si>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</si>
  <si>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</si>
  <si>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</si>
  <si>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</si>
  <si>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</si>
  <si>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</si>
  <si>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</si>
  <si>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</si>
  <si>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</si>
  <si>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</si>
  <si>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</si>
  <si>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</si>
  <si>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</si>
  <si>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</si>
  <si>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</si>
  <si>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</si>
  <si>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</si>
  <si>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</si>
  <si>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</si>
  <si>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</si>
  <si>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</si>
  <si>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</si>
  <si>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</si>
  <si>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</si>
  <si>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</si>
  <si>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</si>
  <si>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</si>
  <si>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</si>
  <si>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</si>
  <si>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</si>
  <si>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</si>
  <si>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</si>
  <si>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</si>
  <si>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</si>
  <si>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</si>
  <si>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</si>
  <si>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</si>
  <si>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</si>
  <si>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</si>
  <si>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</si>
  <si>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</si>
  <si>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</si>
  <si>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</si>
  <si>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</si>
  <si>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</si>
  <si>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</si>
  <si>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</si>
  <si>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</si>
  <si>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</si>
  <si>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</si>
  <si>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</si>
  <si>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</si>
  <si>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</si>
  <si>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</si>
  <si>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</si>
  <si>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</si>
  <si>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</si>
  <si>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</si>
  <si>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</si>
  <si>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</si>
  <si>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</si>
  <si>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</si>
  <si>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</si>
  <si>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</si>
  <si>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</si>
  <si>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</si>
  <si>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</si>
  <si>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</si>
  <si>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</si>
  <si>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</si>
  <si>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</si>
  <si>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</si>
  <si>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</si>
  <si>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</si>
  <si>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</si>
  <si>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</si>
  <si>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</si>
  <si>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</si>
  <si>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</si>
  <si>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</si>
  <si>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</si>
  <si>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</si>
  <si>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</si>
  <si>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</si>
  <si>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</si>
  <si>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</si>
  <si>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</si>
  <si>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</si>
  <si>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</si>
  <si>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</si>
  <si>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</si>
  <si>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</si>
  <si>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</si>
  <si>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</si>
  <si>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</si>
  <si>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</si>
  <si>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</si>
  <si>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</si>
  <si>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</si>
  <si>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</si>
  <si>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</si>
  <si>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</si>
  <si>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</si>
  <si>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</si>
  <si>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</si>
  <si>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</si>
  <si>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</si>
  <si>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</si>
  <si>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</si>
  <si>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</si>
  <si>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</si>
  <si>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</si>
  <si>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</si>
  <si>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</si>
  <si>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</si>
  <si>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</si>
  <si>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</si>
  <si>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</si>
  <si>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</si>
  <si>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</si>
  <si>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</si>
  <si>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</si>
  <si>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</si>
  <si>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</si>
  <si>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</si>
  <si>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</si>
  <si>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</si>
  <si>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</si>
  <si>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</si>
  <si>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</si>
  <si>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</si>
  <si>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</si>
  <si>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</si>
  <si>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</si>
  <si>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</si>
  <si>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</si>
  <si>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</si>
  <si>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</si>
  <si>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</si>
  <si>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</si>
  <si>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</si>
  <si>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</si>
  <si>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</si>
  <si>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</si>
  <si>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</si>
  <si>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</si>
  <si>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</si>
  <si>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</si>
  <si>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</si>
  <si>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</si>
  <si>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</si>
  <si>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</si>
  <si>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</si>
  <si>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</si>
  <si>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</si>
  <si>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</si>
  <si>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</si>
  <si>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</si>
  <si>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</si>
  <si>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</si>
  <si>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</si>
  <si>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</si>
  <si>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</si>
  <si>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</si>
  <si>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</si>
  <si>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</si>
  <si>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</si>
  <si>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</si>
  <si>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</si>
  <si>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</si>
  <si>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</si>
  <si>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</si>
  <si>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</si>
  <si>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</si>
  <si>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</si>
  <si>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</si>
  <si>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</si>
  <si>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</si>
  <si>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</si>
  <si>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</si>
  <si>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</si>
  <si>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</si>
  <si>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</si>
  <si>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</si>
  <si>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</si>
  <si>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</si>
  <si>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</si>
  <si>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</si>
  <si>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</si>
  <si>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</si>
  <si>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</si>
  <si>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</si>
  <si>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</si>
  <si>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</si>
  <si>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</si>
  <si>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</si>
  <si>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</si>
  <si>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</si>
  <si>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</si>
  <si>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</si>
  <si>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</si>
  <si>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</si>
  <si>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</si>
  <si>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</si>
  <si>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</si>
  <si>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</si>
  <si>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</si>
  <si>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</si>
  <si>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</si>
  <si>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</si>
  <si>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</si>
  <si>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</si>
  <si>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</si>
  <si>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</si>
  <si>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</si>
  <si>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</si>
  <si>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</si>
  <si>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</si>
  <si>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</si>
  <si>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</si>
  <si>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</si>
  <si>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</si>
  <si>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</si>
  <si>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</si>
  <si>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</si>
  <si>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</si>
  <si>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</si>
  <si>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</si>
  <si>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</si>
  <si>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</si>
  <si>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</si>
  <si>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</si>
  <si>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</si>
  <si>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</si>
  <si>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</si>
  <si>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</si>
  <si>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</si>
  <si>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</si>
  <si>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</si>
  <si>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</si>
  <si>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</si>
  <si>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</si>
  <si>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</si>
  <si>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</si>
  <si>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</si>
  <si>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</si>
  <si>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</si>
  <si>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</si>
  <si>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</si>
  <si>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</si>
  <si>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</si>
  <si>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</si>
  <si>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</si>
  <si>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</si>
  <si>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</si>
  <si>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</si>
  <si>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</si>
  <si>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</si>
  <si>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</si>
  <si>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</si>
  <si>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</si>
  <si>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</si>
  <si>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</si>
  <si>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</si>
  <si>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</si>
  <si>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</si>
  <si>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</si>
  <si>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</si>
  <si>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</si>
  <si>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</si>
  <si>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</si>
  <si>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</si>
  <si>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</si>
  <si>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</si>
  <si>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</si>
  <si>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</si>
  <si>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</si>
  <si>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</si>
  <si>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</si>
  <si>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</si>
  <si>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</si>
  <si>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</si>
  <si>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</si>
  <si>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</si>
  <si>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</si>
  <si>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</si>
  <si>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</si>
  <si>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</si>
  <si>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</si>
  <si>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</si>
  <si>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</si>
  <si>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</si>
  <si>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</si>
  <si>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</si>
  <si>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</si>
  <si>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</si>
  <si>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</si>
  <si>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</si>
  <si>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</si>
  <si>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</si>
  <si>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</si>
  <si>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</si>
  <si>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</si>
  <si>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</si>
  <si>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</si>
  <si>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</si>
  <si>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</si>
  <si>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</si>
  <si>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</si>
  <si>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</si>
  <si>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</si>
  <si>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</si>
  <si>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</si>
  <si>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</si>
  <si>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</si>
  <si>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</si>
  <si>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</si>
  <si>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</si>
  <si>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</si>
  <si>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</si>
  <si>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</si>
  <si>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</si>
  <si>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</si>
  <si>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</si>
  <si>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</si>
  <si>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</si>
  <si>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</si>
  <si>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</si>
  <si>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</si>
  <si>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</si>
  <si>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</si>
  <si>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</si>
  <si>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</si>
  <si>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</si>
  <si>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</si>
  <si>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</si>
  <si>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</si>
  <si>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</si>
  <si>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</si>
  <si>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</si>
  <si>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</si>
  <si>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</si>
  <si>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</si>
  <si>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</si>
  <si>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</si>
  <si>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</si>
  <si>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</si>
  <si>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</si>
  <si>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</si>
  <si>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</si>
  <si>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</si>
  <si>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</si>
  <si>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</si>
  <si>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</si>
  <si>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</si>
  <si>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</si>
  <si>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</si>
  <si>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</si>
  <si>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</si>
  <si>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</si>
  <si>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</si>
  <si>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</si>
  <si>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</si>
  <si>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</si>
  <si>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</si>
  <si>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</si>
  <si>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</si>
  <si>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</si>
  <si>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</si>
  <si>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</si>
  <si>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</si>
  <si>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</si>
  <si>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</si>
  <si>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</si>
  <si>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</si>
  <si>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</si>
  <si>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</si>
  <si>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</si>
  <si>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</si>
  <si>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</si>
  <si>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</si>
  <si>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</si>
  <si>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</si>
  <si>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</si>
  <si>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</si>
  <si>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</si>
  <si>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</si>
  <si>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</si>
  <si>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</si>
  <si>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</si>
  <si>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</si>
  <si>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</si>
  <si>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</si>
  <si>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</si>
  <si>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</si>
  <si>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</si>
  <si>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</si>
  <si>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</si>
  <si>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</si>
  <si>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</si>
  <si>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</si>
  <si>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</si>
  <si>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</si>
  <si>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</si>
  <si>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</si>
  <si>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</si>
  <si>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</si>
  <si>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</si>
  <si>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</si>
  <si>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</si>
  <si>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</si>
  <si>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</si>
  <si>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</si>
  <si>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</si>
  <si>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</si>
  <si>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</si>
  <si>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</si>
  <si>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</si>
  <si>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</si>
  <si>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</si>
  <si>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</si>
  <si>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</si>
  <si>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</si>
  <si>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</si>
  <si>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</si>
  <si>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</si>
  <si>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</si>
  <si>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</si>
  <si>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</si>
  <si>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</si>
  <si>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</si>
  <si>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</si>
  <si>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</si>
  <si>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</si>
  <si>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</si>
  <si>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</si>
  <si>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</si>
  <si>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</si>
  <si>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</si>
  <si>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</si>
  <si>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</si>
  <si>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</si>
  <si>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</si>
  <si>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</si>
  <si>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</si>
  <si>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</si>
  <si>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</si>
  <si>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</si>
  <si>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</si>
  <si>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</si>
  <si>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</si>
  <si>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</si>
  <si>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</si>
  <si>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</si>
  <si>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</si>
  <si>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</si>
  <si>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</si>
  <si>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</si>
  <si>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</si>
  <si>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</si>
  <si>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</si>
  <si>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</si>
  <si>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</si>
  <si>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</si>
  <si>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</si>
  <si>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</si>
  <si>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</si>
  <si>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</si>
  <si>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</si>
  <si>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</si>
  <si>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</si>
  <si>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</si>
  <si>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</si>
  <si>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</si>
  <si>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</si>
  <si>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</si>
  <si>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</si>
  <si>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</si>
  <si>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</si>
  <si>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</si>
  <si>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</si>
  <si>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</si>
  <si>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</si>
  <si>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</si>
  <si>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</si>
  <si>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</si>
  <si>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</si>
  <si>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</si>
  <si>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</si>
  <si>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</si>
  <si>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</si>
  <si>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</si>
  <si>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</si>
  <si>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</si>
  <si>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</si>
  <si>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</si>
  <si>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</si>
  <si>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</si>
  <si>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</si>
  <si>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</si>
  <si>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</si>
  <si>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</si>
  <si>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</si>
  <si>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</si>
  <si>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</si>
  <si>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</si>
  <si>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</si>
  <si>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</si>
  <si>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</si>
  <si>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</si>
  <si>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</si>
  <si>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</si>
  <si>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</si>
  <si>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</si>
  <si>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</si>
  <si>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</si>
  <si>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</si>
  <si>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</si>
  <si>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</si>
  <si>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</si>
  <si>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</si>
  <si>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</si>
  <si>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</si>
  <si>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</si>
  <si>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</si>
  <si>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</si>
  <si>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</si>
  <si>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</si>
  <si>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</si>
  <si>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</si>
  <si>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</si>
  <si>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</si>
  <si>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</si>
  <si>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</si>
  <si>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</si>
  <si>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</si>
  <si>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</si>
  <si>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</si>
  <si>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</si>
  <si>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</si>
  <si>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</si>
  <si>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</si>
  <si>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</si>
  <si>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</si>
  <si>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</si>
  <si>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</si>
  <si>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</si>
  <si>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</si>
  <si>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</si>
  <si>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</si>
  <si>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</si>
  <si>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</si>
  <si>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</si>
  <si>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</si>
  <si>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</si>
  <si>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</si>
  <si>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</si>
  <si>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</si>
  <si>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</si>
  <si>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</si>
  <si>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</si>
  <si>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</si>
  <si>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</si>
  <si>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</si>
  <si>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</si>
  <si>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</si>
  <si>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</si>
  <si>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</si>
  <si>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</si>
  <si>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</si>
  <si>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</si>
  <si>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</si>
  <si>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</si>
  <si>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</si>
  <si>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</si>
  <si>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</si>
  <si>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</si>
  <si>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</si>
  <si>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</si>
  <si>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</si>
  <si>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</si>
  <si>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</si>
  <si>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</si>
  <si>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</si>
  <si>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</si>
  <si>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</si>
  <si>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</si>
  <si>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</si>
  <si>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</si>
  <si>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</si>
  <si>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</si>
  <si>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</si>
  <si>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</si>
  <si>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</si>
  <si>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</si>
  <si>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</si>
  <si>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</si>
  <si>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</si>
  <si>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</si>
  <si>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</si>
  <si>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</si>
  <si>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</si>
  <si>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</si>
  <si>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</si>
  <si>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</si>
  <si>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</si>
  <si>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</si>
  <si>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</si>
  <si>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</si>
  <si>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</si>
  <si>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</si>
  <si>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</si>
  <si>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</si>
  <si>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</si>
  <si>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</si>
  <si>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</si>
  <si>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</si>
  <si>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</si>
  <si>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</si>
  <si>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</si>
  <si>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</si>
  <si>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</si>
  <si>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</si>
  <si>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</si>
  <si>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</si>
  <si>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</si>
  <si>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</si>
  <si>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</si>
  <si>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</si>
  <si>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</si>
  <si>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</si>
  <si>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</si>
  <si>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</si>
  <si>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</si>
  <si>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</si>
  <si>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</si>
  <si>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</si>
  <si>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</si>
  <si>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</si>
  <si>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</si>
  <si>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</si>
  <si>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</si>
  <si>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</si>
  <si>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</si>
  <si>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</si>
  <si>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</si>
  <si>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</si>
  <si>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</si>
  <si>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</si>
  <si>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</si>
  <si>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</si>
  <si>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</si>
  <si>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</si>
  <si>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</si>
  <si>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</si>
  <si>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</si>
  <si>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</si>
  <si>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</si>
  <si>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</si>
  <si>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</si>
  <si>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</si>
  <si>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</si>
  <si>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</si>
  <si>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</si>
  <si>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</si>
  <si>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</si>
  <si>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</si>
  <si>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</si>
  <si>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</si>
  <si>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</si>
  <si>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</si>
  <si>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</si>
  <si>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</si>
  <si>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</si>
  <si>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</si>
  <si>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</si>
  <si>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</si>
  <si>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</si>
  <si>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</si>
  <si>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</si>
  <si>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</si>
  <si>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</si>
  <si>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</si>
  <si>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</si>
  <si>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</si>
  <si>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</si>
  <si>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</si>
  <si>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</si>
  <si>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</si>
  <si>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</si>
  <si>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</si>
  <si>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</si>
  <si>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</si>
  <si>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</si>
  <si>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</si>
  <si>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</si>
  <si>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</si>
  <si>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</si>
  <si>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</si>
  <si>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</si>
  <si>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</si>
  <si>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</si>
  <si>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</si>
  <si>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</si>
  <si>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</si>
  <si>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</si>
  <si>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</si>
  <si>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</si>
  <si>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</si>
  <si>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</si>
  <si>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</si>
  <si>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</si>
  <si>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</si>
  <si>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</si>
  <si>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</si>
  <si>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</si>
  <si>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</si>
  <si>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</si>
  <si>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</si>
  <si>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</si>
  <si>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</si>
  <si>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</si>
  <si>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</si>
  <si>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</si>
  <si>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</si>
  <si>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</si>
  <si>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</si>
  <si>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</si>
  <si>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</si>
  <si>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</si>
  <si>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</si>
  <si>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</si>
  <si>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</si>
  <si>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</si>
  <si>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</si>
  <si>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</si>
  <si>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</si>
  <si>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</si>
  <si>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</si>
  <si>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</si>
  <si>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</si>
  <si>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</si>
  <si>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</si>
  <si>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</si>
  <si>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</si>
  <si>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</si>
  <si>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</si>
  <si>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</si>
  <si>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</si>
  <si>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</si>
  <si>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</si>
  <si>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</si>
  <si>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</si>
  <si>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</si>
  <si>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</si>
  <si>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</si>
  <si>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</si>
  <si>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</si>
  <si>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</si>
  <si>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</si>
  <si>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</si>
  <si>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</si>
  <si>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</si>
  <si>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</si>
  <si>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</si>
  <si>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</si>
  <si>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</si>
  <si>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</si>
  <si>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</si>
  <si>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</si>
  <si>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</si>
  <si>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</si>
  <si>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</si>
  <si>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</si>
  <si>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</si>
  <si>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</si>
  <si>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</si>
  <si>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</si>
  <si>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</si>
  <si>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</si>
  <si>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</si>
  <si>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</si>
  <si>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</si>
  <si>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</si>
  <si>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</si>
  <si>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</si>
  <si>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</si>
  <si>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</si>
  <si>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</si>
  <si>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</si>
  <si>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</si>
  <si>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</si>
  <si>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</si>
  <si>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</si>
  <si>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</si>
  <si>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</si>
  <si>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</si>
  <si>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</si>
  <si>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</si>
  <si>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</si>
  <si>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</si>
  <si>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</si>
  <si>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</si>
  <si>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</si>
  <si>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</si>
  <si>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</si>
  <si>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</si>
  <si>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</si>
  <si>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</si>
  <si>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</si>
  <si>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</si>
  <si>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</si>
  <si>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</si>
  <si>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</si>
  <si>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</si>
  <si>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</si>
  <si>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</si>
  <si>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</si>
  <si>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</si>
  <si>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</si>
  <si>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</si>
  <si>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</si>
  <si>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</si>
  <si>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</si>
  <si>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</si>
  <si>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</si>
  <si>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</si>
  <si>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</si>
  <si>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</si>
  <si>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</si>
  <si>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</si>
  <si>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</si>
  <si>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</si>
  <si>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</si>
  <si>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</si>
  <si>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</si>
  <si>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</si>
  <si>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</si>
  <si>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</si>
  <si>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</si>
  <si>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</si>
  <si>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</si>
  <si>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</si>
  <si>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</si>
  <si>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</si>
  <si>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</si>
  <si>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</si>
  <si>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</si>
  <si>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</si>
  <si>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</si>
  <si>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</si>
  <si>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</si>
  <si>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</si>
  <si>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</si>
  <si>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</si>
  <si>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</si>
  <si>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</si>
  <si>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</si>
  <si>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</si>
  <si>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</si>
  <si>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</si>
  <si>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</si>
  <si>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</si>
  <si>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</si>
  <si>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</si>
  <si>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</si>
  <si>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</si>
  <si>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</si>
  <si>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</si>
  <si>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</si>
  <si>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</si>
  <si>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</si>
  <si>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</si>
  <si>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</si>
  <si>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</si>
  <si>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</si>
  <si>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</si>
  <si>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</si>
  <si>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</si>
  <si>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</si>
  <si>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</si>
  <si>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</si>
  <si>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</si>
  <si>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</si>
  <si>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</si>
  <si>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</si>
  <si>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</si>
  <si>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</si>
  <si>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</si>
  <si>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</si>
  <si>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</si>
  <si>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</si>
  <si>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</si>
  <si>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</si>
  <si>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</si>
  <si>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</si>
  <si>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</si>
  <si>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</si>
  <si>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</si>
  <si>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</si>
  <si>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</si>
  <si>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</si>
  <si>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</si>
  <si>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</si>
  <si>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</si>
  <si>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</si>
  <si>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</si>
  <si>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</si>
  <si>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</si>
  <si>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</si>
  <si>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</si>
  <si>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</si>
  <si>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</si>
  <si>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</si>
  <si>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</si>
  <si>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</si>
  <si>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</si>
  <si>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</si>
  <si>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</si>
  <si>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</si>
  <si>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</si>
  <si>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</si>
  <si>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</si>
  <si>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</si>
  <si>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</si>
  <si>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</si>
  <si>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</si>
  <si>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</si>
  <si>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</si>
  <si>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</si>
  <si>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</si>
  <si>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</si>
  <si>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</si>
  <si>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</si>
  <si>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</si>
  <si>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</si>
  <si>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</si>
  <si>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</si>
  <si>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</si>
  <si>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</si>
  <si>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</si>
  <si>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</si>
  <si>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</si>
  <si>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</si>
  <si>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</si>
  <si>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</si>
  <si>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</si>
  <si>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</si>
  <si>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</si>
  <si>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</si>
  <si>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</si>
  <si>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</si>
  <si>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</si>
  <si>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</si>
  <si>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</si>
  <si>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</si>
  <si>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</si>
  <si>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</si>
  <si>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</si>
  <si>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</si>
  <si>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</si>
  <si>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</si>
  <si>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</si>
  <si>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</si>
  <si>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</si>
  <si>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</si>
  <si>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</si>
  <si>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</si>
  <si>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</si>
  <si>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</si>
  <si>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</si>
  <si>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</si>
  <si>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</si>
  <si>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</si>
  <si>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</si>
  <si>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</si>
  <si>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</si>
  <si>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</si>
  <si>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</si>
  <si>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</si>
  <si>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</si>
  <si>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</si>
  <si>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</si>
  <si>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</si>
  <si>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</si>
  <si>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</si>
  <si>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</si>
  <si>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</si>
  <si>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</si>
  <si>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</si>
  <si>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</si>
  <si>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</si>
  <si>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</si>
  <si>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</si>
  <si>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</si>
  <si>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</si>
  <si>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</si>
  <si>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</si>
  <si>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</si>
  <si>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</si>
  <si>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</si>
  <si>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</si>
  <si>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</si>
  <si>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</si>
  <si>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</si>
  <si>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</si>
  <si>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</si>
  <si>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</si>
  <si>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</si>
  <si>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</si>
  <si>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</si>
  <si>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</si>
  <si>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</si>
  <si>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</si>
  <si>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</si>
  <si>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</si>
  <si>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</si>
  <si>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</si>
  <si>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</si>
  <si>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</si>
  <si>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</si>
  <si>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</si>
  <si>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</si>
  <si>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</si>
  <si>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</si>
  <si>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</si>
  <si>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</si>
  <si>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</si>
  <si>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</si>
  <si>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</si>
  <si>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</si>
  <si>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</si>
  <si>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</si>
  <si>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</si>
  <si>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</si>
  <si>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</si>
  <si>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</si>
  <si>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</si>
  <si>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</si>
  <si>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</si>
  <si>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</si>
  <si>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</si>
  <si>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</si>
  <si>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</si>
  <si>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</si>
  <si>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</si>
  <si>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</si>
  <si>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</si>
  <si>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</si>
  <si>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</si>
  <si>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</si>
  <si>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</si>
  <si>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</si>
  <si>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</si>
  <si>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</si>
  <si>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</si>
  <si>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</si>
  <si>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</si>
  <si>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</si>
  <si>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</si>
  <si>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</si>
  <si>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</si>
  <si>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</si>
  <si>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</si>
  <si>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</si>
  <si>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</si>
  <si>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</si>
  <si>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</si>
  <si>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</si>
  <si>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</si>
  <si>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</si>
  <si>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</si>
  <si>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</si>
  <si>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</si>
  <si>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</si>
  <si>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</si>
  <si>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</si>
  <si>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</si>
  <si>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</si>
  <si>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</si>
  <si>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</si>
  <si>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</si>
  <si>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</si>
  <si>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</si>
  <si>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</si>
  <si>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</si>
  <si>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</si>
  <si>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</si>
  <si>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</si>
  <si>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</si>
  <si>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</si>
  <si>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</si>
  <si>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</si>
  <si>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</si>
  <si>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</si>
  <si>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</si>
  <si>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</si>
  <si>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</si>
  <si>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</si>
  <si>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</si>
  <si>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</si>
  <si>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</si>
  <si>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</si>
  <si>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</si>
  <si>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</si>
  <si>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</si>
  <si>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</si>
  <si>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</si>
  <si>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</si>
  <si>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</si>
  <si>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</si>
  <si>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</si>
  <si>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</si>
  <si>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</si>
  <si>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</si>
  <si>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</si>
  <si>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</si>
  <si>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</si>
  <si>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</si>
  <si>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</si>
  <si>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</si>
  <si>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</si>
  <si>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</si>
  <si>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</si>
  <si>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</si>
  <si>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</si>
  <si>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</si>
  <si>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</si>
  <si>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</si>
  <si>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</si>
  <si>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</si>
  <si>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</si>
  <si>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</si>
  <si>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</si>
  <si>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</si>
  <si>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</si>
  <si>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</si>
  <si>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</si>
  <si>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</si>
  <si>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</si>
  <si>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</si>
  <si>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</si>
  <si>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</si>
  <si>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</si>
  <si>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</si>
  <si>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</si>
  <si>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</si>
  <si>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</si>
  <si>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</si>
  <si>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</si>
  <si>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</si>
  <si>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</si>
  <si>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</si>
  <si>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</si>
  <si>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</si>
  <si>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</si>
  <si>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</si>
  <si>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</si>
  <si>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</si>
  <si>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</si>
  <si>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</si>
  <si>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</si>
  <si>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</si>
  <si>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</si>
  <si>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</si>
  <si>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</si>
  <si>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</si>
  <si>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</si>
  <si>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</si>
  <si>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</si>
  <si>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</si>
  <si>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</si>
  <si>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</si>
  <si>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</si>
  <si>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</si>
  <si>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</si>
  <si>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</si>
  <si>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</si>
  <si>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</si>
  <si>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</si>
  <si>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</si>
  <si>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</si>
  <si>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</si>
  <si>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</si>
  <si>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</si>
  <si>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</si>
  <si>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</si>
  <si>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</si>
  <si>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</si>
  <si>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</si>
  <si>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</si>
  <si>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</si>
  <si>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</si>
  <si>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</si>
  <si>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</si>
  <si>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</si>
  <si>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</si>
  <si>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</si>
  <si>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</si>
  <si>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</si>
  <si>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</si>
  <si>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</si>
  <si>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</si>
  <si>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</si>
  <si>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</si>
  <si>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</si>
  <si>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</si>
  <si>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</si>
  <si>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</si>
  <si>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</si>
  <si>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</si>
  <si>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</si>
  <si>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</si>
  <si>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</si>
  <si>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</si>
  <si>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</si>
  <si>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</si>
  <si>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</si>
  <si>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</si>
  <si>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</si>
  <si>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</si>
  <si>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</si>
  <si>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</si>
  <si>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</si>
  <si>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</si>
  <si>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</si>
  <si>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</si>
  <si>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</si>
  <si>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</si>
  <si>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</si>
  <si>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</si>
  <si>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</si>
  <si>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</si>
  <si>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</si>
  <si>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</si>
  <si>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</si>
  <si>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</si>
  <si>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</si>
  <si>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</si>
  <si>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</si>
  <si>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</si>
  <si>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</si>
  <si>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</si>
  <si>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</si>
  <si>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</si>
  <si>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</si>
  <si>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</si>
  <si>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</si>
  <si>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</si>
  <si>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</si>
  <si>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</si>
  <si>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</si>
  <si>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</si>
  <si>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</si>
  <si>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</si>
  <si>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</si>
  <si>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</si>
  <si>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</si>
  <si>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</si>
  <si>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</si>
  <si>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</si>
  <si>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</si>
  <si>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</si>
  <si>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</si>
  <si>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</si>
  <si>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</si>
  <si>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</si>
  <si>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</si>
  <si>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</si>
  <si>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</si>
  <si>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</si>
  <si>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</si>
  <si>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</si>
  <si>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</si>
  <si>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</si>
  <si>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</si>
  <si>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</si>
  <si>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</si>
  <si>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</si>
  <si>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</si>
  <si>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</si>
  <si>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</si>
  <si>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</si>
  <si>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</si>
  <si>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</si>
  <si>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</si>
  <si>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</si>
  <si>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</si>
  <si>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</si>
  <si>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</si>
  <si>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</si>
  <si>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</si>
  <si>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</si>
  <si>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</si>
  <si>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</si>
  <si>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</si>
  <si>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</si>
  <si>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</si>
  <si>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</si>
  <si>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</si>
  <si>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</si>
  <si>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</si>
  <si>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</si>
  <si>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</si>
  <si>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</si>
  <si>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</si>
  <si>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</si>
  <si>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</si>
  <si>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</si>
  <si>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</si>
  <si>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</si>
  <si>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</si>
  <si>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</si>
  <si>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</si>
  <si>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</si>
  <si>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</si>
  <si>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</si>
  <si>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</si>
  <si>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</si>
  <si>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</si>
  <si>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</si>
  <si>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</si>
  <si>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</si>
  <si>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</si>
  <si>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</si>
  <si>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</si>
  <si>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</si>
  <si>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</si>
  <si>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</si>
  <si>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</si>
  <si>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</si>
  <si>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</si>
  <si>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</si>
  <si>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</si>
  <si>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</si>
  <si>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</si>
  <si>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</si>
  <si>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</si>
  <si>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</si>
  <si>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</si>
  <si>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</si>
  <si>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</si>
  <si>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</si>
  <si>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</si>
  <si>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</si>
  <si>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</si>
  <si>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</si>
  <si>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</si>
  <si>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</si>
  <si>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</si>
  <si>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</si>
  <si>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</si>
  <si>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</si>
  <si>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</si>
  <si>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</si>
  <si>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</si>
  <si>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</si>
  <si>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</si>
  <si>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</si>
  <si>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</si>
  <si>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</si>
  <si>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</si>
  <si>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</si>
  <si>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</si>
  <si>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</si>
  <si>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</si>
  <si>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</si>
  <si>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</si>
  <si>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</si>
  <si>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</si>
  <si>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</si>
  <si>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</si>
  <si>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</si>
  <si>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</si>
  <si>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</si>
  <si>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</si>
  <si>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</si>
  <si>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</si>
  <si>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</si>
  <si>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</si>
  <si>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</si>
  <si>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</si>
  <si>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</si>
  <si>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</si>
  <si>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</si>
  <si>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</si>
  <si>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</si>
  <si>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</si>
  <si>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</si>
  <si>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</si>
  <si>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</si>
  <si>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</si>
  <si>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</si>
  <si>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</si>
  <si>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</si>
  <si>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</si>
  <si>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</si>
  <si>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</si>
  <si>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</si>
  <si>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</si>
  <si>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</si>
  <si>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</si>
  <si>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</si>
  <si>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</si>
  <si>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</si>
  <si>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</si>
  <si>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</si>
  <si>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</si>
  <si>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</si>
  <si>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</si>
  <si>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</si>
  <si>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</si>
  <si>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</si>
  <si>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</si>
  <si>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</si>
  <si>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</si>
  <si>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</si>
  <si>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</si>
  <si>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</si>
  <si>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</si>
  <si>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</si>
  <si>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</si>
  <si>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</si>
  <si>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</si>
  <si>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</si>
  <si>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</si>
  <si>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</si>
  <si>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</si>
  <si>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</si>
  <si>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</si>
  <si>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</si>
  <si>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</si>
  <si>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</si>
  <si>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</si>
  <si>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</si>
  <si>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</si>
  <si>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</si>
  <si>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</si>
  <si>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</si>
  <si>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</si>
  <si>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</si>
  <si>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</si>
  <si>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</si>
  <si>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</si>
  <si>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</si>
  <si>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</si>
  <si>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</si>
  <si>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</si>
  <si>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</si>
  <si>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</si>
  <si>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</si>
  <si>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</si>
  <si>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</si>
  <si>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</si>
  <si>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</si>
  <si>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</si>
  <si>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</si>
  <si>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</si>
  <si>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</si>
  <si>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</si>
  <si>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</si>
  <si>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</si>
  <si>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</si>
  <si>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</si>
  <si>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</si>
  <si>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</si>
  <si>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</si>
  <si>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</si>
  <si>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</si>
  <si>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</si>
  <si>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</si>
  <si>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</si>
  <si>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</si>
  <si>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</si>
  <si>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</si>
  <si>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</si>
  <si>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</si>
  <si>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</si>
  <si>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</si>
  <si>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</si>
  <si>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</si>
  <si>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</si>
  <si>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</si>
  <si>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</si>
  <si>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</si>
  <si>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</si>
  <si>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</si>
  <si>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</si>
  <si>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</si>
  <si>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</si>
  <si>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</si>
  <si>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</si>
  <si>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</si>
  <si>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</si>
  <si>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</si>
  <si>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</si>
  <si>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</si>
  <si>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</si>
  <si>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</si>
  <si>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</si>
  <si>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</si>
  <si>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</si>
  <si>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</si>
  <si>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</si>
  <si>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</si>
  <si>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</si>
  <si>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</si>
  <si>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</si>
  <si>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</si>
  <si>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</si>
  <si>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</si>
  <si>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</si>
  <si>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</si>
  <si>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</si>
  <si>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</si>
  <si>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</si>
  <si>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</si>
  <si>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</si>
  <si>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</si>
  <si>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</si>
  <si>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</si>
  <si>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</si>
  <si>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</si>
  <si>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</si>
  <si>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</si>
  <si>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</si>
  <si>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</si>
  <si>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</si>
  <si>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</si>
  <si>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</si>
  <si>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</si>
  <si>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</si>
  <si>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</si>
  <si>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</si>
  <si>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</si>
  <si>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</si>
  <si>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</si>
  <si>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</si>
  <si>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</si>
  <si>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</si>
  <si>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</si>
  <si>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</si>
  <si>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</si>
  <si>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</si>
  <si>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</si>
  <si>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</si>
  <si>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</si>
  <si>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</si>
  <si>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</si>
  <si>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</si>
  <si>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</si>
  <si>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</si>
  <si>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</si>
  <si>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</si>
  <si>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</si>
  <si>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</si>
  <si>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</si>
  <si>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</si>
  <si>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</si>
  <si>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</si>
  <si>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</si>
  <si>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</si>
  <si>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</si>
  <si>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</si>
  <si>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</si>
  <si>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</si>
  <si>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</si>
  <si>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</si>
  <si>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</si>
  <si>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</si>
  <si>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</si>
  <si>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</si>
  <si>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</si>
  <si>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</si>
  <si>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</si>
  <si>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</si>
  <si>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</si>
  <si>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</si>
  <si>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</si>
  <si>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</si>
  <si>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</si>
  <si>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</si>
  <si>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</si>
  <si>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</si>
  <si>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</si>
  <si>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</si>
  <si>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</si>
  <si>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</si>
  <si>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</si>
  <si>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</si>
  <si>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</si>
  <si>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</si>
  <si>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</si>
  <si>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</si>
  <si>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</si>
  <si>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</si>
  <si>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</si>
  <si>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</si>
  <si>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</si>
  <si>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</si>
  <si>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</si>
  <si>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</si>
  <si>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</si>
  <si>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</si>
  <si>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</si>
  <si>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</si>
  <si>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</si>
  <si>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</si>
  <si>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</si>
  <si>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</si>
  <si>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</si>
  <si>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</si>
  <si>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</si>
  <si>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</si>
  <si>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</si>
  <si>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</si>
  <si>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</si>
  <si>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</si>
  <si>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</si>
  <si>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</si>
  <si>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</si>
  <si>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</si>
  <si>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</si>
  <si>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</si>
  <si>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</si>
  <si>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</si>
  <si>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</si>
  <si>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</si>
  <si>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</si>
  <si>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</si>
  <si>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</si>
  <si>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</si>
  <si>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</si>
  <si>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</si>
  <si>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</si>
  <si>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</si>
  <si>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</si>
  <si>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</si>
  <si>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</si>
  <si>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</si>
  <si>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</si>
  <si>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</si>
  <si>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</si>
  <si>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</si>
  <si>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</si>
  <si>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</si>
  <si>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</si>
  <si>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</si>
  <si>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</si>
  <si>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</si>
  <si>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</si>
  <si>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</si>
  <si>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</si>
  <si>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</si>
  <si>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</si>
  <si>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</si>
  <si>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</si>
  <si>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</si>
  <si>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</si>
  <si>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</si>
  <si>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</si>
  <si>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</si>
  <si>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</si>
  <si>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</si>
  <si>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</si>
  <si>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</si>
  <si>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</si>
  <si>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</si>
  <si>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</si>
  <si>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</si>
  <si>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</si>
  <si>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</si>
  <si>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</si>
  <si>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</si>
  <si>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</si>
  <si>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</si>
  <si>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</si>
  <si>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</si>
  <si>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</si>
  <si>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</si>
  <si>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</si>
  <si>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</si>
  <si>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</si>
  <si>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</si>
  <si>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</si>
  <si>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</si>
  <si>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</si>
  <si>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</si>
  <si>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</si>
  <si>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</si>
  <si>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</si>
  <si>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</si>
  <si>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</si>
  <si>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</si>
  <si>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</si>
  <si>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</si>
  <si>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</si>
  <si>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</si>
  <si>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</si>
  <si>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</si>
  <si>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</si>
  <si>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</si>
  <si>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</si>
  <si>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</si>
  <si>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</si>
  <si>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</si>
  <si>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</si>
  <si>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</si>
  <si>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</si>
  <si>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</si>
  <si>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</si>
  <si>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</si>
  <si>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</si>
  <si>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</si>
  <si>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</si>
  <si>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</si>
  <si>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</si>
  <si>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</si>
  <si>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</si>
  <si>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</si>
  <si>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</si>
  <si>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</si>
  <si>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</si>
  <si>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</si>
  <si>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</si>
  <si>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</si>
  <si>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</si>
  <si>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</si>
  <si>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</si>
  <si>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</si>
  <si>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</si>
  <si>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</si>
  <si>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</si>
  <si>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</si>
  <si>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</si>
  <si>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</si>
  <si>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</si>
  <si>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</si>
  <si>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</si>
  <si>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</si>
  <si>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</si>
  <si>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</si>
  <si>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</si>
  <si>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</si>
  <si>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</si>
  <si>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</si>
  <si>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</si>
  <si>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</si>
  <si>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</si>
  <si>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</si>
  <si>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</si>
  <si>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</si>
  <si>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</si>
  <si>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</si>
  <si>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</si>
  <si>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</si>
  <si>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</si>
  <si>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</si>
  <si>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</si>
  <si>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</si>
  <si>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</si>
  <si>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</si>
  <si>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</si>
  <si>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</si>
  <si>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</si>
  <si>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</si>
  <si>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</si>
  <si>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</si>
  <si>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</si>
  <si>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</si>
  <si>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</si>
  <si>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</si>
  <si>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</si>
  <si>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</si>
  <si>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</si>
  <si>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</si>
  <si>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</si>
  <si>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</si>
  <si>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</si>
  <si>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</si>
  <si>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</si>
  <si>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</si>
  <si>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</si>
  <si>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</si>
  <si>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</si>
  <si>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</si>
  <si>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</si>
  <si>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</si>
  <si>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</si>
  <si>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</si>
  <si>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</si>
  <si>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</si>
  <si>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</si>
  <si>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</si>
  <si>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</si>
  <si>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</si>
  <si>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</si>
  <si>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</si>
  <si>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</si>
  <si>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</si>
  <si>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</si>
  <si>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</si>
  <si>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</si>
  <si>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</si>
  <si>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</si>
  <si>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</si>
  <si>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</si>
  <si>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</si>
  <si>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</si>
  <si>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</si>
  <si>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</si>
  <si>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</si>
  <si>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</si>
  <si>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</si>
  <si>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</si>
  <si>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</si>
  <si>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</si>
  <si>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</si>
  <si>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</si>
  <si>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</si>
  <si>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</si>
  <si>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</si>
  <si>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</si>
  <si>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</si>
  <si>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</si>
  <si>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</si>
  <si>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</si>
  <si>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</si>
  <si>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</si>
  <si>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</si>
  <si>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</si>
  <si>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</si>
  <si>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</si>
  <si>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</si>
  <si>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</si>
  <si>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</si>
  <si>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</si>
  <si>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</si>
  <si>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</si>
  <si>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</si>
  <si>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</si>
  <si>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</si>
  <si>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</si>
  <si>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</si>
  <si>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</si>
  <si>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</si>
  <si>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</si>
  <si>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</si>
  <si>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</si>
  <si>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</si>
  <si>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</si>
  <si>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</si>
  <si>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</si>
  <si>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</si>
  <si>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</si>
  <si>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</si>
  <si>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</si>
  <si>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</si>
  <si>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</si>
  <si>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</si>
  <si>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</si>
  <si>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</si>
  <si>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</si>
  <si>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</si>
  <si>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</si>
  <si>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</si>
  <si>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</si>
  <si>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</si>
  <si>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</si>
  <si>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</si>
  <si>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</si>
  <si>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</si>
  <si>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</si>
  <si>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</si>
  <si>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</si>
  <si>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</si>
  <si>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</si>
  <si>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</si>
  <si>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</si>
  <si>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</si>
  <si>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</si>
  <si>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</si>
  <si>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</si>
  <si>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</si>
  <si>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</si>
  <si>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</si>
  <si>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</si>
  <si>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</si>
  <si>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</si>
  <si>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</si>
  <si>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</si>
  <si>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</si>
  <si>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</si>
  <si>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</si>
  <si>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</si>
  <si>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</si>
  <si>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</si>
  <si>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</si>
  <si>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</si>
  <si>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</si>
  <si>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</si>
  <si>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</si>
  <si>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</si>
  <si>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</si>
  <si>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</si>
  <si>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</si>
  <si>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</si>
  <si>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</si>
  <si>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</si>
  <si>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</si>
  <si>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</si>
  <si>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</si>
  <si>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</si>
  <si>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</si>
  <si>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</si>
  <si>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</si>
  <si>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</si>
  <si>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</si>
  <si>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</si>
  <si>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</si>
  <si>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</si>
  <si>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</si>
  <si>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</si>
  <si>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</si>
  <si>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</si>
  <si>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</si>
  <si>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</si>
  <si>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</si>
  <si>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</si>
  <si>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</si>
  <si>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</si>
  <si>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</si>
  <si>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</si>
  <si>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</si>
  <si>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</si>
  <si>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</si>
  <si>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</si>
  <si>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</si>
  <si>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</si>
  <si>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</si>
  <si>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</si>
  <si>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</si>
  <si>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</si>
  <si>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</si>
  <si>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</si>
  <si>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</si>
  <si>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</si>
  <si>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</si>
  <si>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</si>
  <si>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</si>
  <si>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</si>
  <si>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</si>
  <si>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</si>
  <si>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</si>
  <si>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</si>
  <si>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</si>
  <si>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</si>
  <si>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</si>
  <si>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</si>
  <si>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</si>
  <si>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</si>
  <si>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</si>
  <si>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</si>
  <si>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</si>
  <si>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</si>
  <si>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</si>
  <si>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</si>
  <si>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</si>
  <si>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</si>
  <si>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</si>
  <si>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</si>
  <si>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</si>
  <si>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</si>
  <si>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</si>
  <si>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</si>
  <si>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</si>
  <si>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</si>
  <si>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</si>
  <si>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</si>
  <si>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</si>
  <si>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</si>
  <si>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</si>
  <si>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</si>
  <si>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</si>
  <si>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</si>
  <si>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</si>
  <si>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</si>
  <si>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</si>
  <si>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</si>
  <si>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</si>
  <si>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</si>
  <si>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</si>
  <si>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</si>
  <si>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</si>
  <si>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</si>
  <si>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</si>
  <si>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</si>
  <si>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</si>
  <si>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</si>
  <si>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</si>
  <si>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</si>
  <si>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</si>
  <si>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</si>
  <si>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</si>
  <si>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</si>
  <si>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</si>
  <si>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</si>
  <si>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</si>
  <si>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</si>
  <si>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</si>
  <si>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</si>
  <si>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</si>
  <si>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</si>
  <si>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</si>
  <si>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</si>
  <si>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</si>
  <si>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</si>
  <si>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</si>
  <si>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</si>
  <si>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</si>
  <si>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</si>
  <si>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</si>
  <si>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</si>
  <si>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</si>
  <si>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</si>
  <si>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</si>
  <si>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</si>
  <si>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</si>
  <si>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</si>
  <si>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</si>
  <si>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</si>
  <si>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</si>
  <si>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</si>
  <si>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</si>
  <si>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</si>
  <si>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</si>
  <si>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</si>
  <si>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</si>
  <si>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</si>
  <si>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</si>
  <si>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</si>
  <si>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</si>
  <si>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</si>
  <si>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</si>
  <si>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</si>
  <si>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</si>
  <si>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</si>
  <si>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</si>
  <si>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</si>
  <si>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</si>
  <si>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</si>
  <si>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</si>
  <si>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</si>
  <si>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</si>
  <si>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</si>
  <si>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</si>
  <si>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</si>
  <si>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</si>
  <si>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</si>
  <si>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</si>
  <si>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</si>
  <si>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</si>
  <si>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</si>
  <si>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</si>
  <si>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</si>
  <si>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</si>
  <si>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</si>
  <si>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</si>
  <si>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</si>
  <si>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</si>
  <si>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</si>
  <si>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</si>
  <si>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</si>
  <si>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</si>
  <si>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</si>
  <si>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</si>
  <si>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</si>
  <si>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</si>
  <si>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</si>
  <si>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</si>
  <si>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</si>
  <si>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</si>
  <si>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</si>
  <si>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</si>
  <si>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</si>
  <si>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</si>
  <si>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</si>
  <si>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</si>
  <si>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</si>
  <si>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</si>
  <si>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</si>
  <si>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</si>
  <si>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</si>
  <si>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</si>
  <si>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</si>
  <si>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</si>
  <si>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</si>
  <si>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</si>
  <si>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</si>
  <si>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</si>
  <si>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</si>
  <si>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</si>
  <si>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</si>
  <si>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</si>
  <si>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</si>
  <si>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</si>
  <si>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</si>
  <si>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</si>
  <si>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</si>
  <si>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</si>
  <si>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</si>
  <si>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</si>
  <si>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</si>
  <si>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</si>
  <si>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</si>
  <si>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</si>
  <si>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</si>
  <si>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</si>
  <si>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</si>
  <si>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</si>
  <si>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</si>
  <si>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</si>
  <si>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</si>
  <si>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</si>
  <si>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</si>
  <si>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</si>
  <si>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</si>
  <si>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</si>
  <si>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</si>
  <si>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</si>
  <si>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</si>
  <si>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</si>
  <si>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</si>
  <si>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</si>
  <si>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</si>
  <si>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</si>
  <si>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</si>
  <si>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</si>
  <si>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</si>
  <si>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</si>
  <si>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</si>
  <si>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</si>
  <si>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</si>
  <si>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</si>
  <si>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</si>
  <si>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</si>
  <si>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</si>
  <si>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</si>
  <si>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</si>
  <si>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</si>
  <si>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</si>
  <si>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</si>
  <si>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</si>
  <si>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</si>
  <si>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</si>
  <si>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</si>
  <si>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</si>
  <si>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</si>
  <si>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</si>
  <si>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</si>
  <si>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</si>
  <si>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</si>
  <si>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</si>
  <si>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</si>
  <si>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</si>
  <si>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</si>
  <si>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</si>
  <si>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</si>
  <si>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</si>
  <si>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</si>
  <si>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</si>
  <si>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</si>
  <si>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</si>
  <si>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</si>
  <si>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</si>
  <si>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</si>
  <si>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</si>
  <si>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</si>
  <si>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</si>
  <si>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</si>
  <si>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</si>
  <si>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</si>
  <si>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</si>
  <si>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</si>
  <si>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</si>
  <si>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</si>
  <si>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</si>
  <si>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</si>
  <si>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</si>
  <si>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</si>
  <si>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</si>
  <si>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</si>
  <si>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</si>
  <si>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</si>
  <si>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</si>
  <si>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</si>
  <si>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</si>
  <si>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</si>
  <si>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</si>
  <si>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</si>
  <si>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</si>
  <si>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</si>
  <si>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</si>
  <si>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</si>
  <si>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</si>
  <si>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</si>
  <si>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</si>
  <si>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</si>
  <si>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</si>
  <si>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</si>
  <si>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</si>
  <si>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</si>
  <si>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</si>
  <si>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</si>
  <si>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</si>
  <si>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</si>
  <si>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</si>
  <si>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</si>
  <si>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</si>
  <si>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</si>
  <si>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</si>
  <si>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</si>
  <si>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</si>
  <si>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</si>
  <si>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</si>
  <si>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</si>
  <si>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</si>
  <si>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</si>
  <si>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</si>
  <si>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</si>
  <si>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</si>
  <si>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</si>
  <si>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</si>
  <si>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</si>
  <si>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</si>
  <si>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</si>
  <si>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</si>
  <si>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</si>
  <si>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</si>
  <si>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</si>
  <si>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</si>
  <si>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</si>
  <si>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</si>
  <si>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</si>
  <si>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</si>
  <si>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</si>
  <si>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</si>
  <si>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</si>
  <si>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</si>
  <si>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</si>
  <si>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</si>
  <si>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</si>
  <si>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</si>
  <si>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</si>
  <si>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</si>
  <si>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</si>
  <si>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</si>
  <si>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</si>
  <si>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</si>
  <si>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</si>
  <si>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</si>
  <si>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</si>
  <si>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</si>
  <si>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</si>
  <si>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</si>
  <si>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</si>
  <si>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</si>
  <si>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</si>
  <si>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</si>
  <si>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</si>
  <si>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</si>
  <si>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</si>
  <si>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</si>
  <si>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</si>
  <si>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</si>
  <si>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</si>
  <si>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</si>
  <si>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</si>
  <si>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</si>
  <si>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</si>
  <si>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</si>
  <si>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</si>
  <si>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</si>
  <si>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</si>
  <si>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</si>
  <si>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</si>
  <si>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</si>
  <si>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</si>
  <si>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</si>
  <si>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</si>
  <si>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</si>
  <si>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</si>
  <si>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</si>
  <si>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</si>
  <si>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</si>
  <si>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</si>
  <si>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</si>
  <si>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</si>
  <si>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</si>
  <si>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</si>
  <si>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</si>
  <si>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</si>
  <si>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</si>
  <si>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</si>
  <si>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</si>
  <si>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</si>
  <si>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</si>
  <si>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</si>
  <si>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</si>
  <si>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</si>
  <si>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</si>
  <si>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</si>
  <si>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</si>
  <si>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</si>
  <si>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</si>
  <si>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</si>
  <si>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</si>
  <si>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</si>
  <si>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</si>
  <si>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</si>
  <si>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</si>
  <si>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</si>
  <si>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</si>
  <si>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</si>
  <si>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</si>
  <si>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</si>
  <si>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</si>
  <si>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</si>
  <si>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</si>
  <si>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</si>
  <si>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</si>
  <si>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</si>
  <si>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</si>
  <si>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</si>
  <si>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</si>
  <si>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</si>
  <si>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</si>
  <si>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</si>
  <si>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</si>
  <si>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</si>
  <si>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</si>
  <si>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</si>
  <si>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</si>
  <si>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</si>
  <si>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</si>
  <si>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</si>
  <si>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</si>
  <si>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</si>
  <si>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</si>
  <si>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</si>
  <si>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</si>
  <si>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</si>
  <si>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</si>
  <si>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</si>
  <si>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</si>
  <si>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</si>
  <si>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</si>
  <si>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</si>
  <si>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</si>
  <si>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</si>
  <si>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</si>
  <si>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</si>
  <si>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</si>
  <si>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</si>
  <si>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</si>
  <si>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</si>
  <si>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</si>
  <si>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</si>
  <si>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</si>
  <si>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</si>
  <si>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</si>
  <si>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</si>
  <si>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</si>
  <si>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</si>
  <si>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</si>
  <si>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</si>
  <si>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</si>
  <si>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</si>
  <si>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</si>
  <si>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</si>
  <si>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</si>
  <si>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</si>
  <si>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</si>
  <si>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</si>
  <si>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</si>
  <si>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</si>
  <si>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</si>
  <si>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</si>
  <si>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</si>
  <si>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</si>
  <si>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</si>
  <si>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</si>
  <si>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</si>
  <si>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</si>
  <si>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</si>
  <si>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</si>
  <si>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</si>
  <si>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</si>
  <si>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</si>
  <si>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</si>
  <si>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</si>
  <si>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</si>
  <si>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</si>
  <si>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</si>
  <si>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</si>
  <si>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</si>
  <si>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</si>
  <si>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</si>
  <si>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</si>
  <si>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</si>
  <si>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</si>
  <si>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</si>
  <si>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</si>
  <si>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</si>
  <si>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</si>
  <si>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</si>
  <si>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</si>
  <si>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</si>
  <si>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</si>
  <si>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</si>
  <si>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</si>
  <si>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</si>
  <si>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</si>
  <si>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</si>
  <si>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</si>
  <si>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</si>
  <si>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</si>
  <si>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</si>
  <si>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</si>
  <si>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</si>
  <si>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</si>
  <si>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</si>
  <si>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</si>
  <si>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</si>
  <si>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</si>
  <si>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</si>
  <si>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</si>
  <si>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</si>
  <si>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</si>
  <si>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</si>
  <si>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</si>
  <si>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</si>
  <si>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</si>
  <si>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</si>
  <si>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</si>
  <si>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</si>
  <si>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</si>
  <si>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</si>
  <si>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</si>
  <si>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</si>
  <si>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</si>
  <si>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</si>
  <si>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</si>
  <si>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</si>
  <si>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</si>
  <si>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</si>
  <si>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</si>
  <si>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</si>
  <si>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</si>
  <si>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</si>
  <si>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</si>
  <si>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</si>
  <si>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</si>
  <si>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</si>
  <si>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</si>
  <si>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</si>
  <si>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</si>
  <si>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</si>
  <si>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</si>
  <si>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</si>
  <si>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</si>
  <si>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</si>
  <si>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</si>
  <si>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</si>
  <si>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</si>
  <si>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</si>
  <si>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</si>
  <si>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</si>
  <si>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</si>
  <si>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</si>
  <si>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</si>
  <si>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</si>
  <si>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</si>
  <si>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</si>
  <si>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</si>
  <si>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</si>
  <si>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</si>
  <si>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</si>
  <si>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</si>
  <si>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</si>
  <si>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</si>
  <si>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</si>
  <si>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</si>
  <si>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</si>
  <si>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</si>
  <si>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</si>
  <si>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</si>
  <si>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</si>
  <si>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</si>
  <si>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</si>
  <si>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</si>
  <si>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</si>
  <si>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</si>
  <si>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</si>
  <si>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</si>
  <si>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</si>
  <si>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</si>
  <si>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</si>
  <si>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</si>
  <si>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</si>
  <si>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</si>
  <si>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</si>
  <si>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</si>
  <si>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</si>
  <si>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</si>
  <si>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</si>
  <si>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</si>
  <si>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</si>
  <si>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</si>
  <si>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</si>
  <si>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</si>
  <si>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</si>
  <si>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</si>
  <si>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</si>
  <si>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</si>
  <si>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</si>
  <si>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</si>
  <si>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</si>
  <si>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</si>
  <si>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</si>
  <si>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</si>
  <si>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</si>
  <si>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</si>
  <si>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</si>
  <si>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</si>
  <si>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</si>
  <si>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</si>
  <si>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</si>
  <si>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</si>
  <si>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</si>
  <si>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</si>
  <si>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</si>
  <si>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</si>
  <si>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</si>
  <si>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</si>
  <si>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</si>
  <si>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</si>
  <si>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</si>
  <si>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</si>
  <si>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</si>
  <si>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</si>
  <si>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</si>
  <si>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</si>
  <si>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</si>
  <si>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</si>
  <si>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</si>
  <si>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</si>
  <si>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</si>
  <si>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</si>
  <si>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</si>
  <si>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</si>
  <si>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</si>
  <si>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</si>
  <si>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</si>
  <si>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</si>
  <si>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</si>
  <si>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</si>
  <si>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</si>
  <si>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</si>
  <si>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</si>
  <si>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</si>
  <si>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</si>
  <si>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</si>
  <si>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</si>
  <si>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</si>
  <si>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</si>
  <si>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</si>
  <si>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</si>
  <si>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</si>
  <si>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</si>
  <si>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</si>
  <si>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</si>
  <si>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</si>
  <si>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</si>
  <si>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</si>
  <si>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</si>
  <si>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</si>
  <si>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</si>
  <si>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</si>
  <si>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</si>
  <si>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</si>
  <si>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</si>
  <si>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</si>
  <si>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</si>
  <si>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</si>
  <si>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</si>
  <si>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</si>
  <si>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</si>
  <si>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</si>
  <si>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</si>
  <si>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</si>
  <si>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</si>
  <si>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</si>
  <si>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</si>
  <si>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</si>
  <si>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</si>
  <si>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</si>
  <si>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</si>
  <si>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</si>
  <si>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</si>
  <si>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</si>
  <si>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</si>
  <si>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</si>
  <si>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</si>
  <si>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</si>
  <si>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</si>
  <si>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</si>
  <si>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</si>
  <si>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</si>
  <si>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</si>
  <si>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</si>
  <si>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</si>
  <si>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</si>
  <si>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</si>
  <si>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</si>
  <si>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</si>
  <si>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</si>
  <si>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</si>
  <si>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</si>
  <si>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</si>
  <si>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</si>
  <si>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</si>
  <si>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</si>
  <si>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</si>
  <si>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</si>
  <si>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</si>
  <si>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</si>
  <si>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</si>
  <si>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</si>
  <si>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</si>
  <si>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</si>
  <si>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</si>
  <si>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</si>
  <si>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</si>
  <si>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</si>
  <si>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</si>
  <si>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</si>
  <si>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</si>
  <si>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</si>
  <si>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</si>
  <si>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</si>
  <si>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</si>
  <si>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</si>
  <si>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</si>
  <si>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</si>
  <si>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</si>
  <si>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</si>
  <si>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</si>
  <si>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</si>
  <si>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</si>
  <si>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</si>
  <si>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</si>
  <si>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</si>
  <si>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</si>
  <si>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</si>
  <si>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</si>
  <si>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</si>
  <si>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</si>
  <si>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</si>
  <si>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</si>
  <si>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</si>
  <si>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</si>
  <si>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</si>
  <si>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</si>
  <si>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</si>
  <si>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</si>
  <si>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</si>
  <si>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</si>
  <si>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</si>
  <si>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</si>
  <si>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</si>
  <si>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</si>
  <si>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</si>
  <si>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</si>
  <si>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</si>
  <si>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</si>
  <si>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</si>
  <si>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</si>
  <si>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</si>
  <si>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</si>
  <si>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</si>
  <si>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</si>
  <si>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</si>
  <si>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</si>
  <si>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</si>
  <si>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</si>
  <si>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</si>
  <si>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</si>
  <si>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</si>
  <si>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</si>
  <si>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</si>
  <si>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</si>
  <si>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</si>
  <si>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</si>
  <si>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</si>
  <si>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</si>
  <si>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</si>
  <si>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</si>
  <si>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</si>
  <si>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</si>
  <si>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</si>
  <si>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</si>
  <si>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</si>
  <si>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</si>
  <si>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</si>
  <si>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</si>
  <si>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</si>
  <si>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</si>
  <si>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</si>
  <si>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</si>
  <si>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</si>
  <si>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</si>
  <si>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</si>
  <si>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</si>
  <si>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</si>
  <si>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</si>
  <si>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</si>
  <si>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</si>
  <si>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</si>
  <si>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</si>
  <si>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</si>
  <si>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</si>
  <si>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</si>
  <si>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</si>
  <si>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</si>
  <si>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</si>
  <si>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</si>
  <si>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</si>
  <si>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</si>
  <si>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</si>
  <si>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</si>
  <si>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</si>
  <si>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</si>
  <si>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</si>
  <si>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</si>
  <si>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</si>
  <si>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</si>
  <si>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</si>
  <si>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</si>
  <si>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</si>
  <si>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</si>
  <si>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</si>
  <si>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</si>
  <si>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</si>
  <si>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</si>
  <si>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</si>
  <si>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</si>
  <si>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</si>
  <si>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</si>
  <si>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</si>
  <si>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</si>
  <si>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</si>
  <si>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</si>
  <si>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</si>
  <si>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</si>
  <si>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</si>
  <si>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</si>
  <si>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</si>
  <si>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</si>
  <si>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</si>
  <si>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</si>
  <si>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</si>
  <si>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</si>
  <si>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</si>
  <si>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</si>
  <si>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</si>
  <si>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</si>
  <si>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</si>
  <si>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</si>
  <si>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</si>
  <si>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</si>
  <si>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</si>
  <si>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</si>
  <si>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</si>
  <si>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</si>
  <si>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</si>
  <si>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</si>
  <si>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</si>
  <si>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</si>
  <si>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</si>
  <si>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</si>
  <si>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</si>
  <si>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</si>
  <si>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</si>
  <si>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</si>
  <si>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</si>
  <si>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</si>
  <si>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</si>
  <si>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</si>
  <si>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</si>
  <si>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</si>
  <si>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</si>
  <si>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</si>
  <si>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</si>
  <si>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</si>
  <si>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</si>
  <si>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</si>
  <si>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</si>
  <si>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</si>
  <si>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</si>
  <si>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</si>
  <si>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</si>
  <si>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</si>
  <si>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</si>
  <si>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</si>
  <si>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</si>
  <si>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</si>
  <si>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</si>
  <si>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</si>
  <si>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</si>
  <si>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</si>
  <si>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</si>
  <si>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</si>
  <si>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</si>
  <si>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</si>
  <si>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</si>
  <si>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</si>
  <si>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</si>
  <si>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</si>
  <si>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</si>
  <si>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</si>
  <si>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</si>
  <si>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</si>
  <si>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</si>
  <si>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</si>
  <si>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</si>
  <si>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</si>
  <si>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</si>
  <si>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</si>
  <si>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</si>
  <si>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</si>
  <si>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</si>
  <si>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</si>
  <si>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</si>
  <si>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</si>
  <si>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</si>
  <si>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</si>
  <si>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</si>
  <si>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</si>
  <si>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</si>
  <si>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</si>
  <si>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</si>
  <si>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</si>
  <si>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</si>
  <si>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</si>
  <si>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</si>
  <si>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</si>
  <si>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</si>
  <si>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</si>
  <si>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</si>
  <si>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</si>
  <si>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</si>
  <si>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</si>
  <si>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</si>
  <si>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</si>
  <si>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</si>
  <si>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</si>
  <si>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</si>
  <si>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</si>
  <si>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</si>
  <si>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</si>
  <si>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</si>
  <si>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</si>
  <si>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</si>
  <si>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</si>
  <si>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</si>
  <si>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</si>
  <si>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</si>
  <si>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</si>
  <si>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</si>
  <si>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</si>
  <si>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</si>
  <si>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</si>
  <si>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</si>
  <si>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</si>
  <si>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</si>
  <si>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</si>
  <si>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</si>
  <si>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</si>
  <si>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</si>
  <si>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</si>
  <si>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</si>
  <si>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</si>
  <si>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</si>
  <si>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</si>
  <si>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</si>
  <si>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</si>
  <si>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</si>
  <si>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</si>
  <si>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</si>
  <si>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</si>
  <si>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</si>
  <si>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</si>
  <si>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</si>
  <si>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</si>
  <si>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</si>
  <si>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</si>
  <si>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</si>
  <si>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</si>
  <si>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</si>
  <si>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</si>
  <si>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</si>
  <si>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</si>
  <si>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</si>
  <si>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</si>
  <si>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</si>
  <si>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</si>
  <si>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</si>
  <si>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</si>
  <si>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</si>
  <si>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</si>
  <si>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</si>
  <si>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</si>
  <si>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</si>
  <si>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</si>
  <si>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</si>
  <si>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</si>
  <si>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</si>
  <si>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</si>
  <si>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</si>
  <si>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</si>
  <si>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</si>
  <si>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</si>
  <si>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</si>
  <si>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</si>
  <si>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</si>
  <si>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</si>
  <si>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</si>
  <si>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</si>
  <si>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</si>
  <si>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</si>
  <si>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</si>
  <si>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</si>
  <si>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</si>
  <si>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</si>
  <si>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</si>
  <si>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</si>
  <si>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</si>
  <si>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</si>
  <si>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</si>
  <si>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</si>
  <si>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</si>
  <si>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</si>
  <si>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</si>
  <si>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</si>
  <si>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</si>
  <si>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</si>
  <si>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</si>
  <si>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</si>
  <si>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</si>
  <si>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</si>
  <si>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</si>
  <si>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</si>
  <si>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</si>
  <si>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</si>
  <si>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</si>
  <si>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</si>
  <si>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</si>
  <si>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</si>
  <si>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</si>
  <si>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</si>
  <si>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</si>
  <si>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</si>
  <si>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</si>
  <si>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</si>
  <si>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</si>
  <si>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</si>
  <si>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</si>
  <si>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</si>
  <si>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</si>
  <si>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</si>
  <si>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</si>
  <si>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</si>
  <si>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</si>
  <si>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</si>
  <si>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</si>
  <si>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</si>
  <si>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</si>
  <si>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</si>
  <si>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</si>
  <si>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</si>
  <si>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</si>
  <si>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</si>
  <si>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</si>
  <si>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</si>
  <si>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</si>
  <si>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</si>
  <si>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</si>
  <si>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</si>
  <si>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</si>
  <si>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</si>
  <si>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</si>
  <si>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</si>
  <si>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</si>
  <si>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</si>
  <si>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</si>
  <si>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</si>
  <si>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</si>
  <si>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</si>
  <si>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</si>
  <si>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</si>
  <si>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</si>
  <si>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</si>
  <si>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</si>
  <si>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</si>
  <si>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</si>
  <si>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</si>
  <si>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</si>
  <si>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</si>
  <si>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</si>
  <si>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</si>
  <si>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</si>
  <si>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</si>
  <si>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</si>
  <si>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</si>
  <si>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</si>
  <si>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</si>
  <si>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</si>
  <si>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</si>
  <si>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</si>
  <si>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</si>
  <si>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</si>
  <si>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</si>
  <si>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</si>
  <si>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</si>
  <si>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</si>
  <si>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</si>
  <si>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</si>
  <si>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</si>
  <si>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</si>
  <si>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</si>
  <si>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</si>
  <si>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</si>
  <si>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</si>
  <si>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</si>
  <si>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</si>
  <si>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</si>
  <si>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</si>
  <si>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</si>
  <si>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</si>
  <si>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</si>
  <si>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</si>
  <si>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</si>
  <si>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</si>
  <si>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</si>
  <si>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</si>
  <si>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</si>
  <si>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</si>
  <si>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</si>
  <si>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</si>
  <si>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</si>
  <si>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</si>
  <si>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</si>
  <si>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</si>
  <si>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</si>
  <si>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</si>
  <si>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</si>
  <si>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</si>
  <si>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</si>
  <si>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</si>
  <si>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</si>
  <si>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</si>
  <si>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</si>
  <si>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</si>
  <si>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</si>
  <si>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</si>
  <si>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</si>
  <si>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</si>
  <si>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</si>
  <si>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</si>
  <si>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</si>
  <si>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</si>
  <si>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</si>
  <si>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</si>
  <si>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</si>
  <si>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</si>
  <si>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</si>
  <si>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</si>
  <si>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</si>
  <si>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</si>
  <si>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</si>
  <si>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</si>
  <si>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</si>
  <si>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</si>
  <si>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</si>
  <si>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</si>
  <si>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</si>
  <si>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</si>
  <si>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</si>
  <si>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</si>
  <si>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</si>
  <si>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</si>
  <si>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</si>
  <si>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</si>
  <si>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</si>
  <si>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</si>
  <si>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</si>
  <si>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</si>
  <si>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</si>
  <si>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</si>
  <si>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</si>
  <si>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</si>
  <si>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</si>
  <si>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</si>
  <si>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</si>
  <si>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</si>
  <si>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</si>
  <si>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</si>
  <si>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</si>
  <si>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</si>
  <si>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</si>
  <si>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</si>
  <si>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</si>
  <si>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</si>
  <si>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</si>
  <si>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</si>
  <si>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</si>
  <si>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</si>
  <si>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</si>
  <si>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</si>
  <si>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</si>
  <si>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</si>
  <si>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</si>
  <si>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</si>
  <si>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</si>
  <si>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</si>
  <si>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</si>
  <si>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</si>
  <si>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</si>
  <si>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</si>
  <si>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</si>
  <si>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</si>
  <si>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</si>
  <si>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</si>
  <si>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</si>
  <si>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</si>
  <si>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</si>
  <si>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</si>
  <si>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</si>
  <si>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</si>
  <si>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</si>
  <si>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</si>
  <si>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</si>
  <si>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</si>
  <si>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</si>
  <si>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</si>
  <si>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</si>
  <si>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</si>
  <si>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</si>
  <si>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</si>
  <si>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</si>
  <si>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</si>
  <si>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</si>
  <si>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</si>
  <si>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</si>
  <si>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</si>
  <si>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</si>
  <si>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</si>
  <si>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</si>
  <si>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</si>
  <si>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</si>
  <si>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</si>
  <si>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</si>
  <si>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</si>
  <si>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</si>
  <si>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</si>
  <si>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</si>
  <si>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</si>
  <si>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</si>
  <si>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</si>
  <si>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</si>
  <si>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</si>
  <si>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</si>
  <si>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</si>
  <si>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</si>
  <si>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</si>
  <si>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</si>
  <si>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</si>
  <si>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</si>
  <si>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</si>
  <si>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</si>
  <si>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</si>
  <si>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</si>
  <si>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</si>
  <si>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</si>
  <si>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</si>
  <si>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</si>
  <si>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</si>
  <si>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</si>
  <si>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</si>
  <si>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</si>
  <si>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</si>
  <si>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</si>
  <si>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</si>
  <si>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</si>
  <si>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</si>
  <si>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</si>
  <si>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</si>
  <si>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</si>
  <si>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</si>
  <si>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</si>
  <si>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</si>
  <si>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</si>
  <si>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</si>
  <si>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</si>
  <si>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</si>
  <si>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</si>
  <si>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</si>
  <si>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</si>
  <si>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</si>
  <si>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</si>
  <si>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</si>
  <si>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</si>
  <si>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</si>
  <si>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</si>
  <si>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</si>
  <si>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</si>
  <si>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</si>
  <si>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</si>
  <si>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</si>
  <si>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</si>
  <si>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</si>
  <si>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</si>
  <si>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</si>
  <si>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</si>
  <si>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</si>
  <si>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</si>
  <si>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</si>
  <si>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</si>
  <si>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</si>
  <si>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</si>
  <si>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</si>
  <si>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</si>
  <si>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</si>
  <si>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</si>
  <si>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</si>
  <si>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</si>
  <si>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</si>
  <si>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</si>
  <si>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</si>
  <si>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</si>
  <si>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</si>
  <si>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</si>
  <si>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</si>
  <si>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</si>
  <si>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</si>
  <si>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</si>
  <si>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</si>
  <si>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</si>
  <si>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</si>
  <si>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</si>
  <si>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</si>
  <si>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</si>
  <si>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</si>
  <si>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</si>
  <si>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</si>
  <si>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</si>
  <si>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</si>
  <si>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</si>
  <si>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</si>
  <si>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</si>
  <si>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</si>
  <si>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</si>
  <si>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</si>
  <si>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</si>
  <si>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</si>
  <si>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</si>
  <si>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</si>
  <si>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</si>
  <si>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</si>
  <si>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</si>
  <si>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</si>
  <si>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</si>
  <si>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</si>
  <si>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</si>
  <si>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</si>
  <si>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</si>
  <si>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</si>
  <si>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</si>
  <si>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</si>
  <si>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</si>
  <si>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</si>
  <si>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</si>
  <si>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</si>
  <si>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</si>
  <si>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</si>
  <si>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</si>
  <si>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</si>
  <si>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</si>
  <si>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</si>
  <si>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</si>
  <si>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</si>
  <si>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</si>
  <si>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</si>
  <si>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</si>
  <si>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</si>
  <si>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</si>
  <si>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</si>
  <si>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</si>
  <si>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</si>
  <si>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</si>
  <si>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</si>
  <si>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</si>
  <si>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</si>
  <si>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</si>
  <si>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</si>
  <si>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</si>
  <si>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</si>
  <si>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</si>
  <si>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</si>
  <si>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</si>
  <si>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</si>
  <si>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</si>
  <si>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</si>
  <si>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</si>
  <si>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</si>
  <si>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</si>
  <si>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</si>
  <si>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</si>
  <si>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</si>
  <si>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</si>
  <si>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</si>
  <si>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</si>
  <si>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</si>
  <si>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</si>
  <si>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</si>
  <si>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</si>
  <si>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</si>
  <si>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</si>
  <si>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</si>
  <si>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</si>
  <si>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</si>
  <si>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</si>
  <si>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</si>
  <si>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</si>
  <si>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</si>
  <si>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</si>
  <si>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</si>
  <si>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</si>
  <si>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</si>
  <si>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</si>
  <si>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</si>
  <si>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</si>
  <si>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</si>
  <si>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</si>
  <si>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</si>
  <si>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</si>
  <si>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</si>
  <si>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</si>
  <si>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</si>
  <si>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</si>
  <si>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</si>
  <si>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</si>
  <si>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</si>
  <si>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</si>
  <si>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</si>
  <si>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</si>
  <si>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</si>
  <si>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</si>
  <si>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</si>
  <si>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</si>
  <si>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</si>
  <si>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</si>
  <si>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</si>
  <si>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</si>
  <si>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</si>
  <si>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</si>
  <si>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</si>
  <si>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</si>
  <si>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</si>
  <si>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</si>
  <si>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</si>
  <si>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</si>
  <si>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</si>
  <si>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</si>
  <si>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</si>
  <si>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</si>
  <si>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</si>
  <si>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</si>
  <si>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</si>
  <si>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</si>
  <si>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</si>
  <si>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</si>
  <si>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</si>
  <si>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</si>
  <si>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</si>
  <si>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</si>
  <si>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</si>
  <si>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</si>
  <si>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</si>
  <si>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</si>
  <si>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</si>
  <si>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</si>
  <si>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</si>
  <si>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</si>
  <si>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</si>
  <si>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</si>
  <si>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</si>
  <si>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</si>
  <si>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</si>
  <si>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</si>
  <si>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</si>
  <si>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</si>
  <si>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</si>
  <si>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</si>
  <si>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</si>
  <si>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</si>
  <si>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</si>
  <si>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</si>
  <si>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</si>
  <si>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</si>
  <si>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</si>
  <si>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</si>
  <si>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</si>
  <si>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</si>
  <si>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</si>
  <si>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</si>
  <si>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</si>
  <si>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</si>
  <si>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</si>
  <si>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</si>
  <si>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</si>
  <si>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</si>
  <si>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</si>
  <si>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</si>
  <si>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</si>
  <si>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</si>
  <si>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</si>
  <si>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</si>
  <si>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</si>
  <si>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</si>
  <si>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</si>
  <si>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</si>
  <si>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</si>
  <si>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</si>
  <si>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</si>
  <si>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</si>
  <si>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</si>
  <si>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</si>
  <si>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</si>
  <si>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</si>
  <si>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</si>
  <si>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</si>
  <si>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</si>
  <si>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</si>
  <si>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</si>
  <si>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</si>
  <si>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</si>
  <si>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</si>
  <si>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</si>
  <si>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</si>
  <si>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</si>
  <si>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</si>
  <si>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</si>
  <si>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</si>
  <si>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</si>
  <si>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</si>
  <si>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</si>
  <si>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</si>
  <si>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</si>
  <si>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</si>
  <si>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</si>
  <si>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</si>
  <si>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</si>
  <si>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</si>
  <si>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</si>
  <si>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</si>
  <si>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</si>
  <si>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</si>
  <si>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</si>
  <si>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</si>
  <si>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</si>
  <si>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</si>
  <si>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</si>
  <si>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</si>
  <si>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</si>
  <si>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</si>
  <si>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</si>
  <si>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</si>
  <si>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</si>
  <si>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</si>
  <si>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</si>
  <si>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</si>
  <si>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</si>
  <si>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</si>
  <si>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</si>
  <si>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</si>
  <si>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</si>
  <si>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</si>
  <si>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</si>
  <si>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</si>
  <si>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</si>
  <si>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</si>
  <si>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</si>
  <si>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</si>
  <si>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</si>
  <si>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</si>
  <si>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</si>
  <si>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</si>
  <si>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</si>
  <si>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</si>
  <si>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</si>
  <si>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</si>
  <si>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</si>
  <si>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</si>
  <si>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</si>
  <si>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</si>
  <si>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</si>
  <si>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</si>
  <si>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</si>
  <si>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</si>
  <si>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</si>
  <si>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</si>
  <si>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</si>
  <si>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</si>
  <si>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</si>
  <si>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</si>
  <si>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</si>
  <si>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</si>
  <si>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</si>
  <si>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</si>
  <si>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</si>
  <si>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</si>
  <si>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</si>
  <si>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</si>
  <si>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</si>
  <si>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</si>
  <si>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</si>
  <si>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</si>
  <si>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</si>
  <si>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</si>
  <si>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</si>
  <si>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</si>
  <si>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</si>
  <si>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</si>
  <si>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</si>
  <si>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</si>
  <si>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</si>
  <si>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</si>
  <si>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</si>
  <si>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</si>
  <si>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</si>
  <si>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</si>
  <si>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</si>
  <si>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</si>
  <si>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</si>
  <si>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</si>
  <si>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</si>
  <si>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</si>
  <si>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</si>
  <si>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</si>
  <si>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</si>
  <si>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</si>
  <si>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</si>
  <si>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</si>
  <si>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</si>
  <si>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</si>
  <si>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</si>
  <si>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</si>
  <si>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</si>
  <si>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</si>
  <si>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</si>
  <si>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</si>
  <si>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</si>
  <si>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</si>
  <si>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</si>
  <si>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</si>
  <si>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</si>
  <si>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</si>
  <si>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</si>
  <si>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</si>
  <si>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</si>
  <si>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</si>
  <si>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</si>
  <si>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</si>
  <si>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</si>
  <si>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</si>
  <si>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</si>
  <si>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</si>
  <si>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</si>
  <si>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</si>
  <si>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</si>
  <si>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</si>
  <si>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</si>
  <si>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</si>
  <si>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</si>
  <si>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</si>
  <si>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</si>
  <si>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</si>
  <si>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</si>
  <si>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</si>
  <si>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</si>
  <si>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</si>
  <si>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</si>
  <si>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</si>
  <si>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</si>
  <si>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</si>
  <si>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</si>
  <si>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</si>
  <si>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</si>
  <si>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</si>
  <si>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</si>
  <si>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</si>
  <si>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</si>
  <si>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</si>
  <si>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</si>
  <si>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</si>
  <si>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</si>
  <si>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</si>
  <si>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</si>
  <si>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</si>
  <si>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</si>
  <si>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</si>
  <si>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</si>
  <si>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</si>
  <si>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</si>
  <si>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</si>
  <si>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</si>
  <si>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</si>
  <si>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</si>
  <si>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</si>
  <si>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</si>
  <si>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</si>
  <si>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</si>
  <si>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</si>
  <si>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</si>
  <si>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</si>
  <si>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</si>
  <si>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</si>
  <si>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</si>
  <si>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</si>
  <si>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</si>
  <si>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</si>
  <si>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</si>
  <si>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</si>
  <si>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</si>
  <si>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</si>
  <si>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</si>
  <si>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</si>
  <si>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</si>
  <si>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</si>
  <si>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</si>
  <si>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</si>
  <si>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</si>
  <si>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</si>
  <si>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</si>
  <si>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</si>
  <si>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</si>
  <si>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</si>
  <si>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</si>
  <si>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</si>
  <si>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</si>
  <si>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</si>
  <si>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</si>
  <si>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</si>
  <si>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</si>
  <si>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</si>
  <si>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</si>
  <si>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</si>
  <si>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</si>
  <si>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</si>
  <si>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</si>
  <si>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</si>
  <si>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</si>
  <si>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</si>
  <si>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</si>
  <si>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</si>
  <si>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</si>
  <si>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</si>
  <si>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</si>
  <si>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</si>
  <si>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</si>
  <si>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</si>
  <si>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</si>
  <si>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</si>
  <si>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</si>
  <si>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</si>
  <si>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</si>
  <si>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</si>
  <si>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</si>
  <si>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</si>
  <si>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</si>
  <si>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</si>
  <si>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</si>
  <si>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</si>
  <si>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</si>
  <si>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</si>
  <si>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</si>
  <si>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</si>
  <si>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</si>
  <si>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</si>
  <si>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</si>
  <si>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</si>
  <si>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</si>
  <si>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</si>
  <si>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</si>
  <si>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</si>
  <si>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</si>
  <si>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</si>
  <si>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</si>
  <si>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</si>
  <si>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</si>
  <si>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</si>
  <si>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</si>
  <si>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</si>
  <si>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</si>
  <si>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</si>
  <si>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</si>
  <si>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</si>
  <si>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</si>
  <si>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</si>
  <si>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</si>
  <si>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</si>
  <si>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</si>
  <si>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</si>
  <si>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</si>
  <si>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</si>
  <si>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</si>
  <si>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</si>
  <si>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</si>
  <si>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</si>
  <si>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</si>
  <si>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</si>
  <si>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</si>
  <si>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</si>
  <si>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</si>
  <si>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</si>
  <si>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</si>
  <si>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</si>
  <si>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</si>
  <si>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</si>
  <si>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</si>
  <si>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</si>
  <si>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</si>
  <si>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</si>
  <si>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</si>
  <si>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</si>
  <si>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</si>
  <si>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</si>
  <si>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</si>
  <si>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</si>
  <si>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</si>
  <si>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</si>
  <si>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</si>
  <si>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</si>
  <si>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</si>
  <si>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</si>
  <si>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</si>
  <si>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</si>
  <si>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</si>
  <si>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</si>
  <si>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</si>
  <si>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</si>
  <si>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</si>
  <si>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</si>
  <si>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</si>
  <si>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</si>
  <si>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</si>
  <si>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</si>
  <si>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</si>
  <si>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</si>
  <si>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</si>
  <si>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</si>
  <si>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</si>
  <si>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</si>
  <si>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</si>
  <si>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</si>
  <si>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</si>
  <si>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</si>
  <si>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</si>
  <si>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</si>
  <si>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</si>
  <si>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</si>
  <si>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</si>
  <si>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</si>
  <si>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</si>
  <si>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</si>
  <si>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</si>
  <si>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</si>
  <si>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</si>
  <si>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</si>
  <si>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</si>
  <si>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</si>
  <si>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</si>
  <si>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</si>
  <si>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</si>
  <si>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</si>
  <si>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</si>
  <si>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</si>
  <si>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</si>
  <si>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</si>
  <si>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</si>
  <si>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</si>
  <si>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</si>
  <si>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</si>
  <si>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</si>
  <si>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</si>
  <si>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</si>
  <si>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</si>
  <si>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</si>
  <si>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</si>
  <si>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</si>
  <si>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</si>
  <si>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</si>
  <si>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</si>
  <si>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</si>
  <si>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</si>
  <si>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</si>
  <si>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</si>
  <si>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</si>
  <si>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</si>
  <si>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</si>
  <si>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</si>
  <si>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</si>
  <si>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</si>
  <si>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</si>
  <si>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</si>
  <si>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</si>
  <si>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</si>
  <si>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</si>
  <si>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</si>
  <si>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</si>
  <si>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</si>
  <si>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</si>
  <si>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</si>
  <si>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</si>
  <si>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</si>
  <si>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</si>
  <si>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</si>
  <si>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</si>
  <si>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</si>
  <si>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</si>
  <si>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</si>
  <si>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</si>
  <si>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</si>
  <si>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</si>
  <si>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</si>
  <si>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</si>
  <si>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</si>
  <si>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</si>
  <si>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</si>
  <si>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</si>
  <si>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</si>
  <si>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</si>
  <si>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</si>
  <si>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</si>
  <si>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</si>
  <si>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</si>
  <si>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</si>
  <si>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</si>
  <si>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</si>
  <si>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</si>
  <si>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</si>
  <si>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</si>
  <si>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</si>
  <si>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</si>
  <si>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</si>
  <si>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</si>
  <si>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</si>
  <si>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</si>
  <si>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</si>
  <si>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</si>
  <si>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</si>
  <si>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</si>
  <si>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</si>
  <si>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</si>
  <si>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</si>
  <si>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</si>
  <si>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</si>
  <si>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</si>
  <si>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</si>
  <si>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</si>
  <si>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</si>
  <si>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</si>
  <si>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</si>
  <si>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</si>
  <si>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</si>
  <si>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</si>
  <si>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</si>
  <si>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</si>
  <si>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</si>
  <si>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</si>
  <si>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</si>
  <si>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</si>
  <si>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</si>
  <si>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</si>
  <si>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</si>
  <si>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</si>
  <si>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</si>
  <si>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</si>
  <si>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</si>
  <si>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</si>
  <si>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</si>
  <si>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</si>
  <si>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</si>
  <si>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</si>
  <si>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</si>
  <si>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</si>
  <si>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</si>
  <si>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</si>
  <si>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</si>
  <si>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</si>
  <si>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</si>
  <si>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</si>
  <si>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</si>
  <si>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</si>
  <si>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</si>
  <si>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</si>
  <si>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</si>
  <si>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</si>
  <si>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</si>
  <si>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</si>
  <si>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</si>
  <si>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</si>
  <si>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</si>
  <si>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</si>
  <si>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</si>
  <si>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</si>
  <si>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</si>
  <si>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</si>
  <si>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</si>
  <si>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</si>
  <si>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</si>
  <si>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</si>
  <si>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</si>
  <si>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</si>
  <si>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</si>
  <si>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</si>
  <si>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</si>
  <si>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</si>
  <si>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</si>
  <si>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</si>
  <si>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</si>
  <si>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</si>
  <si>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</si>
  <si>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</si>
  <si>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</si>
  <si>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</si>
  <si>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</si>
  <si>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</si>
  <si>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</si>
  <si>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</si>
  <si>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</si>
  <si>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</si>
  <si>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</si>
  <si>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</si>
  <si>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</si>
  <si>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</si>
  <si>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</si>
  <si>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</si>
  <si>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</si>
  <si>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</si>
  <si>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</si>
  <si>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</si>
  <si>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</si>
  <si>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</si>
  <si>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</si>
  <si>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</si>
  <si>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</si>
  <si>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</si>
  <si>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</si>
  <si>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</si>
  <si>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</si>
  <si>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</si>
  <si>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</si>
  <si>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</si>
  <si>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</si>
  <si>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</si>
  <si>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</si>
  <si>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</si>
  <si>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</si>
  <si>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</si>
  <si>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</si>
  <si>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</si>
  <si>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</si>
  <si>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</si>
  <si>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</si>
  <si>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</si>
  <si>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</si>
  <si>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</si>
  <si>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</si>
  <si>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</si>
  <si>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</si>
  <si>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</si>
  <si>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</si>
  <si>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</si>
  <si>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</si>
  <si>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</si>
  <si>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</si>
  <si>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</si>
  <si>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</si>
  <si>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</si>
  <si>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</si>
  <si>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</si>
  <si>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</si>
  <si>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</si>
  <si>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</si>
  <si>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</si>
  <si>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</si>
  <si>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</si>
  <si>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</si>
  <si>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</si>
  <si>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</si>
  <si>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</si>
  <si>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</si>
  <si>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</si>
  <si>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</si>
  <si>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</si>
  <si>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</si>
  <si>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</si>
  <si>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</si>
  <si>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</si>
  <si>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</si>
  <si>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</si>
  <si>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</si>
  <si>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</si>
  <si>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</si>
  <si>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</si>
  <si>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</si>
  <si>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</si>
  <si>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</si>
  <si>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</si>
  <si>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</si>
  <si>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</si>
  <si>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</si>
  <si>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</si>
  <si>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</si>
  <si>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</si>
  <si>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</si>
  <si>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</si>
  <si>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</si>
  <si>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</si>
  <si>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</si>
  <si>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</si>
  <si>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</si>
  <si>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</si>
  <si>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</si>
  <si>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</si>
  <si>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</si>
  <si>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</si>
  <si>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</si>
  <si>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</si>
  <si>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</si>
  <si>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</si>
  <si>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</si>
  <si>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</si>
  <si>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</si>
  <si>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</si>
  <si>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</si>
  <si>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</si>
  <si>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</si>
  <si>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</si>
  <si>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</si>
  <si>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</si>
  <si>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</si>
  <si>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</si>
  <si>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</si>
  <si>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</si>
  <si>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</si>
  <si>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</si>
  <si>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</si>
  <si>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</si>
  <si>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</si>
  <si>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</si>
  <si>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</si>
  <si>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</si>
  <si>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</si>
  <si>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</si>
  <si>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</si>
  <si>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</si>
  <si>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</si>
  <si>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</si>
  <si>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</si>
  <si>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</si>
  <si>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</si>
  <si>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</si>
  <si>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</si>
  <si>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</si>
  <si>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</si>
  <si>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</si>
  <si>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</si>
  <si>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</si>
  <si>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</si>
  <si>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</si>
  <si>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</si>
  <si>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</si>
  <si>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</si>
  <si>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</si>
  <si>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</si>
  <si>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</si>
  <si>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</si>
  <si>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</si>
  <si>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</si>
  <si>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</si>
  <si>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</si>
  <si>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</si>
  <si>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</si>
  <si>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</si>
  <si>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</si>
  <si>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</si>
  <si>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</si>
  <si>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</si>
  <si>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</si>
  <si>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</si>
  <si>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</si>
  <si>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</si>
  <si>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</si>
  <si>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</si>
  <si>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</si>
  <si>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</si>
  <si>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</si>
  <si>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</si>
  <si>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</si>
  <si>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</si>
  <si>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</si>
  <si>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</si>
  <si>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</si>
  <si>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</si>
  <si>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</si>
  <si>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</si>
  <si>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</si>
  <si>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</si>
  <si>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</si>
  <si>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</si>
  <si>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</si>
  <si>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</si>
  <si>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</si>
  <si>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</si>
  <si>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</si>
  <si>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</si>
  <si>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</si>
  <si>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</si>
  <si>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</si>
  <si>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</si>
  <si>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</si>
  <si>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</si>
  <si>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</si>
  <si>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</si>
  <si>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</si>
  <si>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</si>
  <si>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</si>
  <si>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</si>
  <si>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</si>
  <si>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</si>
  <si>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</si>
  <si>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</si>
  <si>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</si>
  <si>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</si>
  <si>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</si>
  <si>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</si>
  <si>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</si>
  <si>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</si>
  <si>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</si>
  <si>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</si>
  <si>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</si>
  <si>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</si>
  <si>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</si>
  <si>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</si>
  <si>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</si>
  <si>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</si>
  <si>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</si>
  <si>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</si>
  <si>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</si>
  <si>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</si>
  <si>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</si>
  <si>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</si>
  <si>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</si>
  <si>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</si>
  <si>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</si>
  <si>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</si>
  <si>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</si>
  <si>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</si>
  <si>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</si>
  <si>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</si>
  <si>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</si>
  <si>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</si>
  <si>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</si>
  <si>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</si>
  <si>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</si>
  <si>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</si>
  <si>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</si>
  <si>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</si>
  <si>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</si>
  <si>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</si>
  <si>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</si>
  <si>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</si>
  <si>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</si>
  <si>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</si>
  <si>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</si>
  <si>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</si>
  <si>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</si>
  <si>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</si>
  <si>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</si>
  <si>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</si>
  <si>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</si>
  <si>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</si>
  <si>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</si>
  <si>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</si>
  <si>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</si>
  <si>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</si>
  <si>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</si>
  <si>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</si>
  <si>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</si>
  <si>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</si>
  <si>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</si>
  <si>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</si>
  <si>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</si>
  <si>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</si>
  <si>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</si>
  <si>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</si>
  <si>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</si>
  <si>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</si>
  <si>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</si>
  <si>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</si>
  <si>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</si>
  <si>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</si>
  <si>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</si>
  <si>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</si>
  <si>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</si>
  <si>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</si>
  <si>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</si>
  <si>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</si>
  <si>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</si>
  <si>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</si>
  <si>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</si>
  <si>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</si>
  <si>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</si>
  <si>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</si>
  <si>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</si>
  <si>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</si>
  <si>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</si>
  <si>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</si>
  <si>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</si>
  <si>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</si>
  <si>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</si>
  <si>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</si>
  <si>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</si>
  <si>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</si>
  <si>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</si>
  <si>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</si>
  <si>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</si>
  <si>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</si>
  <si>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</si>
  <si>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</si>
  <si>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</si>
  <si>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</si>
  <si>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</si>
  <si>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</si>
  <si>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</si>
  <si>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</si>
  <si>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</si>
  <si>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</si>
  <si>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</si>
  <si>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</si>
  <si>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</si>
  <si>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</si>
  <si>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</si>
  <si>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</si>
  <si>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</si>
  <si>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</si>
  <si>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</si>
  <si>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</si>
  <si>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</si>
  <si>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</si>
  <si>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</si>
  <si>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</si>
  <si>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</si>
  <si>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</si>
  <si>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</si>
  <si>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</si>
  <si>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</si>
  <si>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</si>
  <si>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</si>
  <si>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</si>
  <si>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</si>
  <si>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</si>
  <si>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</si>
  <si>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</si>
  <si>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</si>
  <si>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</si>
  <si>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</si>
  <si>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</si>
  <si>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</si>
  <si>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</si>
  <si>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</si>
  <si>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</si>
  <si>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</si>
  <si>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</si>
  <si>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</si>
  <si>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</si>
  <si>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</si>
  <si>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</si>
  <si>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</si>
  <si>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</si>
  <si>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</si>
  <si>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</si>
  <si>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</si>
  <si>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</si>
  <si>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</si>
  <si>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</si>
  <si>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</si>
  <si>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</si>
  <si>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</si>
  <si>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</si>
  <si>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</si>
  <si>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</si>
  <si>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</si>
  <si>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</si>
  <si>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</si>
  <si>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</si>
  <si>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</si>
  <si>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</si>
  <si>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</si>
  <si>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</si>
  <si>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</si>
  <si>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</si>
  <si>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</si>
  <si>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</si>
  <si>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</si>
  <si>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</si>
  <si>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</si>
  <si>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</si>
  <si>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</si>
  <si>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</si>
  <si>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</si>
  <si>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</si>
  <si>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</si>
  <si>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</si>
  <si>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</si>
  <si>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</si>
  <si>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</si>
  <si>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</si>
  <si>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</si>
  <si>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</si>
  <si>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</si>
  <si>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</si>
  <si>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</si>
  <si>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</si>
  <si>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</si>
  <si>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</si>
  <si>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</si>
  <si>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</si>
  <si>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</si>
  <si>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</si>
  <si>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</si>
  <si>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</si>
  <si>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</si>
  <si>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</si>
  <si>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</si>
  <si>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</si>
  <si>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</si>
  <si>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</si>
  <si>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</si>
  <si>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</si>
  <si>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</si>
  <si>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</si>
  <si>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</si>
  <si>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</si>
  <si>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</si>
  <si>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</si>
  <si>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</si>
  <si>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</si>
  <si>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</si>
  <si>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</si>
  <si>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</si>
  <si>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</si>
  <si>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</si>
  <si>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</si>
  <si>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</si>
  <si>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</si>
  <si>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</si>
  <si>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</si>
  <si>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</si>
  <si>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</si>
  <si>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</si>
  <si>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</si>
  <si>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</si>
  <si>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</si>
  <si>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</si>
  <si>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</si>
  <si>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</si>
  <si>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</si>
  <si>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</si>
  <si>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</si>
  <si>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</si>
  <si>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</si>
  <si>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</si>
  <si>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</si>
  <si>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</si>
  <si>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</si>
  <si>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</si>
  <si>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</si>
  <si>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</si>
  <si>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</si>
  <si>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</si>
  <si>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</si>
  <si>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</si>
  <si>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</si>
  <si>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</si>
  <si>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</si>
  <si>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</si>
  <si>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</si>
  <si>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</si>
  <si>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</si>
  <si>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</si>
  <si>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</si>
  <si>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</si>
  <si>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</si>
  <si>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</si>
  <si>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</si>
  <si>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</si>
  <si>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</si>
  <si>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</si>
  <si>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</si>
  <si>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</si>
  <si>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</si>
  <si>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</si>
  <si>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</si>
  <si>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</si>
  <si>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</si>
  <si>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</si>
  <si>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</si>
  <si>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</si>
  <si>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</si>
  <si>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</si>
  <si>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</si>
  <si>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</si>
  <si>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</si>
  <si>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</si>
  <si>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</si>
  <si>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</si>
  <si>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</si>
  <si>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</si>
  <si>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</si>
  <si>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</si>
  <si>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</si>
  <si>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</si>
  <si>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</si>
  <si>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</si>
  <si>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</si>
  <si>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</si>
  <si>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</si>
  <si>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</si>
  <si>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</si>
  <si>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</si>
  <si>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</si>
  <si>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</si>
  <si>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</si>
  <si>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</si>
  <si>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</si>
  <si>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</si>
  <si>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</si>
  <si>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</si>
  <si>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</si>
  <si>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</si>
  <si>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</si>
  <si>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</si>
  <si>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</si>
  <si>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</si>
  <si>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</si>
  <si>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</si>
  <si>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</si>
  <si>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</si>
  <si>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</si>
  <si>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</si>
  <si>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</si>
  <si>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</si>
  <si>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</si>
  <si>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</si>
  <si>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</si>
  <si>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</si>
  <si>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</si>
  <si>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</si>
  <si>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</si>
  <si>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</si>
  <si>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</si>
  <si>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</si>
  <si>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</si>
  <si>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</si>
  <si>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</si>
  <si>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</si>
  <si>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</si>
  <si>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</si>
  <si>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</si>
  <si>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</si>
  <si>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</si>
  <si>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</si>
  <si>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</si>
  <si>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</si>
  <si>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</si>
  <si>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</si>
  <si>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</si>
  <si>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</si>
  <si>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</si>
  <si>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</si>
  <si>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</si>
  <si>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</si>
  <si>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</si>
  <si>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</si>
  <si>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</si>
  <si>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</si>
  <si>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</si>
  <si>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</si>
  <si>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</si>
  <si>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</si>
  <si>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</si>
  <si>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</si>
  <si>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</si>
  <si>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</si>
  <si>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</si>
  <si>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</si>
  <si>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</si>
  <si>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</si>
  <si>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</si>
  <si>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</si>
  <si>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</si>
  <si>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</si>
  <si>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</si>
  <si>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</si>
  <si>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</si>
  <si>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</si>
  <si>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</si>
  <si>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</si>
  <si>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</si>
  <si>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</si>
  <si>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</si>
  <si>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</si>
  <si>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</si>
  <si>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</si>
  <si>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</si>
  <si>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</si>
  <si>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</si>
  <si>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</si>
  <si>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</si>
  <si>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</si>
  <si>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</si>
  <si>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</si>
  <si>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</si>
  <si>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</si>
  <si>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</si>
  <si>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</si>
  <si>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</si>
  <si>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</si>
  <si>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</si>
  <si>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</si>
  <si>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</si>
  <si>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</si>
  <si>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</si>
  <si>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</si>
  <si>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</si>
  <si>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</si>
  <si>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</si>
  <si>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</si>
  <si>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</si>
  <si>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</si>
  <si>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</si>
  <si>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</si>
  <si>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</si>
  <si>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</si>
  <si>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</si>
  <si>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</si>
  <si>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</si>
  <si>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</si>
  <si>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</si>
  <si>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</si>
  <si>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</si>
  <si>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</si>
  <si>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</si>
  <si>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</si>
  <si>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</si>
  <si>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</si>
  <si>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</si>
  <si>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</si>
  <si>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</si>
  <si>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</si>
  <si>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</si>
  <si>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</si>
  <si>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</si>
  <si>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</si>
  <si>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</si>
  <si>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</si>
  <si>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</si>
  <si>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</si>
  <si>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</si>
  <si>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</si>
  <si>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</si>
  <si>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</si>
  <si>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</si>
  <si>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</si>
  <si>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</si>
  <si>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</si>
  <si>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</si>
  <si>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</si>
  <si>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</si>
  <si>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</si>
  <si>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</si>
  <si>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</si>
  <si>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</si>
  <si>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</si>
  <si>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</si>
  <si>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</si>
  <si>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</si>
  <si>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</si>
  <si>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</si>
  <si>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</si>
  <si>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</si>
  <si>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</si>
  <si>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</si>
  <si>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</si>
  <si>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</si>
  <si>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</si>
  <si>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</si>
  <si>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</si>
  <si>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</si>
  <si>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</si>
  <si>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</si>
  <si>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</si>
  <si>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</si>
  <si>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</si>
  <si>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</si>
  <si>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</si>
  <si>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</si>
  <si>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</si>
  <si>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</si>
  <si>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</si>
  <si>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</si>
  <si>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</si>
  <si>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</si>
  <si>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</si>
  <si>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</si>
  <si>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</si>
  <si>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</si>
  <si>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</si>
  <si>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</si>
  <si>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</si>
  <si>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</si>
  <si>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</si>
  <si>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</si>
  <si>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</si>
  <si>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</si>
  <si>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</si>
  <si>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</si>
  <si>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</si>
  <si>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</si>
  <si>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</si>
  <si>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</si>
  <si>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</si>
  <si>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</si>
  <si>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</si>
  <si>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</si>
  <si>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</si>
  <si>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</si>
  <si>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</si>
  <si>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</si>
  <si>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</si>
  <si>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</si>
  <si>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</si>
  <si>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</si>
  <si>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</si>
  <si>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</si>
  <si>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</si>
  <si>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</si>
  <si>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</si>
  <si>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</si>
  <si>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</si>
  <si>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</si>
  <si>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</si>
  <si>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</si>
  <si>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</si>
  <si>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</si>
  <si>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</si>
  <si>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</si>
  <si>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</si>
  <si>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</si>
  <si>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</si>
  <si>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</si>
  <si>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</si>
  <si>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</si>
  <si>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</si>
  <si>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</si>
  <si>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</si>
  <si>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</si>
  <si>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</si>
  <si>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</si>
  <si>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</si>
  <si>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</si>
  <si>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</si>
  <si>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</si>
  <si>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</si>
  <si>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</si>
  <si>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</si>
  <si>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</si>
  <si>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</si>
  <si>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</si>
  <si>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</si>
  <si>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</si>
  <si>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</si>
  <si>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</si>
  <si>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</si>
  <si>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</si>
  <si>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</si>
  <si>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</si>
  <si>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</si>
  <si>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</si>
  <si>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</si>
  <si>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</si>
  <si>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</si>
  <si>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</si>
  <si>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</si>
  <si>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</si>
  <si>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</si>
  <si>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</si>
  <si>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</si>
  <si>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</si>
  <si>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</si>
  <si>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</si>
  <si>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</si>
  <si>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</si>
  <si>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</si>
  <si>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</si>
  <si>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</si>
  <si>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</si>
  <si>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</si>
  <si>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</si>
  <si>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</si>
  <si>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</si>
  <si>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</si>
  <si>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</si>
  <si>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</si>
  <si>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</si>
  <si>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</si>
  <si>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</si>
  <si>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</si>
  <si>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</si>
  <si>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</si>
  <si>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</si>
  <si>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</si>
  <si>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</si>
  <si>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</si>
  <si>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</si>
  <si>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</si>
  <si>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</si>
  <si>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</si>
  <si>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</si>
  <si>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</si>
  <si>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</si>
  <si>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</si>
  <si>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</si>
  <si>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</si>
  <si>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</si>
  <si>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</si>
  <si>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</si>
  <si>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</si>
  <si>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</si>
  <si>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</si>
  <si>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</si>
  <si>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</si>
  <si>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</si>
  <si>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</si>
  <si>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</si>
  <si>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</si>
  <si>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</si>
  <si>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</si>
  <si>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</si>
  <si>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</si>
  <si>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</si>
  <si>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</si>
  <si>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</si>
  <si>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</si>
  <si>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</si>
  <si>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</si>
  <si>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</si>
  <si>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</si>
  <si>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</si>
  <si>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</si>
  <si>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</si>
  <si>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</si>
  <si>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</si>
  <si>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</si>
  <si>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</si>
  <si>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</si>
  <si>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</si>
  <si>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</si>
  <si>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</si>
  <si>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</si>
  <si>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</si>
  <si>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</si>
  <si>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</si>
  <si>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</si>
  <si>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</si>
  <si>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</si>
  <si>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</si>
  <si>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</si>
  <si>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</si>
  <si>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</si>
  <si>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</si>
  <si>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</si>
  <si>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</si>
  <si>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</si>
  <si>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</si>
  <si>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</si>
  <si>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</si>
  <si>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</si>
  <si>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</si>
  <si>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</si>
  <si>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</si>
  <si>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</si>
  <si>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</si>
  <si>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</si>
  <si>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</si>
  <si>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</si>
  <si>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</si>
  <si>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</si>
  <si>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</si>
  <si>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</si>
  <si>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</si>
  <si>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</si>
  <si>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</si>
  <si>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</si>
  <si>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</si>
  <si>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</si>
  <si>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</si>
  <si>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</si>
  <si>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</si>
  <si>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</si>
  <si>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</si>
  <si>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</si>
  <si>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</si>
  <si>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</si>
  <si>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</si>
  <si>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</si>
  <si>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</si>
  <si>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</si>
  <si>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</si>
  <si>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</si>
  <si>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</si>
  <si>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</si>
  <si>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</si>
  <si>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</si>
  <si>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</si>
  <si>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</si>
  <si>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</si>
  <si>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</si>
  <si>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</si>
  <si>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</si>
  <si>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</si>
  <si>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</si>
  <si>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</si>
  <si>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</si>
  <si>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</si>
  <si>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</si>
  <si>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</si>
  <si>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</si>
  <si>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</si>
  <si>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</si>
  <si>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</si>
  <si>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</si>
  <si>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</si>
  <si>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</si>
  <si>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</si>
  <si>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</si>
  <si>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</si>
  <si>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</si>
  <si>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</si>
  <si>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</si>
  <si>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</si>
  <si>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</si>
  <si>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</si>
  <si>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</si>
  <si>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</si>
  <si>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</si>
  <si>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</si>
  <si>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</si>
  <si>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</si>
  <si>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</si>
  <si>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</si>
  <si>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</si>
  <si>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</si>
  <si>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</si>
  <si>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</si>
  <si>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</si>
  <si>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</si>
  <si>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</si>
  <si>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</si>
  <si>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</si>
  <si>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</si>
  <si>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</si>
  <si>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</si>
  <si>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</si>
  <si>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</si>
  <si>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</si>
  <si>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</si>
  <si>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</si>
  <si>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</si>
  <si>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</si>
  <si>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</si>
  <si>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</si>
  <si>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</si>
  <si>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</si>
  <si>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</si>
  <si>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</si>
  <si>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</si>
  <si>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</si>
  <si>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</si>
  <si>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</si>
  <si>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</si>
  <si>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</si>
  <si>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</si>
  <si>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</si>
  <si>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</si>
  <si>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</si>
  <si>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</si>
  <si>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</si>
  <si>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</si>
  <si>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</si>
  <si>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</si>
  <si>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</si>
  <si>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</si>
  <si>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</si>
  <si>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</si>
  <si>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</si>
  <si>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</si>
  <si>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</si>
  <si>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</si>
  <si>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</si>
  <si>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</si>
  <si>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</si>
  <si>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</si>
  <si>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</si>
  <si>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</si>
  <si>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</si>
  <si>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</si>
  <si>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</si>
  <si>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</si>
  <si>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</si>
  <si>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</si>
  <si>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</si>
  <si>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</si>
  <si>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</si>
  <si>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</si>
  <si>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</si>
  <si>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</si>
  <si>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</si>
  <si>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</si>
  <si>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</si>
  <si>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</si>
  <si>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</si>
  <si>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</si>
  <si>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</si>
  <si>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</si>
  <si>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</si>
  <si>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</si>
  <si>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</si>
  <si>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</si>
  <si>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</si>
  <si>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</si>
  <si>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</si>
  <si>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</si>
  <si>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</si>
  <si>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</si>
  <si>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</si>
  <si>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</si>
  <si>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</si>
  <si>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</si>
  <si>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</si>
  <si>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</si>
  <si>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</si>
  <si>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</si>
  <si>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</si>
  <si>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</si>
  <si>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</si>
  <si>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</si>
  <si>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</si>
  <si>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</si>
  <si>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</si>
  <si>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</si>
  <si>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</si>
  <si>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</si>
  <si>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</si>
  <si>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</si>
  <si>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</si>
  <si>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</si>
  <si>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</si>
  <si>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</si>
  <si>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</si>
  <si>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</si>
  <si>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</si>
  <si>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</si>
  <si>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</si>
  <si>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</si>
  <si>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</si>
  <si>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</si>
  <si>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</si>
  <si>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</si>
  <si>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</si>
  <si>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</si>
  <si>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</si>
  <si>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</si>
  <si>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</si>
  <si>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</si>
  <si>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</si>
  <si>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</si>
  <si>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</si>
  <si>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</si>
  <si>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</si>
  <si>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</si>
  <si>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</si>
  <si>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</si>
  <si>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</si>
  <si>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</si>
  <si>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</si>
  <si>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</si>
  <si>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</si>
  <si>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</si>
  <si>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</si>
  <si>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</si>
  <si>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</si>
  <si>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</si>
  <si>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</si>
  <si>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</si>
  <si>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</si>
  <si>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</si>
  <si>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</si>
  <si>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</si>
  <si>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</si>
  <si>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</si>
  <si>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</si>
  <si>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</si>
  <si>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</si>
  <si>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</si>
  <si>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</si>
  <si>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</si>
  <si>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</si>
  <si>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</si>
  <si>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</si>
  <si>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</si>
  <si>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</si>
  <si>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</si>
  <si>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</si>
  <si>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</si>
  <si>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</si>
  <si>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</si>
  <si>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</si>
  <si>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</si>
  <si>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</si>
  <si>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</si>
  <si>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</si>
  <si>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</si>
  <si>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</si>
  <si>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</si>
  <si>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</si>
  <si>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</si>
  <si>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</si>
  <si>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</si>
  <si>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</si>
  <si>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</si>
  <si>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</si>
  <si>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</si>
  <si>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</si>
  <si>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</si>
  <si>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</si>
  <si>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</si>
  <si>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</si>
  <si>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</si>
  <si>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</si>
  <si>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</si>
  <si>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</si>
  <si>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</si>
  <si>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</si>
  <si>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</si>
  <si>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</si>
  <si>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</si>
  <si>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</si>
  <si>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</si>
  <si>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</si>
  <si>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</si>
  <si>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</si>
  <si>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</si>
  <si>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</si>
  <si>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</si>
  <si>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</si>
  <si>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</si>
  <si>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</si>
  <si>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</si>
  <si>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</si>
  <si>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</si>
  <si>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</si>
  <si>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</si>
  <si>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</si>
  <si>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</si>
  <si>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</si>
  <si>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</si>
  <si>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</si>
  <si>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</si>
  <si>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</si>
  <si>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</si>
  <si>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</si>
  <si>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</si>
  <si>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</si>
  <si>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</si>
  <si>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</si>
  <si>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</si>
  <si>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</si>
  <si>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</si>
  <si>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</si>
  <si>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</si>
  <si>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</si>
  <si>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</si>
  <si>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</si>
  <si>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</si>
  <si>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</si>
  <si>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</si>
  <si>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</si>
  <si>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</si>
  <si>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</si>
  <si>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</si>
  <si>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</si>
  <si>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</si>
  <si>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</si>
  <si>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</si>
  <si>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</si>
  <si>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</si>
  <si>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</si>
  <si>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</si>
  <si>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</si>
  <si>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</si>
  <si>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</si>
  <si>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</si>
  <si>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</si>
  <si>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</si>
  <si>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</si>
  <si>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</si>
  <si>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</si>
  <si>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</si>
  <si>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</si>
  <si>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</si>
  <si>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</si>
  <si>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</si>
  <si>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</si>
  <si>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</si>
  <si>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</si>
  <si>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</si>
  <si>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</si>
  <si>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</si>
  <si>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</si>
  <si>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</si>
  <si>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</si>
  <si>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</si>
  <si>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</si>
  <si>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</si>
  <si>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</si>
  <si>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</si>
  <si>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</si>
  <si>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</si>
  <si>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</si>
  <si>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</si>
  <si>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</si>
  <si>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</si>
  <si>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</si>
  <si>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</si>
  <si>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</si>
  <si>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</si>
  <si>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</si>
  <si>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</si>
  <si>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</si>
  <si>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</si>
  <si>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</si>
  <si>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</si>
  <si>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</si>
  <si>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</si>
  <si>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</si>
  <si>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</si>
  <si>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</si>
  <si>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</si>
  <si>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</si>
  <si>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</si>
  <si>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</si>
  <si>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</si>
  <si>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</si>
  <si>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</si>
  <si>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</si>
  <si>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</si>
  <si>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</si>
  <si>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</si>
  <si>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</si>
  <si>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</si>
  <si>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</si>
  <si>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</si>
  <si>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</si>
  <si>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</si>
  <si>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</si>
  <si>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</si>
  <si>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</si>
  <si>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</si>
  <si>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</si>
  <si>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</si>
  <si>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</si>
  <si>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</si>
  <si>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</si>
  <si>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</si>
  <si>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</si>
  <si>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</si>
  <si>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</si>
  <si>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</si>
  <si>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</si>
  <si>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</si>
  <si>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</si>
  <si>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</si>
  <si>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</si>
  <si>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</si>
  <si>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</si>
  <si>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</si>
  <si>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</si>
  <si>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</si>
  <si>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</si>
  <si>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</si>
  <si>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</si>
  <si>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</si>
  <si>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</si>
  <si>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</si>
  <si>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</si>
  <si>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</si>
  <si>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</si>
  <si>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</si>
  <si>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</si>
  <si>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</si>
  <si>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</si>
  <si>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</si>
  <si>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</si>
  <si>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</si>
  <si>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</si>
  <si>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</si>
  <si>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</si>
  <si>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</si>
  <si>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</si>
  <si>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</si>
  <si>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</si>
  <si>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</si>
  <si>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</si>
  <si>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</si>
  <si>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</si>
  <si>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</si>
  <si>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</si>
  <si>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</si>
  <si>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</si>
  <si>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</si>
  <si>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</si>
  <si>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</si>
  <si>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</si>
  <si>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</si>
  <si>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</si>
  <si>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</si>
  <si>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</si>
  <si>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</si>
  <si>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</si>
  <si>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</si>
  <si>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</si>
  <si>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</si>
  <si>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</si>
  <si>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</si>
  <si>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</si>
  <si>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</si>
  <si>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</si>
  <si>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</si>
  <si>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</si>
  <si>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</si>
  <si>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</si>
  <si>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</si>
  <si>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</si>
  <si>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</si>
  <si>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</si>
  <si>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</si>
  <si>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</si>
  <si>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</si>
  <si>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</si>
  <si>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</si>
  <si>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</si>
  <si>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</si>
  <si>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</si>
  <si>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</si>
  <si>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</si>
  <si>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</si>
  <si>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</si>
  <si>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</si>
  <si>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</si>
  <si>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</si>
  <si>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</si>
  <si>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</si>
  <si>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</si>
  <si>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</si>
  <si>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</si>
  <si>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</si>
  <si>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</si>
  <si>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</si>
  <si>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</si>
  <si>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</si>
  <si>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</si>
  <si>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</si>
  <si>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</si>
  <si>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</si>
  <si>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</si>
  <si>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</si>
  <si>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</si>
  <si>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</si>
  <si>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</si>
  <si>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</si>
  <si>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</si>
  <si>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</si>
  <si>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</si>
  <si>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</si>
  <si>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</si>
  <si>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</si>
  <si>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</si>
  <si>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</si>
  <si>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</si>
  <si>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</si>
  <si>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</si>
  <si>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</si>
  <si>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</si>
  <si>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</si>
  <si>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</si>
  <si>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</si>
  <si>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</si>
  <si>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</si>
  <si>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</si>
  <si>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</si>
  <si>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</si>
  <si>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</si>
  <si>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</si>
  <si>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</si>
  <si>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</si>
  <si>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</si>
  <si>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</si>
  <si>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</si>
  <si>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</si>
  <si>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</si>
  <si>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</si>
  <si>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</si>
  <si>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</si>
  <si>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</si>
  <si>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</si>
  <si>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</si>
  <si>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</si>
  <si>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</si>
  <si>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</si>
  <si>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</si>
  <si>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</si>
  <si>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</si>
  <si>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</si>
  <si>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</si>
  <si>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</si>
  <si>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</si>
  <si>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</si>
  <si>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</si>
  <si>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</si>
  <si>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</si>
  <si>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</si>
  <si>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</si>
  <si>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</si>
  <si>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</si>
  <si>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</si>
  <si>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</si>
  <si>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</si>
  <si>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</si>
  <si>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</si>
  <si>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</si>
  <si>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</si>
  <si>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</si>
  <si>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</si>
  <si>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</si>
  <si>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</si>
  <si>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</si>
  <si>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</si>
  <si>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</si>
  <si>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</si>
  <si>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</si>
  <si>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</si>
  <si>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</si>
  <si>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</si>
  <si>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</si>
  <si>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</si>
  <si>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</si>
  <si>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</si>
  <si>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</si>
  <si>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</si>
  <si>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</si>
  <si>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</si>
  <si>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</si>
  <si>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</si>
  <si>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</si>
  <si>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</si>
  <si>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</si>
  <si>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</si>
  <si>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</si>
  <si>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</si>
  <si>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</si>
  <si>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</si>
  <si>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</si>
  <si>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</si>
  <si>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</si>
  <si>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</si>
  <si>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</si>
  <si>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</si>
  <si>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</si>
  <si>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</si>
  <si>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</si>
  <si>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</si>
  <si>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</si>
  <si>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</si>
  <si>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</si>
  <si>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</si>
  <si>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</si>
  <si>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</si>
  <si>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</si>
  <si>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</si>
  <si>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</si>
  <si>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</si>
  <si>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</si>
  <si>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</si>
  <si>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</si>
  <si>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</si>
  <si>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</si>
  <si>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</si>
  <si>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</si>
  <si>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</si>
  <si>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</si>
  <si>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</si>
  <si>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</si>
  <si>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</si>
  <si>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</si>
  <si>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</si>
  <si>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</si>
  <si>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</si>
  <si>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</si>
  <si>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</si>
  <si>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</si>
  <si>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</si>
  <si>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</si>
  <si>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</si>
  <si>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</si>
  <si>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</si>
  <si>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</si>
  <si>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</si>
  <si>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</si>
  <si>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</si>
  <si>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</si>
  <si>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</si>
  <si>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</si>
  <si>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</si>
  <si>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</si>
  <si>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</si>
  <si>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</si>
  <si>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</si>
  <si>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</si>
  <si>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</si>
  <si>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</si>
  <si>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</si>
  <si>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</si>
  <si>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</si>
  <si>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</si>
  <si>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</si>
  <si>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</si>
  <si>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</si>
  <si>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</si>
  <si>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</si>
  <si>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</si>
  <si>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</si>
  <si>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</si>
  <si>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</si>
  <si>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</si>
  <si>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</si>
  <si>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</si>
  <si>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</si>
  <si>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</si>
  <si>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</si>
  <si>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</si>
  <si>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</si>
  <si>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</si>
  <si>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</si>
  <si>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</si>
  <si>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</si>
  <si>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</si>
  <si>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</si>
  <si>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</si>
  <si>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</si>
  <si>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</si>
  <si>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</si>
  <si>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</si>
  <si>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</si>
  <si>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</si>
  <si>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</si>
  <si>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</si>
  <si>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</si>
  <si>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</si>
  <si>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</si>
  <si>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</si>
  <si>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</si>
  <si>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</si>
  <si>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</si>
  <si>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</si>
  <si>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</si>
  <si>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</si>
  <si>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</si>
  <si>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</si>
  <si>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</si>
  <si>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</si>
  <si>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</si>
  <si>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</si>
  <si>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</si>
  <si>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</si>
  <si>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</si>
  <si>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</si>
  <si>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</si>
  <si>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</si>
  <si>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</si>
  <si>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</si>
  <si>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</si>
  <si>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</si>
  <si>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</si>
  <si>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</si>
  <si>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</si>
  <si>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</si>
  <si>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</si>
  <si>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</si>
  <si>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</si>
  <si>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</si>
  <si>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</si>
  <si>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</si>
  <si>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</si>
  <si>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</si>
  <si>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</si>
  <si>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</si>
  <si>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</si>
  <si>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</si>
  <si>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</si>
  <si>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</si>
  <si>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</si>
  <si>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</si>
  <si>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</si>
  <si>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</si>
  <si>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</si>
  <si>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</si>
  <si>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</si>
  <si>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</si>
  <si>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</si>
  <si>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</si>
  <si>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</si>
  <si>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</si>
  <si>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</si>
  <si>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</si>
  <si>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</si>
  <si>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</si>
  <si>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</si>
  <si>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</si>
  <si>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</si>
  <si>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</si>
  <si>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</si>
  <si>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</si>
  <si>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</si>
  <si>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</si>
  <si>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</si>
  <si>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</si>
  <si>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</si>
  <si>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</si>
  <si>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</si>
  <si>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</si>
  <si>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</si>
  <si>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</si>
  <si>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</si>
  <si>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</si>
  <si>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</si>
  <si>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</si>
  <si>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</si>
  <si>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</si>
  <si>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</si>
  <si>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</si>
  <si>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</si>
  <si>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</si>
  <si>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</si>
  <si>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</si>
  <si>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</si>
  <si>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</si>
  <si>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</si>
  <si>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</si>
  <si>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</si>
  <si>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</si>
  <si>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</si>
  <si>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</si>
  <si>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</si>
  <si>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</si>
  <si>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</si>
  <si>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</si>
  <si>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</si>
  <si>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</si>
  <si>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</si>
  <si>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</si>
  <si>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</si>
  <si>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</si>
  <si>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</si>
  <si>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</si>
  <si>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</si>
  <si>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</si>
  <si>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</si>
  <si>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</si>
  <si>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</si>
  <si>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</si>
  <si>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</si>
  <si>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</si>
  <si>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</si>
  <si>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</si>
  <si>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</si>
  <si>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</si>
  <si>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</si>
  <si>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</si>
  <si>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</si>
  <si>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</si>
  <si>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</si>
  <si>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</si>
  <si>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</si>
  <si>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</si>
  <si>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</si>
  <si>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</si>
  <si>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</si>
  <si>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</si>
  <si>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</si>
  <si>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</si>
  <si>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</si>
  <si>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</si>
  <si>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</si>
  <si>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</si>
  <si>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</si>
  <si>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</si>
  <si>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</si>
  <si>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</si>
  <si>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</si>
  <si>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</si>
  <si>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</si>
  <si>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</si>
  <si>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</si>
  <si>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</si>
  <si>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</si>
  <si>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</si>
  <si>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</si>
  <si>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</si>
  <si>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</si>
  <si>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</si>
  <si>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</si>
  <si>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</si>
  <si>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</si>
  <si>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</si>
  <si>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</si>
  <si>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</si>
  <si>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</si>
  <si>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</si>
  <si>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</si>
  <si>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</si>
  <si>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</si>
  <si>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</si>
  <si>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</si>
  <si>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</si>
  <si>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</si>
  <si>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</si>
  <si>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</si>
  <si>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</si>
  <si>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</si>
  <si>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</si>
  <si>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</si>
  <si>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</si>
  <si>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</si>
  <si>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</si>
  <si>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</si>
  <si>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</si>
  <si>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</si>
  <si>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</si>
  <si>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</si>
  <si>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</si>
  <si>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</si>
  <si>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</si>
  <si>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</si>
  <si>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</si>
  <si>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</si>
  <si>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</si>
  <si>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</si>
  <si>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</si>
  <si>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</si>
  <si>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</si>
  <si>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</si>
  <si>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</si>
  <si>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</si>
  <si>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</si>
  <si>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</si>
  <si>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</si>
  <si>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</si>
  <si>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</si>
  <si>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</si>
  <si>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</si>
  <si>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</si>
  <si>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</si>
  <si>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</si>
  <si>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</si>
  <si>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</si>
  <si>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</si>
  <si>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</si>
  <si>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</si>
  <si>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</si>
  <si>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</si>
  <si>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</si>
  <si>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</si>
  <si>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</si>
  <si>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</si>
  <si>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</si>
  <si>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</si>
  <si>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</si>
  <si>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</si>
  <si>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</si>
  <si>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</si>
  <si>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</si>
  <si>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</si>
  <si>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</si>
  <si>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</si>
  <si>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</si>
  <si>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</si>
  <si>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</si>
  <si>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</si>
  <si>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</si>
  <si>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</si>
  <si>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</si>
  <si>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</si>
  <si>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</si>
  <si>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</si>
  <si>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</si>
  <si>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</si>
  <si>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</si>
  <si>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</si>
  <si>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</si>
  <si>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</si>
  <si>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</si>
  <si>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</si>
  <si>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</si>
  <si>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</si>
  <si>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</si>
  <si>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</si>
  <si>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</si>
  <si>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</si>
  <si>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</si>
  <si>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</si>
  <si>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</si>
  <si>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</si>
  <si>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</si>
  <si>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</si>
  <si>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</si>
  <si>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</si>
  <si>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</si>
  <si>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</si>
  <si>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</si>
  <si>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</si>
  <si>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</si>
  <si>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</si>
  <si>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</si>
  <si>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</si>
  <si>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</si>
  <si>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</si>
  <si>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</si>
  <si>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</si>
  <si>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</si>
  <si>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</si>
  <si>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</si>
  <si>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</si>
  <si>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</si>
  <si>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</si>
  <si>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</si>
  <si>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</si>
  <si>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</si>
  <si>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</si>
  <si>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</si>
  <si>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</si>
  <si>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</si>
  <si>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</si>
  <si>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</si>
  <si>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</si>
  <si>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</si>
  <si>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</si>
  <si>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</si>
  <si>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</si>
  <si>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</si>
  <si>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</si>
  <si>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</si>
  <si>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</si>
  <si>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</si>
  <si>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</si>
  <si>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</si>
  <si>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</si>
  <si>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</si>
  <si>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</si>
  <si>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</si>
  <si>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</si>
  <si>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</si>
  <si>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</si>
  <si>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</si>
  <si>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</si>
  <si>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</si>
  <si>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</si>
  <si>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</si>
  <si>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</si>
  <si>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</si>
  <si>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</si>
  <si>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</si>
  <si>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</si>
  <si>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</si>
  <si>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</si>
  <si>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</si>
  <si>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</si>
  <si>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</si>
  <si>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</si>
  <si>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</si>
  <si>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</si>
  <si>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</si>
  <si>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</si>
  <si>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</si>
  <si>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</si>
  <si>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</si>
  <si>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</si>
  <si>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</si>
  <si>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</si>
  <si>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</si>
  <si>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</si>
  <si>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</si>
  <si>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</si>
  <si>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</si>
  <si>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</si>
  <si>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</si>
  <si>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</si>
  <si>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</si>
  <si>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</si>
  <si>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</si>
  <si>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</si>
  <si>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</si>
  <si>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</si>
  <si>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</si>
  <si>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</si>
  <si>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</si>
  <si>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</si>
  <si>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</si>
  <si>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</si>
  <si>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</si>
  <si>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</si>
  <si>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</si>
  <si>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</si>
  <si>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</si>
  <si>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</si>
  <si>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</si>
  <si>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</si>
  <si>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</si>
  <si>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</si>
  <si>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</si>
  <si>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</si>
  <si>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</si>
  <si>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</si>
  <si>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</si>
  <si>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</si>
  <si>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</si>
  <si>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</si>
  <si>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</si>
  <si>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</si>
  <si>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</si>
  <si>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</si>
  <si>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</si>
  <si>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</si>
  <si>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</si>
  <si>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</si>
  <si>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</si>
  <si>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</si>
  <si>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</si>
  <si>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</si>
  <si>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</si>
  <si>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</si>
  <si>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</si>
  <si>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</si>
  <si>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</si>
  <si>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</si>
  <si>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</si>
  <si>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</si>
  <si>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</si>
  <si>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</si>
  <si>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</si>
  <si>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</si>
  <si>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</si>
  <si>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</si>
  <si>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</si>
  <si>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</si>
  <si>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</si>
  <si>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</si>
  <si>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</si>
  <si>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</si>
  <si>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</si>
  <si>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</si>
  <si>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</si>
  <si>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</si>
  <si>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</si>
  <si>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</si>
  <si>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</si>
  <si>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</si>
  <si>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</si>
  <si>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</si>
  <si>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</si>
  <si>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</si>
  <si>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</si>
  <si>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</si>
  <si>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</si>
  <si>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</si>
  <si>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</si>
  <si>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</si>
  <si>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</si>
  <si>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</si>
  <si>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</si>
  <si>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</si>
  <si>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</si>
  <si>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</si>
  <si>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</si>
  <si>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</si>
  <si>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</si>
  <si>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</si>
  <si>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</si>
  <si>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</si>
  <si>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</si>
  <si>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</si>
  <si>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</si>
  <si>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</si>
  <si>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</si>
  <si>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</si>
  <si>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</si>
  <si>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</si>
  <si>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</si>
  <si>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</si>
  <si>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</si>
  <si>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</si>
  <si>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</si>
  <si>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</si>
  <si>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</si>
  <si>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</si>
  <si>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</si>
  <si>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</si>
  <si>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</si>
  <si>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</si>
  <si>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</si>
  <si>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</si>
  <si>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</si>
  <si>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</si>
  <si>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</si>
  <si>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</si>
  <si>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</si>
  <si>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</si>
  <si>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</si>
  <si>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</si>
  <si>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</si>
  <si>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</si>
  <si>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</si>
  <si>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</si>
  <si>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</si>
  <si>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</si>
  <si>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</si>
  <si>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</si>
  <si>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</si>
  <si>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</si>
  <si>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</si>
  <si>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</si>
  <si>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</si>
  <si>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</si>
  <si>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</si>
  <si>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</si>
  <si>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</si>
  <si>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</si>
  <si>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</si>
  <si>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</si>
  <si>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</si>
  <si>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</si>
  <si>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</si>
  <si>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</si>
  <si>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</si>
  <si>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</si>
  <si>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</si>
  <si>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</si>
  <si>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</si>
  <si>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</si>
  <si>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</si>
  <si>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</si>
  <si>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</si>
  <si>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</si>
  <si>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</si>
  <si>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</si>
  <si>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</si>
  <si>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</si>
  <si>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</si>
  <si>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</si>
  <si>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</si>
  <si>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</si>
  <si>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</si>
  <si>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</si>
  <si>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</si>
  <si>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</si>
  <si>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</si>
  <si>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</si>
  <si>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</si>
  <si>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</si>
  <si>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</si>
  <si>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</si>
  <si>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</si>
  <si>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</si>
  <si>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</si>
  <si>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</si>
  <si>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</si>
  <si>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</si>
  <si>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</si>
  <si>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</si>
  <si>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</si>
  <si>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</si>
  <si>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</si>
  <si>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</si>
  <si>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</si>
  <si>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</si>
  <si>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</si>
  <si>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</si>
  <si>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</si>
  <si>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</si>
  <si>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</si>
  <si>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</si>
  <si>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</si>
  <si>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</si>
  <si>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</si>
  <si>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</si>
  <si>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</si>
  <si>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</si>
  <si>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</si>
  <si>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</si>
  <si>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</si>
  <si>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</si>
  <si>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</si>
  <si>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</si>
  <si>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</si>
  <si>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</si>
  <si>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</si>
  <si>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</si>
  <si>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</si>
  <si>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</si>
  <si>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</si>
  <si>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</si>
  <si>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</si>
  <si>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</si>
  <si>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</si>
  <si>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</si>
  <si>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</si>
  <si>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</si>
  <si>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</si>
  <si>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</si>
  <si>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</si>
  <si>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</si>
  <si>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</si>
  <si>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</si>
  <si>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</si>
  <si>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</si>
  <si>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</si>
  <si>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</si>
  <si>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</si>
  <si>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</si>
  <si>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</si>
  <si>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</si>
  <si>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</si>
  <si>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</si>
  <si>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</si>
  <si>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</si>
  <si>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</si>
  <si>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</si>
  <si>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</si>
  <si>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</si>
  <si>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</si>
  <si>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</si>
  <si>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</si>
  <si>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</si>
  <si>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</si>
  <si>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</si>
  <si>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</si>
  <si>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</si>
  <si>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</si>
  <si>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</si>
  <si>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</si>
  <si>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</si>
  <si>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</si>
  <si>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</si>
  <si>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</si>
  <si>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</si>
  <si>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</si>
  <si>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</si>
  <si>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</si>
  <si>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</si>
  <si>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</si>
  <si>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</si>
  <si>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</si>
  <si>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</si>
  <si>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</si>
  <si>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</si>
  <si>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</si>
  <si>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</si>
  <si>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</si>
  <si>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</si>
  <si>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</si>
  <si>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</si>
  <si>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</si>
  <si>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</si>
  <si>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</si>
  <si>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</si>
  <si>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</si>
  <si>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</si>
  <si>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</si>
  <si>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</si>
  <si>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</si>
  <si>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</si>
  <si>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</si>
  <si>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</si>
  <si>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</si>
  <si>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</si>
  <si>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</si>
  <si>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</si>
  <si>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</si>
  <si>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</si>
  <si>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</si>
  <si>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</si>
  <si>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</si>
  <si>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</si>
  <si>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</si>
  <si>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</si>
  <si>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</si>
  <si>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</si>
  <si>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</si>
  <si>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</si>
  <si>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</si>
  <si>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</si>
  <si>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</si>
  <si>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</si>
  <si>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</si>
  <si>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</si>
  <si>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</si>
  <si>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</si>
  <si>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</si>
  <si>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</si>
  <si>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</si>
  <si>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</si>
  <si>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</si>
  <si>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</si>
  <si>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</si>
  <si>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</si>
  <si>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</si>
  <si>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</si>
  <si>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</si>
  <si>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</si>
  <si>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</si>
  <si>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</si>
  <si>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</si>
  <si>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</si>
  <si>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</si>
  <si>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</si>
  <si>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</si>
  <si>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</si>
  <si>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</si>
  <si>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</si>
  <si>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</si>
  <si>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</si>
  <si>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</si>
  <si>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</si>
  <si>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</si>
  <si>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</si>
  <si>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</si>
  <si>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</si>
  <si>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</si>
  <si>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</si>
  <si>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</si>
  <si>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</si>
  <si>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</si>
  <si>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</si>
  <si>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</si>
  <si>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</si>
  <si>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</si>
  <si>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</si>
  <si>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</si>
  <si>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</si>
  <si>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</si>
  <si>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</si>
  <si>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</si>
  <si>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</si>
  <si>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</si>
  <si>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</si>
  <si>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</si>
  <si>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</si>
  <si>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</si>
  <si>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</si>
  <si>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</si>
  <si>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</si>
  <si>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</si>
  <si>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</si>
  <si>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</si>
  <si>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</si>
  <si>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</si>
  <si>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</si>
  <si>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</si>
  <si>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</si>
  <si>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</si>
  <si>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</si>
  <si>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</si>
  <si>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</si>
  <si>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</si>
  <si>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</si>
  <si>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</si>
  <si>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</si>
  <si>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</si>
  <si>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</si>
  <si>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</si>
  <si>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</si>
  <si>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</si>
  <si>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</si>
  <si>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</si>
  <si>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</si>
  <si>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</si>
  <si>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</si>
  <si>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</si>
  <si>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</si>
  <si>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</si>
  <si>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</si>
  <si>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</si>
  <si>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</si>
  <si>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</si>
  <si>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</si>
  <si>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</si>
  <si>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</si>
  <si>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</si>
  <si>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</si>
  <si>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</si>
  <si>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</si>
  <si>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</si>
  <si>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</si>
  <si>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</si>
  <si>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</si>
  <si>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</si>
  <si>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</si>
  <si>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</si>
  <si>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</si>
  <si>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</si>
  <si>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</si>
  <si>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</si>
  <si>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</si>
  <si>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</si>
  <si>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</si>
  <si>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</si>
  <si>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</si>
  <si>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</si>
  <si>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</si>
  <si>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</si>
  <si>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</si>
  <si>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</si>
  <si>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</si>
  <si>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</si>
  <si>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</si>
  <si>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</si>
  <si>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</si>
  <si>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</si>
  <si>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</si>
  <si>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</si>
  <si>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</si>
  <si>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</si>
  <si>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</si>
  <si>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</si>
  <si>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</si>
  <si>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</si>
  <si>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</si>
  <si>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</si>
  <si>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</si>
  <si>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</si>
  <si>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</si>
  <si>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</si>
  <si>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</si>
  <si>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</si>
  <si>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</si>
  <si>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</si>
  <si>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</si>
  <si>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</si>
  <si>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</si>
  <si>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</si>
  <si>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</si>
  <si>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</si>
  <si>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</si>
  <si>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</si>
  <si>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</si>
  <si>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</si>
  <si>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</si>
  <si>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</si>
  <si>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</si>
  <si>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</si>
  <si>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</si>
  <si>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</si>
  <si>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</si>
  <si>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</si>
  <si>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</si>
  <si>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</si>
  <si>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</si>
  <si>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</si>
  <si>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</si>
  <si>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</si>
  <si>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</si>
  <si>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</si>
  <si>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</si>
  <si>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</si>
  <si>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</si>
  <si>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</si>
  <si>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</si>
  <si>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</si>
  <si>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</si>
  <si>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</si>
  <si>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</si>
  <si>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</si>
  <si>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</si>
  <si>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</si>
  <si>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</si>
  <si>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</si>
  <si>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</si>
  <si>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</si>
  <si>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</si>
  <si>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</si>
  <si>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</si>
  <si>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</si>
  <si>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</si>
  <si>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</si>
  <si>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</si>
  <si>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</si>
  <si>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</si>
  <si>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</si>
  <si>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</si>
  <si>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</si>
  <si>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</si>
  <si>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</si>
  <si>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</si>
  <si>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</si>
  <si>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</si>
  <si>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</si>
  <si>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</si>
  <si>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</si>
  <si>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</si>
  <si>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</si>
  <si>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</si>
  <si>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</si>
  <si>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</si>
  <si>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</si>
  <si>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</si>
  <si>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</si>
  <si>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</si>
  <si>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</si>
  <si>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</si>
  <si>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</si>
  <si>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</si>
  <si>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</si>
  <si>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</si>
  <si>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</si>
  <si>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</si>
  <si>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</si>
  <si>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</si>
  <si>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</si>
  <si>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</si>
  <si>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</si>
  <si>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</si>
  <si>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</si>
  <si>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</si>
  <si>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</si>
  <si>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</si>
  <si>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</si>
  <si>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</si>
  <si>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</si>
  <si>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</si>
  <si>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</si>
  <si>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</si>
  <si>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</si>
  <si>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</si>
  <si>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</si>
  <si>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</si>
  <si>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</si>
  <si>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</si>
  <si>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</si>
  <si>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</si>
  <si>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</si>
  <si>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</si>
  <si>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</si>
  <si>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</si>
  <si>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</si>
  <si>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</si>
  <si>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</si>
  <si>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</si>
  <si>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</si>
  <si>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</si>
  <si>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</si>
  <si>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</si>
  <si>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</si>
  <si>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</si>
  <si>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</si>
  <si>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</si>
  <si>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</si>
  <si>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</si>
  <si>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</si>
  <si>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</si>
  <si>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</si>
  <si>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</si>
  <si>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</si>
  <si>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</si>
  <si>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</si>
  <si>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</si>
  <si>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</si>
  <si>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</si>
  <si>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</si>
  <si>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</si>
  <si>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</si>
  <si>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</si>
  <si>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</si>
  <si>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</si>
  <si>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</si>
  <si>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</si>
  <si>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</si>
  <si>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</si>
  <si>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</si>
  <si>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</si>
  <si>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</si>
  <si>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</si>
  <si>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</si>
  <si>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</si>
  <si>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</si>
  <si>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</si>
  <si>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</si>
  <si>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</si>
  <si>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</si>
  <si>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</si>
  <si>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</si>
  <si>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</si>
  <si>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</si>
  <si>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</si>
  <si>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</si>
  <si>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</si>
  <si>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</si>
  <si>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</si>
  <si>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</si>
  <si>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</si>
  <si>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</si>
  <si>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</si>
  <si>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</si>
  <si>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</si>
  <si>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</si>
  <si>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</si>
  <si>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</si>
  <si>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</si>
  <si>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</si>
  <si>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</si>
  <si>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</si>
  <si>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</si>
  <si>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</si>
  <si>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</si>
  <si>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</si>
  <si>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</si>
  <si>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</si>
  <si>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</si>
  <si>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</si>
  <si>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</si>
  <si>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</si>
  <si>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</si>
  <si>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</si>
  <si>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</si>
  <si>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</si>
  <si>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</si>
  <si>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</si>
  <si>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</si>
  <si>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</si>
  <si>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</si>
  <si>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</si>
  <si>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</si>
  <si>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</si>
  <si>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</si>
  <si>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</si>
  <si>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</si>
  <si>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</si>
  <si>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</si>
  <si>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</si>
  <si>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</si>
  <si>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</si>
  <si>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</si>
  <si>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</si>
  <si>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</si>
  <si>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</si>
  <si>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</si>
  <si>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</si>
  <si>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</si>
  <si>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</si>
  <si>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</si>
  <si>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</si>
  <si>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</si>
  <si>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</si>
  <si>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</si>
  <si>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</si>
  <si>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</si>
  <si>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</si>
  <si>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</si>
  <si>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</si>
  <si>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</si>
  <si>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</si>
  <si>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</si>
  <si>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</si>
  <si>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</si>
  <si>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</si>
  <si>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</si>
  <si>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</si>
  <si>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</si>
  <si>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</si>
  <si>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</si>
  <si>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</si>
  <si>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</si>
  <si>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</si>
  <si>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</si>
  <si>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</si>
  <si>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</si>
  <si>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</si>
  <si>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</si>
  <si>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</si>
  <si>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</si>
  <si>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</si>
  <si>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</si>
  <si>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</si>
  <si>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</si>
  <si>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</si>
  <si>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</si>
  <si>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</si>
  <si>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</si>
  <si>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</si>
  <si>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</si>
  <si>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</si>
  <si>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</si>
  <si>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</si>
  <si>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</si>
  <si>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</si>
  <si>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</si>
  <si>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</si>
  <si>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</si>
  <si>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</si>
  <si>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</si>
  <si>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</si>
  <si>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</si>
  <si>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</si>
  <si>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</si>
  <si>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</si>
  <si>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</si>
  <si>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</si>
  <si>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</si>
  <si>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</si>
  <si>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</si>
  <si>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</si>
  <si>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</si>
  <si>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</si>
  <si>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</si>
  <si>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</si>
  <si>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</si>
  <si>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</si>
  <si>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</si>
  <si>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</si>
  <si>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</si>
  <si>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</si>
  <si>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</si>
  <si>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</si>
  <si>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</si>
  <si>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</si>
  <si>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</si>
  <si>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</si>
  <si>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</si>
  <si>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</si>
  <si>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</si>
  <si>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</si>
  <si>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</si>
  <si>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</si>
  <si>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</si>
  <si>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</si>
  <si>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</si>
  <si>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</si>
  <si>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</si>
  <si>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</si>
  <si>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</si>
  <si>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</si>
  <si>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</si>
  <si>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</si>
  <si>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</si>
  <si>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</si>
  <si>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</si>
  <si>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</si>
  <si>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</si>
  <si>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</si>
  <si>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</si>
  <si>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</si>
  <si>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</si>
  <si>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</si>
  <si>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</si>
  <si>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</si>
  <si>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</si>
  <si>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</si>
  <si>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</si>
  <si>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</si>
  <si>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</si>
  <si>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</si>
  <si>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</si>
  <si>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</si>
  <si>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</si>
  <si>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</si>
  <si>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</si>
  <si>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</si>
  <si>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</si>
  <si>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</si>
  <si>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</si>
  <si>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</si>
  <si>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</si>
  <si>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</si>
  <si>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</si>
  <si>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</si>
  <si>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</si>
  <si>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</si>
  <si>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</si>
  <si>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</si>
  <si>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</si>
  <si>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</si>
  <si>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</si>
  <si>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</si>
  <si>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</si>
  <si>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</si>
  <si>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</si>
  <si>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</si>
  <si>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</si>
  <si>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</si>
  <si>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</si>
  <si>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</si>
  <si>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</si>
  <si>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</si>
  <si>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</si>
  <si>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</si>
  <si>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</si>
  <si>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</si>
  <si>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</si>
  <si>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</si>
  <si>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</si>
  <si>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</si>
  <si>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</si>
  <si>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</si>
  <si>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</si>
  <si>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</si>
  <si>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</si>
  <si>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</si>
  <si>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</si>
  <si>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</si>
  <si>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</si>
  <si>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</si>
  <si>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</si>
  <si>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</si>
  <si>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</si>
  <si>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</si>
  <si>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</si>
  <si>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</si>
  <si>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</si>
  <si>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</si>
  <si>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</si>
  <si>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</si>
  <si>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</si>
  <si>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</si>
  <si>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</si>
  <si>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</si>
  <si>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</si>
  <si>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</si>
  <si>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</si>
  <si>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</si>
  <si>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</si>
  <si>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</si>
  <si>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</si>
  <si>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</si>
  <si>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</si>
  <si>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</si>
  <si>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</si>
  <si>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</si>
  <si>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</si>
  <si>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</si>
  <si>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</si>
  <si>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</si>
  <si>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</si>
  <si>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</si>
  <si>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</si>
  <si>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</si>
  <si>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</si>
  <si>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</si>
  <si>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</si>
  <si>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</si>
  <si>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</si>
  <si>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</si>
  <si>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</si>
  <si>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</si>
  <si>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</si>
  <si>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</si>
  <si>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</si>
  <si>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</si>
  <si>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</si>
  <si>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</si>
  <si>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</si>
  <si>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</si>
  <si>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</si>
  <si>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</si>
  <si>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</si>
  <si>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</si>
  <si>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</si>
  <si>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</si>
  <si>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</si>
  <si>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</si>
  <si>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</si>
  <si>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</si>
  <si>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</si>
  <si>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</si>
  <si>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</si>
  <si>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</si>
  <si>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</si>
  <si>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</si>
  <si>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</si>
  <si>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</si>
  <si>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</si>
  <si>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</si>
  <si>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</si>
  <si>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</si>
  <si>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</si>
  <si>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</si>
  <si>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</si>
  <si>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</si>
  <si>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</si>
  <si>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</si>
  <si>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</si>
  <si>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</si>
  <si>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</si>
  <si>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</si>
  <si>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</si>
  <si>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</si>
  <si>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</si>
  <si>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</si>
  <si>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</si>
  <si>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</si>
  <si>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</si>
  <si>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</si>
  <si>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</si>
  <si>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</si>
  <si>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</si>
  <si>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</si>
  <si>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</si>
  <si>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</si>
  <si>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</si>
  <si>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</si>
  <si>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</si>
  <si>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</si>
  <si>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</si>
  <si>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</si>
  <si>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</si>
  <si>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</si>
  <si>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</si>
  <si>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</si>
  <si>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</si>
  <si>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</si>
  <si>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</si>
  <si>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</si>
  <si>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</si>
  <si>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</si>
  <si>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</si>
  <si>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</si>
  <si>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</si>
  <si>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</si>
  <si>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</si>
  <si>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</si>
  <si>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</si>
  <si>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</si>
  <si>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</si>
  <si>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</si>
  <si>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</si>
  <si>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</si>
  <si>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</si>
  <si>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</si>
  <si>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</si>
  <si>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</si>
  <si>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</si>
  <si>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</si>
  <si>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</si>
  <si>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</si>
  <si>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</si>
  <si>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</si>
  <si>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</si>
  <si>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</si>
  <si>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</si>
  <si>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</si>
  <si>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</si>
  <si>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</si>
  <si>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</si>
  <si>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</si>
  <si>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</si>
  <si>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</si>
  <si>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</si>
  <si>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</si>
  <si>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</si>
  <si>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</si>
  <si>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</si>
  <si>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</si>
  <si>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</si>
  <si>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</si>
  <si>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</si>
  <si>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</si>
  <si>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</si>
  <si>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</si>
  <si>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</si>
  <si>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</si>
  <si>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</si>
  <si>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</si>
  <si>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</si>
  <si>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</si>
  <si>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</si>
  <si>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</si>
  <si>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</si>
  <si>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</si>
  <si>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</si>
  <si>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</si>
  <si>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</si>
  <si>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</si>
  <si>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</si>
  <si>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</si>
  <si>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</si>
  <si>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</si>
  <si>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</si>
  <si>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</si>
  <si>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</si>
  <si>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</si>
  <si>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</si>
  <si>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</si>
  <si>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</si>
  <si>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</si>
  <si>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</si>
  <si>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</si>
  <si>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</si>
  <si>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</si>
  <si>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</si>
  <si>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</si>
  <si>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</si>
  <si>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</si>
  <si>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</si>
  <si>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</si>
  <si>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</si>
  <si>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</si>
  <si>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</si>
  <si>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</si>
  <si>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</si>
  <si>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</si>
  <si>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</si>
  <si>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</si>
  <si>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</si>
  <si>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</si>
  <si>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</si>
  <si>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</si>
  <si>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</si>
  <si>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</si>
  <si>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</si>
  <si>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</si>
  <si>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</si>
  <si>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</si>
  <si>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</si>
  <si>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</si>
  <si>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</si>
  <si>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</si>
  <si>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</si>
  <si>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</si>
  <si>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</si>
  <si>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</si>
  <si>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</si>
  <si>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</si>
  <si>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</si>
  <si>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</si>
  <si>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</si>
  <si>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</si>
  <si>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</si>
  <si>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</si>
  <si>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</si>
  <si>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</si>
  <si>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</si>
  <si>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</si>
  <si>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</si>
  <si>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</si>
  <si>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</si>
  <si>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</si>
  <si>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</si>
  <si>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</si>
  <si>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</si>
  <si>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</si>
  <si>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</si>
  <si>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</si>
  <si>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</si>
  <si>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</si>
  <si>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</si>
  <si>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</si>
  <si>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</si>
  <si>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</si>
  <si>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</si>
  <si>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</si>
  <si>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</si>
  <si>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</si>
  <si>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</si>
  <si>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</si>
  <si>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</si>
  <si>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</si>
  <si>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</si>
  <si>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</si>
  <si>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</si>
  <si>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</si>
  <si>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</si>
  <si>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</si>
  <si>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</si>
  <si>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</si>
  <si>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</si>
  <si>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</si>
  <si>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</si>
  <si>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</si>
  <si>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</si>
  <si>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</si>
  <si>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</si>
  <si>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</si>
  <si>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</si>
  <si>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</si>
  <si>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</si>
  <si>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</si>
  <si>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</si>
  <si>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</si>
  <si>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</si>
  <si>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</si>
  <si>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</si>
  <si>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</si>
  <si>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</si>
  <si>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</si>
  <si>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</si>
  <si>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</si>
  <si>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</si>
  <si>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</si>
  <si>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</si>
  <si>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</si>
  <si>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</si>
  <si>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</si>
  <si>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</si>
  <si>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</si>
  <si>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</si>
  <si>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</si>
  <si>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</si>
  <si>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</si>
  <si>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</si>
  <si>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</si>
  <si>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</si>
  <si>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</si>
  <si>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</si>
  <si>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</si>
  <si>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</si>
  <si>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</si>
  <si>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</si>
  <si>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</si>
  <si>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</si>
  <si>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</si>
  <si>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</si>
  <si>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</si>
  <si>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</si>
  <si>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</si>
  <si>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</si>
  <si>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</si>
  <si>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</si>
  <si>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</si>
  <si>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</si>
  <si>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</si>
  <si>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</si>
  <si>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</si>
  <si>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</si>
  <si>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</si>
  <si>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</si>
  <si>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</si>
  <si>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</si>
  <si>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</si>
  <si>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</si>
  <si>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</si>
  <si>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</si>
  <si>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</si>
  <si>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</si>
  <si>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</si>
  <si>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</si>
  <si>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</si>
  <si>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</si>
  <si>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</si>
  <si>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</si>
  <si>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</si>
  <si>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</si>
  <si>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</si>
  <si>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</si>
  <si>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</si>
  <si>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</si>
  <si>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</si>
  <si>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</si>
  <si>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</si>
  <si>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</si>
  <si>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</si>
  <si>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</si>
  <si>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</si>
  <si>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</si>
  <si>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</si>
  <si>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</si>
  <si>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</si>
  <si>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</si>
  <si>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</si>
  <si>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</si>
  <si>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</si>
  <si>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</si>
  <si>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</si>
  <si>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</si>
  <si>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</si>
  <si>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</si>
  <si>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</si>
  <si>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</si>
  <si>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</si>
  <si>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</si>
  <si>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</si>
  <si>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</si>
  <si>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</si>
  <si>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</si>
  <si>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</si>
  <si>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</si>
  <si>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</si>
  <si>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</si>
  <si>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</si>
  <si>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</si>
  <si>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</si>
  <si>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</si>
  <si>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</si>
  <si>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</si>
  <si>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</si>
  <si>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</si>
  <si>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</si>
  <si>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</si>
  <si>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</si>
  <si>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</si>
  <si>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</si>
  <si>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</si>
  <si>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</si>
  <si>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</si>
  <si>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</si>
  <si>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</si>
  <si>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</si>
  <si>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</si>
  <si>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</si>
  <si>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</si>
  <si>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</si>
  <si>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</si>
  <si>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</si>
  <si>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</si>
  <si>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</si>
  <si>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</si>
  <si>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</si>
  <si>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</si>
  <si>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</si>
  <si>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</si>
  <si>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</si>
  <si>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</si>
  <si>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</si>
  <si>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</si>
  <si>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</si>
  <si>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</si>
  <si>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</si>
  <si>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</si>
  <si>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</si>
  <si>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</si>
  <si>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</si>
  <si>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</si>
  <si>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</si>
  <si>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</si>
  <si>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</si>
  <si>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</si>
  <si>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</si>
  <si>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</si>
  <si>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</si>
  <si>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</si>
  <si>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</si>
  <si>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</si>
  <si>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</si>
  <si>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</si>
  <si>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</si>
  <si>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</si>
  <si>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</si>
  <si>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</si>
  <si>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</si>
  <si>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</si>
  <si>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</si>
  <si>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</si>
  <si>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</si>
  <si>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</si>
  <si>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</si>
  <si>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</si>
  <si>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</si>
  <si>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</si>
  <si>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</si>
  <si>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</si>
  <si>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</si>
  <si>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</si>
  <si>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</si>
  <si>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</si>
  <si>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</si>
  <si>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</si>
  <si>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</si>
  <si>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</si>
  <si>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</si>
  <si>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</si>
  <si>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</si>
  <si>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</si>
  <si>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</si>
  <si>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</si>
  <si>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</si>
  <si>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</si>
  <si>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</si>
  <si>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</si>
  <si>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</si>
  <si>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</si>
  <si>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</si>
  <si>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</si>
  <si>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</si>
  <si>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</si>
  <si>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</si>
  <si>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</si>
  <si>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</si>
  <si>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</si>
  <si>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</si>
  <si>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</si>
  <si>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</si>
  <si>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</si>
  <si>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</si>
  <si>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</si>
  <si>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</si>
  <si>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</si>
  <si>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</si>
  <si>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</si>
  <si>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</si>
  <si>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</si>
  <si>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</si>
  <si>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</si>
  <si>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</si>
  <si>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</si>
  <si>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</si>
  <si>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</si>
  <si>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</si>
  <si>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</si>
  <si>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</si>
  <si>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</si>
  <si>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</si>
  <si>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</si>
  <si>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</si>
  <si>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</si>
  <si>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</si>
  <si>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</si>
  <si>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</si>
  <si>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</si>
  <si>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</si>
  <si>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</si>
  <si>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</si>
  <si>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</si>
  <si>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</si>
  <si>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</si>
  <si>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</si>
  <si>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</si>
  <si>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</si>
  <si>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</si>
  <si>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</si>
  <si>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</si>
  <si>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</si>
  <si>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</si>
  <si>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</si>
  <si>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</si>
  <si>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</si>
  <si>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</si>
  <si>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</si>
  <si>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</si>
  <si>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</si>
  <si>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</si>
  <si>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</si>
  <si>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</si>
  <si>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</si>
  <si>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</si>
  <si>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</si>
  <si>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</si>
  <si>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</si>
  <si>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</si>
  <si>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</si>
  <si>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</si>
  <si>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</si>
  <si>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</si>
  <si>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</si>
  <si>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</si>
  <si>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</si>
  <si>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</si>
  <si>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</si>
  <si>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</si>
  <si>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</si>
  <si>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</si>
  <si>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</si>
  <si>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</si>
  <si>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</si>
  <si>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Jun</t>
  </si>
  <si>
    <t>Jul</t>
  </si>
  <si>
    <t>Aug</t>
  </si>
  <si>
    <t>Oct</t>
  </si>
  <si>
    <t>Dec</t>
  </si>
  <si>
    <t>Apr</t>
  </si>
  <si>
    <t>Sep</t>
  </si>
  <si>
    <t>Nov</t>
  </si>
  <si>
    <t>Jan</t>
  </si>
  <si>
    <t>Feb</t>
  </si>
  <si>
    <t>Mar</t>
  </si>
  <si>
    <t>Years</t>
  </si>
  <si>
    <t>Name</t>
  </si>
  <si>
    <t>Goal</t>
  </si>
  <si>
    <t>Pledged</t>
  </si>
  <si>
    <t>AVG Donation</t>
  </si>
  <si>
    <t>#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</si>
  <si>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</si>
  <si>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</si>
  <si>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</si>
  <si>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</si>
  <si>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</si>
  <si>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</si>
  <si>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</si>
  <si>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</si>
  <si>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</si>
  <si>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</si>
  <si>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</si>
  <si>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</si>
  <si>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</si>
  <si>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</si>
  <si>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</si>
  <si>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</si>
  <si>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50000 or More</t>
  </si>
  <si>
    <t>Grand Totals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</si>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</sst>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 applyAlignment="1">
      <alignment wrapText="1"/>
    </xf>
    <xf numFmtId="10" fontId="0" fillId="0" borderId="0" xfId="0" applyNumberFormat="1"/>
    <xf numFmtId="0" fontId="0" fillId="2" borderId="0" xfId="0" applyFill="1"/>
    <xf numFmtId="10" fontId="0" fillId="2" borderId="0" xfId="0" applyNumberFormat="1" applyFill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Theater_Outcomes_vs_Launch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80-4C7F-85D2-8E07C3A36C9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36</c:v>
                </c:pt>
                <c:pt idx="2">
                  <c:v>34</c:v>
                </c:pt>
                <c:pt idx="3">
                  <c:v>40</c:v>
                </c:pt>
                <c:pt idx="4">
                  <c:v>54</c:v>
                </c:pt>
                <c:pt idx="5">
                  <c:v>53</c:v>
                </c:pt>
                <c:pt idx="6">
                  <c:v>53</c:v>
                </c:pt>
                <c:pt idx="7">
                  <c:v>50</c:v>
                </c:pt>
                <c:pt idx="8">
                  <c:v>31</c:v>
                </c:pt>
                <c:pt idx="9">
                  <c:v>48</c:v>
                </c:pt>
                <c:pt idx="10">
                  <c:v>32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80-4C7F-85D2-8E07C3A36C9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80-4C7F-85D2-8E07C3A36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676096"/>
        <c:axId val="503675264"/>
      </c:lineChart>
      <c:catAx>
        <c:axId val="50367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675264"/>
        <c:crosses val="autoZero"/>
        <c:auto val="1"/>
        <c:lblAlgn val="ctr"/>
        <c:lblOffset val="100"/>
        <c:noMultiLvlLbl val="0"/>
      </c:catAx>
      <c:valAx>
        <c:axId val="50367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67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Outcomes_vs_Goals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74-43F4-92FA-D990AF55806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0.5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4-43F4-92FA-D990AF55806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74-43F4-92FA-D990AF558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951568"/>
        <c:axId val="1200967792"/>
      </c:lineChart>
      <c:catAx>
        <c:axId val="120095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967792"/>
        <c:crosses val="autoZero"/>
        <c:auto val="1"/>
        <c:lblAlgn val="ctr"/>
        <c:lblOffset val="100"/>
        <c:noMultiLvlLbl val="0"/>
      </c:catAx>
      <c:valAx>
        <c:axId val="120096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95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26</c:v>
              </c:pt>
            </c:numLit>
          </c:val>
          <c:extLst>
            <c:ext xmlns:c16="http://schemas.microsoft.com/office/drawing/2014/chart" uri="{C3380CC4-5D6E-409C-BE32-E72D297353CC}">
              <c16:uniqueId val="{00000000-0BE0-405B-8BB1-0A93AE552274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349</c:v>
              </c:pt>
            </c:numLit>
          </c:val>
          <c:extLst>
            <c:ext xmlns:c16="http://schemas.microsoft.com/office/drawing/2014/chart" uri="{C3380CC4-5D6E-409C-BE32-E72D297353CC}">
              <c16:uniqueId val="{00000001-0BE0-405B-8BB1-0A93AE552274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12</c:v>
              </c:pt>
            </c:numLit>
          </c:val>
          <c:extLst>
            <c:ext xmlns:c16="http://schemas.microsoft.com/office/drawing/2014/chart" uri="{C3380CC4-5D6E-409C-BE32-E72D297353CC}">
              <c16:uniqueId val="{00000002-0BE0-405B-8BB1-0A93AE552274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525</c:v>
              </c:pt>
            </c:numLit>
          </c:val>
          <c:extLst>
            <c:ext xmlns:c16="http://schemas.microsoft.com/office/drawing/2014/chart" uri="{C3380CC4-5D6E-409C-BE32-E72D297353CC}">
              <c16:uniqueId val="{00000003-0BE0-405B-8BB1-0A93AE552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0268728"/>
        <c:axId val="1230266432"/>
      </c:barChart>
      <c:catAx>
        <c:axId val="1230268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266432"/>
        <c:crosses val="autoZero"/>
        <c:auto val="1"/>
        <c:lblAlgn val="ctr"/>
        <c:lblOffset val="100"/>
        <c:noMultiLvlLbl val="0"/>
      </c:catAx>
      <c:valAx>
        <c:axId val="123026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268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5BFA-4996-847F-104026CC5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0262824"/>
        <c:axId val="1230263152"/>
      </c:barChart>
      <c:catAx>
        <c:axId val="1230262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263152"/>
        <c:crosses val="autoZero"/>
        <c:auto val="1"/>
        <c:lblAlgn val="ctr"/>
        <c:lblOffset val="100"/>
        <c:noMultiLvlLbl val="0"/>
      </c:catAx>
      <c:valAx>
        <c:axId val="123026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26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canceled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7964-46F9-ACEC-6EA1033193A9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32</c:v>
              </c:pt>
              <c:pt idx="1">
                <c:v>36</c:v>
              </c:pt>
              <c:pt idx="2">
                <c:v>34</c:v>
              </c:pt>
              <c:pt idx="3">
                <c:v>40</c:v>
              </c:pt>
              <c:pt idx="4">
                <c:v>54</c:v>
              </c:pt>
              <c:pt idx="5">
                <c:v>53</c:v>
              </c:pt>
              <c:pt idx="6">
                <c:v>53</c:v>
              </c:pt>
              <c:pt idx="7">
                <c:v>50</c:v>
              </c:pt>
              <c:pt idx="8">
                <c:v>31</c:v>
              </c:pt>
              <c:pt idx="9">
                <c:v>48</c:v>
              </c:pt>
              <c:pt idx="10">
                <c:v>32</c:v>
              </c:pt>
              <c:pt idx="11">
                <c:v>30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7964-46F9-ACEC-6EA1033193A9}"/>
            </c:ext>
          </c:extLst>
        </c:ser>
        <c:ser>
          <c:idx val="2"/>
          <c:order val="2"/>
          <c:tx>
            <c:v>live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</c:v>
              </c:pt>
              <c:pt idx="1">
                <c:v>8</c:v>
              </c:pt>
              <c:pt idx="2">
                <c:v>14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7964-46F9-ACEC-6EA1033193A9}"/>
            </c:ext>
          </c:extLst>
        </c:ser>
        <c:ser>
          <c:idx val="3"/>
          <c:order val="3"/>
          <c:tx>
            <c:v>successful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7964-46F9-ACEC-6EA103319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1206200"/>
        <c:axId val="871207184"/>
      </c:lineChart>
      <c:catAx>
        <c:axId val="871206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207184"/>
        <c:crosses val="autoZero"/>
        <c:auto val="1"/>
        <c:lblAlgn val="ctr"/>
        <c:lblOffset val="100"/>
        <c:noMultiLvlLbl val="0"/>
      </c:catAx>
      <c:valAx>
        <c:axId val="8712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206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323849</xdr:colOff>
      <xdr:row>3</xdr:row>
      <xdr:rowOff>71436</xdr:rowOff>
    </xdr:from>
    <xdr:to>
      <xdr:col>18</xdr:col>
      <xdr:colOff>66675</xdr:colOff>
      <xdr:row>26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A7640-7AC7-4037-AF28-70CEA5415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485775</xdr:colOff>
      <xdr:row>14</xdr:row>
      <xdr:rowOff>166686</xdr:rowOff>
    </xdr:from>
    <xdr:to>
      <xdr:col>18</xdr:col>
      <xdr:colOff>38100</xdr:colOff>
      <xdr:row>37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534900-37A4-4239-AD4A-F516B55FD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2</xdr:row>
      <xdr:rowOff>185736</xdr:rowOff>
    </xdr:from>
    <xdr:to>
      <xdr:col>18</xdr:col>
      <xdr:colOff>114299</xdr:colOff>
      <xdr:row>29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E44361-7493-4C30-BD55-BD789BBF55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114299</xdr:colOff>
      <xdr:row>3</xdr:row>
      <xdr:rowOff>147637</xdr:rowOff>
    </xdr:from>
    <xdr:to>
      <xdr:col>19</xdr:col>
      <xdr:colOff>409574</xdr:colOff>
      <xdr:row>28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1B6007-B3FA-4D66-BDCF-A2A10F134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200024</xdr:colOff>
      <xdr:row>5</xdr:row>
      <xdr:rowOff>61911</xdr:rowOff>
    </xdr:from>
    <xdr:to>
      <xdr:col>22</xdr:col>
      <xdr:colOff>485775</xdr:colOff>
      <xdr:row>25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8DD507-1E1B-4BF9-B8A0-B5B93C5CE7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py%20of%20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Box and Wisker plot"/>
      <sheetName val="Successful US Wearables"/>
      <sheetName val="Failed US Wearables"/>
      <sheetName val="Failed US Kickstarters"/>
      <sheetName val="Successful US Kickstarters"/>
      <sheetName val="Descriptive Statistics"/>
      <sheetName val="Category Statistics"/>
      <sheetName val="Subcategory Statistics"/>
      <sheetName val="Outcomes Based on Launch Date"/>
      <sheetName val="Outcomes Based on Launch Date #"/>
      <sheetName val="Edinburgh Research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 xml:space="preserve">Average Donation 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Copy%20of%20data-1-1-3-StarterBook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Copy%20of%20data-1-1-3-StarterBook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Copy%20of%20data-1-1-3-StarterBook.xlsx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 Apodaca" refreshedDate="44653.590143171299" createdVersion="7" refreshedVersion="7" minRefreshableVersion="3" recordCount="4115" xr:uid="{6786960C-226D-49DA-AA8D-45AECF51B7EB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083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 Apodaca" refreshedDate="44651.867169212965" createdVersion="7" refreshedVersion="7" minRefreshableVersion="3" recordCount="4114" xr:uid="{5F29CF42-372D-49F5-BBA9-419F20416EC4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 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 Apodaca" refreshedDate="44651.882753703707" createdVersion="7" refreshedVersion="7" minRefreshableVersion="3" recordCount="4115" xr:uid="{BB756A62-2BC2-4D74-A886-AA3746033776}">
  <cacheSource type="worksheet">
    <worksheetSource ref="A1:R1048576" sheet="Kickstarter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 Apodaca" refreshedDate="44651.949946759261" createdVersion="7" refreshedVersion="7" minRefreshableVersion="3" recordCount="4114" xr:uid="{E5E8EC98-A97B-4637-A5C1-C0D87FE60CDC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082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0"/>
    <d v="2015-07-23T0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1"/>
    <d v="2017-03-02T14:24:43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"/>
    <d v="2016-02-15T16:51:23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"/>
    <d v="2014-08-07T12:21:47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"/>
    <d v="2015-12-19T20:01:1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5"/>
    <d v="2016-07-29T05:35: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6"/>
    <d v="2014-06-14T01:44:1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7"/>
    <d v="2016-07-05T01:07:47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8"/>
    <d v="2016-04-15T21:00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9"/>
    <d v="2016-04-17T02:29:04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10"/>
    <d v="2014-06-25T01:37:59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11"/>
    <d v="2016-08-22T0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12"/>
    <d v="2014-07-16T03:00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13"/>
    <d v="2016-06-23T20:27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14"/>
    <d v="2014-07-13T13:59:0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15"/>
    <d v="2015-09-27T20:14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16"/>
    <d v="2014-06-16T05:30:00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17"/>
    <d v="2014-11-04T18:33:4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18"/>
    <d v="2014-09-17T13:00:56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19"/>
    <d v="2015-07-20T19:35:3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20"/>
    <d v="2015-09-13T18:11:52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21"/>
    <d v="2014-09-26T15:03:09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22"/>
    <d v="2015-01-01T07:59:0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23"/>
    <d v="2015-04-30T15:2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24"/>
    <d v="2015-09-15T19:39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25"/>
    <d v="2016-01-09T00:36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26"/>
    <d v="2014-08-17T12:22:24"/>
    <x v="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7"/>
    <d v="2014-11-16T04:57:13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28"/>
    <d v="2015-12-16T23:08:04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29"/>
    <d v="2014-07-22T16:09:28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0"/>
    <d v="2014-08-21T07:01:55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1"/>
    <d v="2016-01-25T19:00:34"/>
    <x v="2"/>
  </r>
  <r>
    <m/>
    <m/>
    <m/>
    <m/>
    <m/>
    <x v="4"/>
    <m/>
    <m/>
    <m/>
    <m/>
    <m/>
    <m/>
    <m/>
    <m/>
    <m/>
    <m/>
    <x v="9"/>
    <m/>
    <x v="4082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x v="0"/>
    <x v="0"/>
    <x v="0"/>
    <s v="television"/>
  </r>
  <r>
    <n v="1"/>
    <x v="1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x v="1"/>
    <x v="1"/>
    <x v="0"/>
    <s v="television"/>
  </r>
  <r>
    <n v="2"/>
    <x v="2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x v="2"/>
    <x v="2"/>
    <x v="0"/>
    <s v="television"/>
  </r>
  <r>
    <n v="3"/>
    <x v="3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x v="3"/>
    <x v="3"/>
    <x v="0"/>
    <s v="television"/>
  </r>
  <r>
    <n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x v="4"/>
    <x v="4"/>
    <x v="0"/>
    <s v="television"/>
  </r>
  <r>
    <n v="5"/>
    <x v="5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x v="5"/>
    <x v="5"/>
    <x v="0"/>
    <s v="television"/>
  </r>
  <r>
    <n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x v="6"/>
    <x v="6"/>
    <x v="0"/>
    <s v="television"/>
  </r>
  <r>
    <n v="7"/>
    <x v="7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x v="7"/>
    <x v="7"/>
    <x v="0"/>
    <s v="television"/>
  </r>
  <r>
    <n v="8"/>
    <x v="8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x v="8"/>
    <x v="8"/>
    <x v="0"/>
    <s v="television"/>
  </r>
  <r>
    <n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x v="9"/>
    <x v="9"/>
    <x v="0"/>
    <s v="television"/>
  </r>
  <r>
    <n v="10"/>
    <x v="10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x v="7"/>
    <x v="10"/>
    <x v="0"/>
    <s v="television"/>
  </r>
  <r>
    <n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x v="10"/>
    <x v="11"/>
    <x v="0"/>
    <s v="television"/>
  </r>
  <r>
    <n v="12"/>
    <x v="12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x v="11"/>
    <x v="12"/>
    <x v="0"/>
    <s v="television"/>
  </r>
  <r>
    <n v="13"/>
    <x v="13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x v="12"/>
    <x v="13"/>
    <x v="0"/>
    <s v="television"/>
  </r>
  <r>
    <n v="14"/>
    <x v="14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x v="7"/>
    <x v="14"/>
    <x v="0"/>
    <s v="television"/>
  </r>
  <r>
    <n v="15"/>
    <x v="15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x v="13"/>
    <x v="15"/>
    <x v="0"/>
    <s v="television"/>
  </r>
  <r>
    <n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x v="8"/>
    <x v="16"/>
    <x v="0"/>
    <s v="television"/>
  </r>
  <r>
    <n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x v="7"/>
    <x v="17"/>
    <x v="0"/>
    <s v="television"/>
  </r>
  <r>
    <n v="18"/>
    <x v="18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x v="6"/>
    <x v="18"/>
    <x v="0"/>
    <s v="television"/>
  </r>
  <r>
    <n v="19"/>
    <x v="19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x v="14"/>
    <x v="19"/>
    <x v="0"/>
    <s v="television"/>
  </r>
  <r>
    <n v="20"/>
    <x v="20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x v="8"/>
    <x v="20"/>
    <x v="0"/>
    <s v="television"/>
  </r>
  <r>
    <n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x v="15"/>
    <x v="21"/>
    <x v="0"/>
    <s v="television"/>
  </r>
  <r>
    <n v="22"/>
    <x v="22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x v="16"/>
    <x v="22"/>
    <x v="0"/>
    <s v="television"/>
  </r>
  <r>
    <n v="23"/>
    <x v="23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x v="17"/>
    <x v="23"/>
    <x v="0"/>
    <s v="television"/>
  </r>
  <r>
    <n v="24"/>
    <x v="24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x v="15"/>
    <x v="24"/>
    <x v="0"/>
    <s v="television"/>
  </r>
  <r>
    <n v="25"/>
    <x v="25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x v="18"/>
    <x v="25"/>
    <x v="0"/>
    <s v="television"/>
  </r>
  <r>
    <n v="26"/>
    <x v="26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x v="19"/>
    <x v="26"/>
    <x v="0"/>
    <s v="television"/>
  </r>
  <r>
    <n v="27"/>
    <x v="27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x v="20"/>
    <x v="27"/>
    <x v="0"/>
    <s v="television"/>
  </r>
  <r>
    <n v="28"/>
    <x v="28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x v="8"/>
    <x v="28"/>
    <x v="0"/>
    <s v="television"/>
  </r>
  <r>
    <n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x v="4"/>
    <x v="29"/>
    <x v="0"/>
    <s v="television"/>
  </r>
  <r>
    <n v="30"/>
    <x v="30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x v="7"/>
    <x v="30"/>
    <x v="0"/>
    <s v="television"/>
  </r>
  <r>
    <n v="31"/>
    <x v="31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x v="8"/>
    <x v="31"/>
    <x v="0"/>
    <s v="television"/>
  </r>
  <r>
    <n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x v="8"/>
    <x v="32"/>
    <x v="0"/>
    <s v="television"/>
  </r>
  <r>
    <n v="33"/>
    <x v="33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x v="21"/>
    <x v="33"/>
    <x v="0"/>
    <s v="television"/>
  </r>
  <r>
    <n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x v="22"/>
    <x v="34"/>
    <x v="0"/>
    <s v="television"/>
  </r>
  <r>
    <n v="35"/>
    <x v="35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x v="23"/>
    <x v="35"/>
    <x v="0"/>
    <s v="television"/>
  </r>
  <r>
    <n v="36"/>
    <x v="36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x v="24"/>
    <x v="36"/>
    <x v="0"/>
    <s v="television"/>
  </r>
  <r>
    <n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x v="25"/>
    <x v="37"/>
    <x v="0"/>
    <s v="television"/>
  </r>
  <r>
    <n v="38"/>
    <x v="38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x v="5"/>
    <x v="38"/>
    <x v="0"/>
    <s v="television"/>
  </r>
  <r>
    <n v="39"/>
    <x v="39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x v="26"/>
    <x v="39"/>
    <x v="0"/>
    <s v="television"/>
  </r>
  <r>
    <n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x v="7"/>
    <x v="40"/>
    <x v="0"/>
    <s v="television"/>
  </r>
  <r>
    <n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x v="8"/>
    <x v="41"/>
    <x v="0"/>
    <s v="television"/>
  </r>
  <r>
    <n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x v="24"/>
    <x v="42"/>
    <x v="0"/>
    <s v="television"/>
  </r>
  <r>
    <n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x v="27"/>
    <x v="43"/>
    <x v="0"/>
    <s v="television"/>
  </r>
  <r>
    <n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x v="8"/>
    <x v="44"/>
    <x v="0"/>
    <s v="television"/>
  </r>
  <r>
    <n v="45"/>
    <x v="45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x v="28"/>
    <x v="45"/>
    <x v="0"/>
    <s v="television"/>
  </r>
  <r>
    <n v="46"/>
    <x v="46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x v="3"/>
    <x v="46"/>
    <x v="0"/>
    <s v="television"/>
  </r>
  <r>
    <n v="47"/>
    <x v="47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x v="29"/>
    <x v="47"/>
    <x v="0"/>
    <s v="television"/>
  </r>
  <r>
    <n v="48"/>
    <x v="48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x v="29"/>
    <x v="48"/>
    <x v="0"/>
    <s v="television"/>
  </r>
  <r>
    <n v="49"/>
    <x v="49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x v="8"/>
    <x v="49"/>
    <x v="0"/>
    <s v="television"/>
  </r>
  <r>
    <n v="50"/>
    <x v="50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x v="8"/>
    <x v="50"/>
    <x v="0"/>
    <s v="television"/>
  </r>
  <r>
    <n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x v="30"/>
    <x v="51"/>
    <x v="0"/>
    <s v="television"/>
  </r>
  <r>
    <n v="52"/>
    <x v="52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x v="31"/>
    <x v="52"/>
    <x v="0"/>
    <s v="television"/>
  </r>
  <r>
    <n v="53"/>
    <x v="53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x v="5"/>
    <x v="53"/>
    <x v="0"/>
    <s v="television"/>
  </r>
  <r>
    <n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x v="7"/>
    <x v="54"/>
    <x v="0"/>
    <s v="television"/>
  </r>
  <r>
    <n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x v="32"/>
    <x v="55"/>
    <x v="0"/>
    <s v="television"/>
  </r>
  <r>
    <n v="56"/>
    <x v="56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x v="13"/>
    <x v="56"/>
    <x v="0"/>
    <s v="television"/>
  </r>
  <r>
    <n v="57"/>
    <x v="57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x v="21"/>
    <x v="57"/>
    <x v="0"/>
    <s v="television"/>
  </r>
  <r>
    <n v="58"/>
    <x v="58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x v="33"/>
    <x v="58"/>
    <x v="0"/>
    <s v="television"/>
  </r>
  <r>
    <n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x v="8"/>
    <x v="59"/>
    <x v="0"/>
    <s v="television"/>
  </r>
  <r>
    <n v="60"/>
    <x v="60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x v="33"/>
    <x v="60"/>
    <x v="0"/>
    <s v="shorts"/>
  </r>
  <r>
    <n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x v="34"/>
    <x v="61"/>
    <x v="0"/>
    <s v="shorts"/>
  </r>
  <r>
    <n v="62"/>
    <x v="62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x v="19"/>
    <x v="62"/>
    <x v="0"/>
    <s v="shorts"/>
  </r>
  <r>
    <n v="63"/>
    <x v="63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x v="35"/>
    <x v="63"/>
    <x v="0"/>
    <s v="shorts"/>
  </r>
  <r>
    <n v="64"/>
    <x v="64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x v="36"/>
    <x v="64"/>
    <x v="0"/>
    <s v="shorts"/>
  </r>
  <r>
    <n v="65"/>
    <x v="65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x v="29"/>
    <x v="65"/>
    <x v="0"/>
    <s v="shorts"/>
  </r>
  <r>
    <n v="66"/>
    <x v="66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x v="17"/>
    <x v="66"/>
    <x v="0"/>
    <s v="shorts"/>
  </r>
  <r>
    <n v="67"/>
    <x v="67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x v="31"/>
    <x v="67"/>
    <x v="0"/>
    <s v="shorts"/>
  </r>
  <r>
    <n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x v="37"/>
    <x v="68"/>
    <x v="0"/>
    <s v="shorts"/>
  </r>
  <r>
    <n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x v="38"/>
    <x v="69"/>
    <x v="0"/>
    <s v="shorts"/>
  </r>
  <r>
    <n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x v="37"/>
    <x v="70"/>
    <x v="0"/>
    <s v="shorts"/>
  </r>
  <r>
    <n v="71"/>
    <x v="71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x v="39"/>
    <x v="71"/>
    <x v="0"/>
    <s v="shorts"/>
  </r>
  <r>
    <n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x v="29"/>
    <x v="72"/>
    <x v="0"/>
    <s v="shorts"/>
  </r>
  <r>
    <n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x v="8"/>
    <x v="73"/>
    <x v="0"/>
    <s v="shorts"/>
  </r>
  <r>
    <n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x v="40"/>
    <x v="74"/>
    <x v="0"/>
    <s v="shorts"/>
  </r>
  <r>
    <n v="75"/>
    <x v="75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x v="41"/>
    <x v="75"/>
    <x v="0"/>
    <s v="shorts"/>
  </r>
  <r>
    <n v="76"/>
    <x v="76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x v="42"/>
    <x v="76"/>
    <x v="0"/>
    <s v="shorts"/>
  </r>
  <r>
    <n v="77"/>
    <x v="77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x v="43"/>
    <x v="77"/>
    <x v="0"/>
    <s v="shorts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x v="44"/>
    <x v="78"/>
    <x v="0"/>
    <s v="shorts"/>
  </r>
  <r>
    <n v="79"/>
    <x v="79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x v="37"/>
    <x v="79"/>
    <x v="0"/>
    <s v="shorts"/>
  </r>
  <r>
    <n v="80"/>
    <x v="80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x v="13"/>
    <x v="80"/>
    <x v="0"/>
    <s v="shorts"/>
  </r>
  <r>
    <n v="81"/>
    <x v="81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x v="45"/>
    <x v="81"/>
    <x v="0"/>
    <s v="shorts"/>
  </r>
  <r>
    <n v="82"/>
    <x v="82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x v="8"/>
    <x v="82"/>
    <x v="0"/>
    <s v="shorts"/>
  </r>
  <r>
    <n v="83"/>
    <x v="83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x v="33"/>
    <x v="83"/>
    <x v="0"/>
    <s v="shorts"/>
  </r>
  <r>
    <n v="84"/>
    <x v="84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x v="8"/>
    <x v="84"/>
    <x v="0"/>
    <s v="shorts"/>
  </r>
  <r>
    <n v="85"/>
    <x v="85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x v="9"/>
    <x v="85"/>
    <x v="0"/>
    <s v="shorts"/>
  </r>
  <r>
    <n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x v="6"/>
    <x v="86"/>
    <x v="0"/>
    <s v="shorts"/>
  </r>
  <r>
    <n v="87"/>
    <x v="87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x v="2"/>
    <x v="87"/>
    <x v="0"/>
    <s v="shorts"/>
  </r>
  <r>
    <n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x v="33"/>
    <x v="88"/>
    <x v="0"/>
    <s v="shorts"/>
  </r>
  <r>
    <n v="89"/>
    <x v="89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x v="41"/>
    <x v="89"/>
    <x v="0"/>
    <s v="shorts"/>
  </r>
  <r>
    <n v="90"/>
    <x v="90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x v="8"/>
    <x v="90"/>
    <x v="0"/>
    <s v="shorts"/>
  </r>
  <r>
    <n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x v="28"/>
    <x v="91"/>
    <x v="0"/>
    <s v="shorts"/>
  </r>
  <r>
    <n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x v="2"/>
    <x v="92"/>
    <x v="0"/>
    <s v="shorts"/>
  </r>
  <r>
    <n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x v="38"/>
    <x v="93"/>
    <x v="0"/>
    <s v="shorts"/>
  </r>
  <r>
    <n v="94"/>
    <x v="94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x v="3"/>
    <x v="94"/>
    <x v="0"/>
    <s v="shorts"/>
  </r>
  <r>
    <n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x v="26"/>
    <x v="95"/>
    <x v="0"/>
    <s v="shorts"/>
  </r>
  <r>
    <n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x v="41"/>
    <x v="96"/>
    <x v="0"/>
    <s v="shorts"/>
  </r>
  <r>
    <n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x v="6"/>
    <x v="97"/>
    <x v="0"/>
    <s v="shorts"/>
  </r>
  <r>
    <n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x v="6"/>
    <x v="98"/>
    <x v="0"/>
    <s v="shorts"/>
  </r>
  <r>
    <n v="99"/>
    <x v="99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x v="6"/>
    <x v="99"/>
    <x v="0"/>
    <s v="shorts"/>
  </r>
  <r>
    <n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x v="8"/>
    <x v="100"/>
    <x v="0"/>
    <s v="shorts"/>
  </r>
  <r>
    <n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x v="8"/>
    <x v="101"/>
    <x v="0"/>
    <s v="shorts"/>
  </r>
  <r>
    <n v="102"/>
    <x v="102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x v="30"/>
    <x v="102"/>
    <x v="0"/>
    <s v="shorts"/>
  </r>
  <r>
    <n v="103"/>
    <x v="103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x v="2"/>
    <x v="103"/>
    <x v="0"/>
    <s v="shorts"/>
  </r>
  <r>
    <n v="104"/>
    <x v="104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x v="28"/>
    <x v="88"/>
    <x v="0"/>
    <s v="shorts"/>
  </r>
  <r>
    <n v="105"/>
    <x v="105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x v="13"/>
    <x v="104"/>
    <x v="0"/>
    <s v="shorts"/>
  </r>
  <r>
    <n v="106"/>
    <x v="106"/>
    <s v="A Boy. A Girl. A Car. A Serial Killer."/>
    <x v="10"/>
    <x v="102"/>
    <x v="0"/>
    <x v="0"/>
    <s v="USD"/>
    <n v="1333391901"/>
    <n v="1332182301"/>
    <b v="0"/>
    <n v="27"/>
    <b v="1"/>
    <s v="film &amp; video/shorts"/>
    <x v="7"/>
    <x v="105"/>
    <x v="0"/>
    <s v="shorts"/>
  </r>
  <r>
    <n v="107"/>
    <x v="107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x v="21"/>
    <x v="106"/>
    <x v="0"/>
    <s v="shorts"/>
  </r>
  <r>
    <n v="108"/>
    <x v="108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x v="46"/>
    <x v="107"/>
    <x v="0"/>
    <s v="shorts"/>
  </r>
  <r>
    <n v="109"/>
    <x v="109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x v="47"/>
    <x v="108"/>
    <x v="0"/>
    <s v="shorts"/>
  </r>
  <r>
    <n v="110"/>
    <x v="110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x v="26"/>
    <x v="109"/>
    <x v="0"/>
    <s v="shorts"/>
  </r>
  <r>
    <n v="111"/>
    <x v="111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x v="19"/>
    <x v="110"/>
    <x v="0"/>
    <s v="shorts"/>
  </r>
  <r>
    <n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x v="3"/>
    <x v="111"/>
    <x v="0"/>
    <s v="shorts"/>
  </r>
  <r>
    <n v="113"/>
    <x v="113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x v="48"/>
    <x v="112"/>
    <x v="0"/>
    <s v="shorts"/>
  </r>
  <r>
    <n v="114"/>
    <x v="114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x v="33"/>
    <x v="113"/>
    <x v="0"/>
    <s v="shorts"/>
  </r>
  <r>
    <n v="115"/>
    <x v="115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x v="49"/>
    <x v="114"/>
    <x v="0"/>
    <s v="shorts"/>
  </r>
  <r>
    <n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x v="35"/>
    <x v="115"/>
    <x v="0"/>
    <s v="shorts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x v="8"/>
    <x v="116"/>
    <x v="0"/>
    <s v="shorts"/>
  </r>
  <r>
    <n v="118"/>
    <x v="118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x v="40"/>
    <x v="117"/>
    <x v="0"/>
    <s v="shorts"/>
  </r>
  <r>
    <n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x v="2"/>
    <x v="118"/>
    <x v="0"/>
    <s v="shorts"/>
  </r>
  <r>
    <n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x v="50"/>
    <x v="119"/>
    <x v="0"/>
    <s v="science fiction"/>
  </r>
  <r>
    <n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x v="50"/>
    <x v="120"/>
    <x v="0"/>
    <s v="science fiction"/>
  </r>
  <r>
    <n v="122"/>
    <x v="122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x v="50"/>
    <x v="121"/>
    <x v="0"/>
    <s v="science fiction"/>
  </r>
  <r>
    <n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x v="50"/>
    <x v="122"/>
    <x v="0"/>
    <s v="science fiction"/>
  </r>
  <r>
    <n v="124"/>
    <x v="124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x v="50"/>
    <x v="121"/>
    <x v="0"/>
    <s v="science fiction"/>
  </r>
  <r>
    <n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x v="51"/>
    <x v="123"/>
    <x v="0"/>
    <s v="science fiction"/>
  </r>
  <r>
    <n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x v="52"/>
    <x v="124"/>
    <x v="0"/>
    <s v="science fiction"/>
  </r>
  <r>
    <n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x v="53"/>
    <x v="125"/>
    <x v="0"/>
    <s v="science fiction"/>
  </r>
  <r>
    <n v="128"/>
    <x v="128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x v="53"/>
    <x v="126"/>
    <x v="0"/>
    <s v="science fiction"/>
  </r>
  <r>
    <n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x v="50"/>
    <x v="121"/>
    <x v="0"/>
    <s v="science fiction"/>
  </r>
  <r>
    <n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x v="50"/>
    <x v="121"/>
    <x v="0"/>
    <s v="science fiction"/>
  </r>
  <r>
    <n v="131"/>
    <x v="131"/>
    <s v="I"/>
    <x v="38"/>
    <x v="117"/>
    <x v="1"/>
    <x v="0"/>
    <s v="USD"/>
    <n v="1467763200"/>
    <n v="1466453161"/>
    <b v="0"/>
    <n v="0"/>
    <b v="0"/>
    <s v="film &amp; video/science fiction"/>
    <x v="50"/>
    <x v="121"/>
    <x v="0"/>
    <s v="science fiction"/>
  </r>
  <r>
    <n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x v="54"/>
    <x v="127"/>
    <x v="0"/>
    <s v="science fiction"/>
  </r>
  <r>
    <n v="133"/>
    <x v="133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x v="50"/>
    <x v="121"/>
    <x v="0"/>
    <s v="science fiction"/>
  </r>
  <r>
    <n v="134"/>
    <x v="134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x v="50"/>
    <x v="121"/>
    <x v="0"/>
    <s v="science fiction"/>
  </r>
  <r>
    <n v="135"/>
    <x v="135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x v="55"/>
    <x v="128"/>
    <x v="0"/>
    <s v="science fiction"/>
  </r>
  <r>
    <n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x v="50"/>
    <x v="121"/>
    <x v="0"/>
    <s v="science fiction"/>
  </r>
  <r>
    <n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x v="50"/>
    <x v="121"/>
    <x v="0"/>
    <s v="science fiction"/>
  </r>
  <r>
    <n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x v="56"/>
    <x v="129"/>
    <x v="0"/>
    <s v="science fiction"/>
  </r>
  <r>
    <n v="139"/>
    <x v="139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x v="8"/>
    <x v="130"/>
    <x v="0"/>
    <s v="science fiction"/>
  </r>
  <r>
    <n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x v="50"/>
    <x v="121"/>
    <x v="0"/>
    <s v="science fiction"/>
  </r>
  <r>
    <n v="141"/>
    <x v="141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x v="57"/>
    <x v="131"/>
    <x v="0"/>
    <s v="science fiction"/>
  </r>
  <r>
    <n v="142"/>
    <x v="142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x v="50"/>
    <x v="119"/>
    <x v="0"/>
    <s v="science fiction"/>
  </r>
  <r>
    <n v="143"/>
    <x v="143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x v="50"/>
    <x v="121"/>
    <x v="0"/>
    <s v="science fiction"/>
  </r>
  <r>
    <n v="144"/>
    <x v="144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x v="58"/>
    <x v="132"/>
    <x v="0"/>
    <s v="science fiction"/>
  </r>
  <r>
    <n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x v="59"/>
    <x v="133"/>
    <x v="0"/>
    <s v="science fiction"/>
  </r>
  <r>
    <n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x v="60"/>
    <x v="134"/>
    <x v="0"/>
    <s v="science fiction"/>
  </r>
  <r>
    <n v="147"/>
    <x v="147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x v="50"/>
    <x v="121"/>
    <x v="0"/>
    <s v="science fiction"/>
  </r>
  <r>
    <n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x v="50"/>
    <x v="135"/>
    <x v="0"/>
    <s v="science fiction"/>
  </r>
  <r>
    <n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x v="60"/>
    <x v="136"/>
    <x v="0"/>
    <s v="science fiction"/>
  </r>
  <r>
    <n v="150"/>
    <x v="150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x v="61"/>
    <x v="137"/>
    <x v="0"/>
    <s v="science fiction"/>
  </r>
  <r>
    <n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x v="50"/>
    <x v="138"/>
    <x v="0"/>
    <s v="science fiction"/>
  </r>
  <r>
    <n v="152"/>
    <x v="152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x v="50"/>
    <x v="2"/>
    <x v="0"/>
    <s v="science fiction"/>
  </r>
  <r>
    <n v="153"/>
    <x v="153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x v="60"/>
    <x v="139"/>
    <x v="0"/>
    <s v="science fiction"/>
  </r>
  <r>
    <n v="154"/>
    <x v="154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x v="56"/>
    <x v="140"/>
    <x v="0"/>
    <s v="science fiction"/>
  </r>
  <r>
    <n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x v="50"/>
    <x v="141"/>
    <x v="0"/>
    <s v="science fiction"/>
  </r>
  <r>
    <n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x v="62"/>
    <x v="142"/>
    <x v="0"/>
    <s v="science fiction"/>
  </r>
  <r>
    <n v="157"/>
    <x v="157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x v="50"/>
    <x v="143"/>
    <x v="0"/>
    <s v="science fiction"/>
  </r>
  <r>
    <n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x v="50"/>
    <x v="121"/>
    <x v="0"/>
    <s v="science fiction"/>
  </r>
  <r>
    <n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x v="50"/>
    <x v="119"/>
    <x v="0"/>
    <s v="science fiction"/>
  </r>
  <r>
    <n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x v="50"/>
    <x v="121"/>
    <x v="0"/>
    <s v="drama"/>
  </r>
  <r>
    <n v="161"/>
    <x v="161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x v="50"/>
    <x v="144"/>
    <x v="0"/>
    <s v="drama"/>
  </r>
  <r>
    <n v="162"/>
    <x v="162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x v="63"/>
    <x v="145"/>
    <x v="0"/>
    <s v="drama"/>
  </r>
  <r>
    <n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x v="50"/>
    <x v="121"/>
    <x v="0"/>
    <s v="drama"/>
  </r>
  <r>
    <n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x v="60"/>
    <x v="146"/>
    <x v="0"/>
    <s v="drama"/>
  </r>
  <r>
    <n v="165"/>
    <x v="165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x v="50"/>
    <x v="121"/>
    <x v="0"/>
    <s v="drama"/>
  </r>
  <r>
    <n v="166"/>
    <x v="166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x v="64"/>
    <x v="147"/>
    <x v="0"/>
    <s v="drama"/>
  </r>
  <r>
    <n v="167"/>
    <x v="167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x v="50"/>
    <x v="148"/>
    <x v="0"/>
    <s v="drama"/>
  </r>
  <r>
    <n v="168"/>
    <x v="168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x v="65"/>
    <x v="149"/>
    <x v="0"/>
    <s v="drama"/>
  </r>
  <r>
    <n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x v="66"/>
    <x v="150"/>
    <x v="0"/>
    <s v="drama"/>
  </r>
  <r>
    <n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x v="56"/>
    <x v="151"/>
    <x v="0"/>
    <s v="drama"/>
  </r>
  <r>
    <n v="171"/>
    <x v="171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x v="50"/>
    <x v="120"/>
    <x v="0"/>
    <s v="drama"/>
  </r>
  <r>
    <n v="172"/>
    <x v="172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x v="50"/>
    <x v="121"/>
    <x v="0"/>
    <s v="drama"/>
  </r>
  <r>
    <n v="173"/>
    <x v="173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x v="50"/>
    <x v="121"/>
    <x v="0"/>
    <s v="drama"/>
  </r>
  <r>
    <n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x v="50"/>
    <x v="121"/>
    <x v="0"/>
    <s v="drama"/>
  </r>
  <r>
    <n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x v="52"/>
    <x v="34"/>
    <x v="0"/>
    <s v="drama"/>
  </r>
  <r>
    <n v="176"/>
    <x v="176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x v="50"/>
    <x v="121"/>
    <x v="0"/>
    <s v="drama"/>
  </r>
  <r>
    <n v="177"/>
    <x v="177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x v="67"/>
    <x v="152"/>
    <x v="0"/>
    <s v="drama"/>
  </r>
  <r>
    <n v="178"/>
    <x v="178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x v="50"/>
    <x v="121"/>
    <x v="0"/>
    <s v="drama"/>
  </r>
  <r>
    <n v="179"/>
    <x v="179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x v="68"/>
    <x v="101"/>
    <x v="0"/>
    <s v="drama"/>
  </r>
  <r>
    <n v="180"/>
    <x v="180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x v="69"/>
    <x v="153"/>
    <x v="0"/>
    <s v="drama"/>
  </r>
  <r>
    <n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x v="70"/>
    <x v="154"/>
    <x v="0"/>
    <s v="drama"/>
  </r>
  <r>
    <n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x v="50"/>
    <x v="121"/>
    <x v="0"/>
    <s v="drama"/>
  </r>
  <r>
    <n v="183"/>
    <x v="183"/>
    <s v="Don't kill me until I meet my Dad"/>
    <x v="78"/>
    <x v="151"/>
    <x v="2"/>
    <x v="1"/>
    <s v="GBP"/>
    <n v="1417033610"/>
    <n v="1414438010"/>
    <b v="0"/>
    <n v="12"/>
    <b v="0"/>
    <s v="film &amp; video/drama"/>
    <x v="71"/>
    <x v="155"/>
    <x v="0"/>
    <s v="drama"/>
  </r>
  <r>
    <n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x v="56"/>
    <x v="156"/>
    <x v="0"/>
    <s v="drama"/>
  </r>
  <r>
    <n v="185"/>
    <x v="185"/>
    <s v="Love has no boundaries!"/>
    <x v="79"/>
    <x v="153"/>
    <x v="2"/>
    <x v="10"/>
    <s v="NOK"/>
    <n v="1471557139"/>
    <n v="1468965139"/>
    <b v="0"/>
    <n v="10"/>
    <b v="0"/>
    <s v="film &amp; video/drama"/>
    <x v="52"/>
    <x v="157"/>
    <x v="0"/>
    <s v="drama"/>
  </r>
  <r>
    <n v="186"/>
    <x v="186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x v="50"/>
    <x v="121"/>
    <x v="0"/>
    <s v="drama"/>
  </r>
  <r>
    <n v="187"/>
    <x v="187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x v="63"/>
    <x v="158"/>
    <x v="0"/>
    <s v="drama"/>
  </r>
  <r>
    <n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x v="50"/>
    <x v="121"/>
    <x v="0"/>
    <s v="drama"/>
  </r>
  <r>
    <n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x v="50"/>
    <x v="159"/>
    <x v="0"/>
    <s v="drama"/>
  </r>
  <r>
    <n v="190"/>
    <x v="190"/>
    <s v="Because hope can be a 4 letter word"/>
    <x v="14"/>
    <x v="155"/>
    <x v="2"/>
    <x v="0"/>
    <s v="USD"/>
    <n v="1466091446"/>
    <n v="1465227446"/>
    <b v="0"/>
    <n v="1"/>
    <b v="0"/>
    <s v="film &amp; video/drama"/>
    <x v="50"/>
    <x v="73"/>
    <x v="0"/>
    <s v="drama"/>
  </r>
  <r>
    <n v="191"/>
    <x v="191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x v="62"/>
    <x v="160"/>
    <x v="0"/>
    <s v="drama"/>
  </r>
  <r>
    <n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x v="50"/>
    <x v="161"/>
    <x v="0"/>
    <s v="drama"/>
  </r>
  <r>
    <n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x v="50"/>
    <x v="121"/>
    <x v="0"/>
    <s v="drama"/>
  </r>
  <r>
    <n v="194"/>
    <x v="194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x v="50"/>
    <x v="120"/>
    <x v="0"/>
    <s v="drama"/>
  </r>
  <r>
    <n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x v="50"/>
    <x v="121"/>
    <x v="0"/>
    <s v="drama"/>
  </r>
  <r>
    <n v="196"/>
    <x v="196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x v="72"/>
    <x v="162"/>
    <x v="0"/>
    <s v="drama"/>
  </r>
  <r>
    <n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x v="54"/>
    <x v="163"/>
    <x v="0"/>
    <s v="drama"/>
  </r>
  <r>
    <n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x v="60"/>
    <x v="164"/>
    <x v="0"/>
    <s v="drama"/>
  </r>
  <r>
    <n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x v="50"/>
    <x v="121"/>
    <x v="0"/>
    <s v="drama"/>
  </r>
  <r>
    <n v="200"/>
    <x v="200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x v="73"/>
    <x v="165"/>
    <x v="0"/>
    <s v="drama"/>
  </r>
  <r>
    <n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x v="74"/>
    <x v="166"/>
    <x v="0"/>
    <s v="drama"/>
  </r>
  <r>
    <n v="202"/>
    <x v="202"/>
    <s v="new web series created by jonney terry"/>
    <x v="12"/>
    <x v="117"/>
    <x v="2"/>
    <x v="0"/>
    <s v="USD"/>
    <n v="1444337940"/>
    <n v="1441750564"/>
    <b v="0"/>
    <n v="0"/>
    <b v="0"/>
    <s v="film &amp; video/drama"/>
    <x v="50"/>
    <x v="121"/>
    <x v="0"/>
    <s v="drama"/>
  </r>
  <r>
    <n v="203"/>
    <x v="203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x v="75"/>
    <x v="167"/>
    <x v="0"/>
    <s v="drama"/>
  </r>
  <r>
    <n v="204"/>
    <x v="204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x v="76"/>
    <x v="168"/>
    <x v="0"/>
    <s v="drama"/>
  </r>
  <r>
    <n v="205"/>
    <x v="205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x v="63"/>
    <x v="169"/>
    <x v="0"/>
    <s v="drama"/>
  </r>
  <r>
    <n v="206"/>
    <x v="206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x v="50"/>
    <x v="121"/>
    <x v="0"/>
    <s v="drama"/>
  </r>
  <r>
    <n v="207"/>
    <x v="207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x v="77"/>
    <x v="170"/>
    <x v="0"/>
    <s v="drama"/>
  </r>
  <r>
    <n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x v="50"/>
    <x v="121"/>
    <x v="0"/>
    <s v="drama"/>
  </r>
  <r>
    <n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x v="50"/>
    <x v="121"/>
    <x v="0"/>
    <s v="drama"/>
  </r>
  <r>
    <n v="210"/>
    <x v="210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x v="78"/>
    <x v="171"/>
    <x v="0"/>
    <s v="drama"/>
  </r>
  <r>
    <n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x v="79"/>
    <x v="172"/>
    <x v="0"/>
    <s v="drama"/>
  </r>
  <r>
    <n v="212"/>
    <x v="212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x v="50"/>
    <x v="120"/>
    <x v="0"/>
    <s v="drama"/>
  </r>
  <r>
    <n v="213"/>
    <x v="213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x v="50"/>
    <x v="135"/>
    <x v="0"/>
    <s v="drama"/>
  </r>
  <r>
    <n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x v="50"/>
    <x v="120"/>
    <x v="0"/>
    <s v="drama"/>
  </r>
  <r>
    <n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x v="50"/>
    <x v="119"/>
    <x v="0"/>
    <s v="drama"/>
  </r>
  <r>
    <n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x v="80"/>
    <x v="173"/>
    <x v="0"/>
    <s v="drama"/>
  </r>
  <r>
    <n v="217"/>
    <x v="217"/>
    <s v="A roadmovie by paw"/>
    <x v="57"/>
    <x v="172"/>
    <x v="2"/>
    <x v="11"/>
    <s v="SEK"/>
    <n v="1419780149"/>
    <n v="1417101749"/>
    <b v="0"/>
    <n v="38"/>
    <b v="0"/>
    <s v="film &amp; video/drama"/>
    <x v="81"/>
    <x v="174"/>
    <x v="0"/>
    <s v="drama"/>
  </r>
  <r>
    <n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x v="53"/>
    <x v="101"/>
    <x v="0"/>
    <s v="drama"/>
  </r>
  <r>
    <n v="219"/>
    <x v="219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x v="82"/>
    <x v="175"/>
    <x v="0"/>
    <s v="drama"/>
  </r>
  <r>
    <n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x v="60"/>
    <x v="176"/>
    <x v="0"/>
    <s v="drama"/>
  </r>
  <r>
    <n v="221"/>
    <x v="221"/>
    <s v="Film about Schizophrenia with Surreal Twists!"/>
    <x v="63"/>
    <x v="117"/>
    <x v="2"/>
    <x v="0"/>
    <s v="USD"/>
    <n v="1427569564"/>
    <n v="1422389164"/>
    <b v="0"/>
    <n v="0"/>
    <b v="0"/>
    <s v="film &amp; video/drama"/>
    <x v="50"/>
    <x v="121"/>
    <x v="0"/>
    <s v="drama"/>
  </r>
  <r>
    <n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x v="55"/>
    <x v="177"/>
    <x v="0"/>
    <s v="drama"/>
  </r>
  <r>
    <n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x v="50"/>
    <x v="121"/>
    <x v="0"/>
    <s v="drama"/>
  </r>
  <r>
    <n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x v="50"/>
    <x v="121"/>
    <x v="0"/>
    <s v="drama"/>
  </r>
  <r>
    <n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x v="50"/>
    <x v="121"/>
    <x v="0"/>
    <s v="drama"/>
  </r>
  <r>
    <n v="226"/>
    <x v="226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x v="60"/>
    <x v="178"/>
    <x v="0"/>
    <s v="drama"/>
  </r>
  <r>
    <n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x v="50"/>
    <x v="121"/>
    <x v="0"/>
    <s v="drama"/>
  </r>
  <r>
    <n v="228"/>
    <x v="228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x v="50"/>
    <x v="121"/>
    <x v="0"/>
    <s v="drama"/>
  </r>
  <r>
    <n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x v="50"/>
    <x v="121"/>
    <x v="0"/>
    <s v="drama"/>
  </r>
  <r>
    <n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x v="50"/>
    <x v="179"/>
    <x v="0"/>
    <s v="drama"/>
  </r>
  <r>
    <n v="231"/>
    <x v="231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x v="50"/>
    <x v="121"/>
    <x v="0"/>
    <s v="drama"/>
  </r>
  <r>
    <n v="232"/>
    <x v="232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x v="56"/>
    <x v="180"/>
    <x v="0"/>
    <s v="drama"/>
  </r>
  <r>
    <n v="233"/>
    <x v="233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x v="50"/>
    <x v="121"/>
    <x v="0"/>
    <s v="drama"/>
  </r>
  <r>
    <n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x v="67"/>
    <x v="181"/>
    <x v="0"/>
    <s v="drama"/>
  </r>
  <r>
    <n v="235"/>
    <x v="235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x v="50"/>
    <x v="121"/>
    <x v="0"/>
    <s v="drama"/>
  </r>
  <r>
    <n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x v="50"/>
    <x v="121"/>
    <x v="0"/>
    <s v="drama"/>
  </r>
  <r>
    <n v="237"/>
    <x v="237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x v="50"/>
    <x v="73"/>
    <x v="0"/>
    <s v="drama"/>
  </r>
  <r>
    <n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x v="50"/>
    <x v="121"/>
    <x v="0"/>
    <s v="drama"/>
  </r>
  <r>
    <n v="239"/>
    <x v="239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x v="78"/>
    <x v="73"/>
    <x v="0"/>
    <s v="drama"/>
  </r>
  <r>
    <n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x v="29"/>
    <x v="182"/>
    <x v="0"/>
    <s v="documentary"/>
  </r>
  <r>
    <n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x v="40"/>
    <x v="183"/>
    <x v="0"/>
    <s v="documentary"/>
  </r>
  <r>
    <n v="242"/>
    <x v="242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x v="40"/>
    <x v="184"/>
    <x v="0"/>
    <s v="documentary"/>
  </r>
  <r>
    <n v="243"/>
    <x v="243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x v="33"/>
    <x v="185"/>
    <x v="0"/>
    <s v="documentary"/>
  </r>
  <r>
    <n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x v="35"/>
    <x v="186"/>
    <x v="0"/>
    <s v="documentary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x v="3"/>
    <x v="187"/>
    <x v="0"/>
    <s v="documentary"/>
  </r>
  <r>
    <n v="246"/>
    <x v="246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x v="83"/>
    <x v="188"/>
    <x v="0"/>
    <s v="documentary"/>
  </r>
  <r>
    <n v="247"/>
    <x v="247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x v="84"/>
    <x v="189"/>
    <x v="0"/>
    <s v="documentary"/>
  </r>
  <r>
    <n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x v="7"/>
    <x v="190"/>
    <x v="0"/>
    <s v="documentary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x v="40"/>
    <x v="191"/>
    <x v="0"/>
    <s v="documentary"/>
  </r>
  <r>
    <n v="250"/>
    <x v="250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x v="6"/>
    <x v="192"/>
    <x v="0"/>
    <s v="documentary"/>
  </r>
  <r>
    <n v="251"/>
    <x v="251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x v="9"/>
    <x v="193"/>
    <x v="0"/>
    <s v="documentary"/>
  </r>
  <r>
    <n v="252"/>
    <x v="252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x v="85"/>
    <x v="194"/>
    <x v="0"/>
    <s v="documentary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x v="7"/>
    <x v="195"/>
    <x v="0"/>
    <s v="documentary"/>
  </r>
  <r>
    <n v="254"/>
    <x v="254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x v="16"/>
    <x v="196"/>
    <x v="0"/>
    <s v="documentary"/>
  </r>
  <r>
    <n v="255"/>
    <x v="255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x v="13"/>
    <x v="197"/>
    <x v="0"/>
    <s v="documentary"/>
  </r>
  <r>
    <n v="256"/>
    <x v="256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x v="86"/>
    <x v="198"/>
    <x v="0"/>
    <s v="documentary"/>
  </r>
  <r>
    <n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x v="13"/>
    <x v="199"/>
    <x v="0"/>
    <s v="documentary"/>
  </r>
  <r>
    <n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x v="87"/>
    <x v="200"/>
    <x v="0"/>
    <s v="documentary"/>
  </r>
  <r>
    <n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x v="88"/>
    <x v="201"/>
    <x v="0"/>
    <s v="documentary"/>
  </r>
  <r>
    <n v="260"/>
    <x v="260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x v="6"/>
    <x v="202"/>
    <x v="0"/>
    <s v="documentary"/>
  </r>
  <r>
    <n v="261"/>
    <x v="261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x v="13"/>
    <x v="203"/>
    <x v="0"/>
    <s v="documentary"/>
  </r>
  <r>
    <n v="262"/>
    <x v="262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x v="89"/>
    <x v="204"/>
    <x v="0"/>
    <s v="documentary"/>
  </r>
  <r>
    <n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x v="90"/>
    <x v="205"/>
    <x v="0"/>
    <s v="documentary"/>
  </r>
  <r>
    <n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x v="90"/>
    <x v="206"/>
    <x v="0"/>
    <s v="documentary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x v="38"/>
    <x v="207"/>
    <x v="0"/>
    <s v="documentary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x v="91"/>
    <x v="208"/>
    <x v="0"/>
    <s v="documentary"/>
  </r>
  <r>
    <n v="267"/>
    <x v="267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x v="88"/>
    <x v="209"/>
    <x v="0"/>
    <s v="documentary"/>
  </r>
  <r>
    <n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x v="38"/>
    <x v="210"/>
    <x v="0"/>
    <s v="documentary"/>
  </r>
  <r>
    <n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x v="92"/>
    <x v="211"/>
    <x v="0"/>
    <s v="documentary"/>
  </r>
  <r>
    <n v="270"/>
    <x v="270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x v="42"/>
    <x v="212"/>
    <x v="0"/>
    <s v="documentary"/>
  </r>
  <r>
    <n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x v="2"/>
    <x v="213"/>
    <x v="0"/>
    <s v="documentary"/>
  </r>
  <r>
    <n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x v="93"/>
    <x v="214"/>
    <x v="0"/>
    <s v="documentary"/>
  </r>
  <r>
    <n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x v="29"/>
    <x v="215"/>
    <x v="0"/>
    <s v="documentary"/>
  </r>
  <r>
    <n v="274"/>
    <x v="274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x v="94"/>
    <x v="216"/>
    <x v="0"/>
    <s v="documentary"/>
  </r>
  <r>
    <n v="275"/>
    <x v="275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x v="29"/>
    <x v="217"/>
    <x v="0"/>
    <s v="documentary"/>
  </r>
  <r>
    <n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x v="34"/>
    <x v="218"/>
    <x v="0"/>
    <s v="documentary"/>
  </r>
  <r>
    <n v="277"/>
    <x v="277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x v="5"/>
    <x v="219"/>
    <x v="0"/>
    <s v="documentary"/>
  </r>
  <r>
    <n v="278"/>
    <x v="278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x v="95"/>
    <x v="220"/>
    <x v="0"/>
    <s v="documentary"/>
  </r>
  <r>
    <n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x v="96"/>
    <x v="221"/>
    <x v="0"/>
    <s v="documentary"/>
  </r>
  <r>
    <n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x v="94"/>
    <x v="222"/>
    <x v="0"/>
    <s v="documentary"/>
  </r>
  <r>
    <n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x v="10"/>
    <x v="223"/>
    <x v="0"/>
    <s v="documentary"/>
  </r>
  <r>
    <n v="282"/>
    <x v="282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x v="7"/>
    <x v="224"/>
    <x v="0"/>
    <s v="documentary"/>
  </r>
  <r>
    <n v="283"/>
    <x v="283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x v="35"/>
    <x v="225"/>
    <x v="0"/>
    <s v="documentary"/>
  </r>
  <r>
    <n v="284"/>
    <x v="284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x v="2"/>
    <x v="226"/>
    <x v="0"/>
    <s v="documentary"/>
  </r>
  <r>
    <n v="285"/>
    <x v="285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x v="97"/>
    <x v="227"/>
    <x v="0"/>
    <s v="documentary"/>
  </r>
  <r>
    <n v="286"/>
    <x v="286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x v="15"/>
    <x v="228"/>
    <x v="0"/>
    <s v="documentary"/>
  </r>
  <r>
    <n v="287"/>
    <x v="287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x v="98"/>
    <x v="229"/>
    <x v="0"/>
    <s v="documentary"/>
  </r>
  <r>
    <n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x v="33"/>
    <x v="230"/>
    <x v="0"/>
    <s v="documentary"/>
  </r>
  <r>
    <n v="289"/>
    <x v="289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x v="2"/>
    <x v="231"/>
    <x v="0"/>
    <s v="documentary"/>
  </r>
  <r>
    <n v="290"/>
    <x v="290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x v="13"/>
    <x v="232"/>
    <x v="0"/>
    <s v="documentary"/>
  </r>
  <r>
    <n v="291"/>
    <x v="291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x v="28"/>
    <x v="233"/>
    <x v="0"/>
    <s v="documentary"/>
  </r>
  <r>
    <n v="292"/>
    <x v="292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x v="21"/>
    <x v="234"/>
    <x v="0"/>
    <s v="documentary"/>
  </r>
  <r>
    <n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x v="7"/>
    <x v="235"/>
    <x v="0"/>
    <s v="documentary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x v="8"/>
    <x v="101"/>
    <x v="0"/>
    <s v="documentary"/>
  </r>
  <r>
    <n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x v="18"/>
    <x v="236"/>
    <x v="0"/>
    <s v="documentary"/>
  </r>
  <r>
    <n v="296"/>
    <x v="296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x v="17"/>
    <x v="237"/>
    <x v="0"/>
    <s v="documentary"/>
  </r>
  <r>
    <n v="297"/>
    <x v="297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x v="7"/>
    <x v="238"/>
    <x v="0"/>
    <s v="documentary"/>
  </r>
  <r>
    <n v="298"/>
    <x v="298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x v="15"/>
    <x v="239"/>
    <x v="0"/>
    <s v="documentary"/>
  </r>
  <r>
    <n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x v="99"/>
    <x v="240"/>
    <x v="0"/>
    <s v="documentary"/>
  </r>
  <r>
    <n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x v="21"/>
    <x v="241"/>
    <x v="0"/>
    <s v="documentary"/>
  </r>
  <r>
    <n v="301"/>
    <x v="301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x v="17"/>
    <x v="242"/>
    <x v="0"/>
    <s v="documentary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x v="8"/>
    <x v="243"/>
    <x v="0"/>
    <s v="documentary"/>
  </r>
  <r>
    <n v="303"/>
    <x v="303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x v="0"/>
    <x v="244"/>
    <x v="0"/>
    <s v="documentary"/>
  </r>
  <r>
    <n v="304"/>
    <x v="304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x v="100"/>
    <x v="245"/>
    <x v="0"/>
    <s v="documentary"/>
  </r>
  <r>
    <n v="305"/>
    <x v="305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x v="22"/>
    <x v="246"/>
    <x v="0"/>
    <s v="documentary"/>
  </r>
  <r>
    <n v="306"/>
    <x v="306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x v="101"/>
    <x v="247"/>
    <x v="0"/>
    <s v="documentary"/>
  </r>
  <r>
    <n v="307"/>
    <x v="307"/>
    <s v="Why is grammar important?"/>
    <x v="29"/>
    <x v="244"/>
    <x v="0"/>
    <x v="0"/>
    <s v="USD"/>
    <n v="1360276801"/>
    <n v="1357684801"/>
    <b v="1"/>
    <n v="576"/>
    <b v="1"/>
    <s v="film &amp; video/documentary"/>
    <x v="38"/>
    <x v="248"/>
    <x v="0"/>
    <s v="documentary"/>
  </r>
  <r>
    <n v="308"/>
    <x v="308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x v="6"/>
    <x v="249"/>
    <x v="0"/>
    <s v="documentary"/>
  </r>
  <r>
    <n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x v="17"/>
    <x v="250"/>
    <x v="0"/>
    <s v="documentary"/>
  </r>
  <r>
    <n v="310"/>
    <x v="310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x v="3"/>
    <x v="251"/>
    <x v="0"/>
    <s v="documentary"/>
  </r>
  <r>
    <n v="311"/>
    <x v="311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x v="3"/>
    <x v="252"/>
    <x v="0"/>
    <s v="documentary"/>
  </r>
  <r>
    <n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x v="20"/>
    <x v="253"/>
    <x v="0"/>
    <s v="documentary"/>
  </r>
  <r>
    <n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x v="2"/>
    <x v="181"/>
    <x v="0"/>
    <s v="documentary"/>
  </r>
  <r>
    <n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x v="102"/>
    <x v="254"/>
    <x v="0"/>
    <s v="documentary"/>
  </r>
  <r>
    <n v="315"/>
    <x v="315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x v="7"/>
    <x v="255"/>
    <x v="0"/>
    <s v="documentary"/>
  </r>
  <r>
    <n v="316"/>
    <x v="316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x v="35"/>
    <x v="256"/>
    <x v="0"/>
    <s v="documentary"/>
  </r>
  <r>
    <n v="317"/>
    <x v="317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x v="7"/>
    <x v="257"/>
    <x v="0"/>
    <s v="documentary"/>
  </r>
  <r>
    <n v="318"/>
    <x v="318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x v="103"/>
    <x v="34"/>
    <x v="0"/>
    <s v="documentary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x v="40"/>
    <x v="258"/>
    <x v="0"/>
    <s v="documentary"/>
  </r>
  <r>
    <n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x v="13"/>
    <x v="259"/>
    <x v="0"/>
    <s v="documentary"/>
  </r>
  <r>
    <n v="321"/>
    <x v="321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x v="33"/>
    <x v="260"/>
    <x v="0"/>
    <s v="documentary"/>
  </r>
  <r>
    <n v="322"/>
    <x v="322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x v="29"/>
    <x v="261"/>
    <x v="0"/>
    <s v="documentary"/>
  </r>
  <r>
    <n v="323"/>
    <x v="323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x v="4"/>
    <x v="262"/>
    <x v="0"/>
    <s v="documentary"/>
  </r>
  <r>
    <n v="324"/>
    <x v="324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x v="21"/>
    <x v="263"/>
    <x v="0"/>
    <s v="documentary"/>
  </r>
  <r>
    <n v="325"/>
    <x v="325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x v="3"/>
    <x v="264"/>
    <x v="0"/>
    <s v="documentary"/>
  </r>
  <r>
    <n v="326"/>
    <x v="326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x v="40"/>
    <x v="265"/>
    <x v="0"/>
    <s v="documentary"/>
  </r>
  <r>
    <n v="327"/>
    <x v="327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x v="104"/>
    <x v="266"/>
    <x v="0"/>
    <s v="documentary"/>
  </r>
  <r>
    <n v="328"/>
    <x v="328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x v="3"/>
    <x v="267"/>
    <x v="0"/>
    <s v="documentary"/>
  </r>
  <r>
    <n v="329"/>
    <x v="329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x v="6"/>
    <x v="268"/>
    <x v="0"/>
    <s v="documentary"/>
  </r>
  <r>
    <n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x v="21"/>
    <x v="269"/>
    <x v="0"/>
    <s v="documentary"/>
  </r>
  <r>
    <n v="331"/>
    <x v="331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x v="13"/>
    <x v="270"/>
    <x v="0"/>
    <s v="documentary"/>
  </r>
  <r>
    <n v="332"/>
    <x v="332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x v="40"/>
    <x v="271"/>
    <x v="0"/>
    <s v="documentary"/>
  </r>
  <r>
    <n v="333"/>
    <x v="333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x v="105"/>
    <x v="272"/>
    <x v="0"/>
    <s v="documentary"/>
  </r>
  <r>
    <n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x v="7"/>
    <x v="273"/>
    <x v="0"/>
    <s v="documentary"/>
  </r>
  <r>
    <n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x v="33"/>
    <x v="274"/>
    <x v="0"/>
    <s v="documentary"/>
  </r>
  <r>
    <n v="336"/>
    <x v="336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x v="16"/>
    <x v="275"/>
    <x v="0"/>
    <s v="documentary"/>
  </r>
  <r>
    <n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x v="7"/>
    <x v="276"/>
    <x v="0"/>
    <s v="documentary"/>
  </r>
  <r>
    <n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x v="5"/>
    <x v="277"/>
    <x v="0"/>
    <s v="documentary"/>
  </r>
  <r>
    <n v="339"/>
    <x v="339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x v="29"/>
    <x v="278"/>
    <x v="0"/>
    <s v="documentary"/>
  </r>
  <r>
    <n v="340"/>
    <x v="340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x v="105"/>
    <x v="279"/>
    <x v="0"/>
    <s v="documentary"/>
  </r>
  <r>
    <n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x v="13"/>
    <x v="280"/>
    <x v="0"/>
    <s v="documentary"/>
  </r>
  <r>
    <n v="342"/>
    <x v="342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x v="8"/>
    <x v="281"/>
    <x v="0"/>
    <s v="documentary"/>
  </r>
  <r>
    <n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x v="21"/>
    <x v="282"/>
    <x v="0"/>
    <s v="documentary"/>
  </r>
  <r>
    <n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x v="21"/>
    <x v="283"/>
    <x v="0"/>
    <s v="documentary"/>
  </r>
  <r>
    <n v="345"/>
    <x v="345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x v="4"/>
    <x v="284"/>
    <x v="0"/>
    <s v="documentary"/>
  </r>
  <r>
    <n v="346"/>
    <x v="346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x v="106"/>
    <x v="285"/>
    <x v="0"/>
    <s v="documentary"/>
  </r>
  <r>
    <n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x v="20"/>
    <x v="286"/>
    <x v="0"/>
    <s v="documentary"/>
  </r>
  <r>
    <n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x v="33"/>
    <x v="287"/>
    <x v="0"/>
    <s v="documentary"/>
  </r>
  <r>
    <n v="349"/>
    <x v="349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x v="13"/>
    <x v="288"/>
    <x v="0"/>
    <s v="documentary"/>
  </r>
  <r>
    <n v="350"/>
    <x v="350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x v="41"/>
    <x v="289"/>
    <x v="0"/>
    <s v="documentary"/>
  </r>
  <r>
    <n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x v="37"/>
    <x v="290"/>
    <x v="0"/>
    <s v="documentary"/>
  </r>
  <r>
    <n v="352"/>
    <x v="352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x v="16"/>
    <x v="291"/>
    <x v="0"/>
    <s v="documentary"/>
  </r>
  <r>
    <n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x v="15"/>
    <x v="292"/>
    <x v="0"/>
    <s v="documentary"/>
  </r>
  <r>
    <n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x v="3"/>
    <x v="293"/>
    <x v="0"/>
    <s v="documentary"/>
  </r>
  <r>
    <n v="355"/>
    <x v="355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x v="31"/>
    <x v="294"/>
    <x v="0"/>
    <s v="documentary"/>
  </r>
  <r>
    <n v="356"/>
    <x v="356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x v="33"/>
    <x v="295"/>
    <x v="0"/>
    <s v="documentary"/>
  </r>
  <r>
    <n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x v="107"/>
    <x v="296"/>
    <x v="0"/>
    <s v="documentary"/>
  </r>
  <r>
    <n v="358"/>
    <x v="358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x v="33"/>
    <x v="297"/>
    <x v="0"/>
    <s v="documentary"/>
  </r>
  <r>
    <n v="359"/>
    <x v="359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x v="2"/>
    <x v="298"/>
    <x v="0"/>
    <s v="documentary"/>
  </r>
  <r>
    <n v="360"/>
    <x v="360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x v="7"/>
    <x v="299"/>
    <x v="0"/>
    <s v="documentary"/>
  </r>
  <r>
    <n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x v="38"/>
    <x v="300"/>
    <x v="0"/>
    <s v="documentary"/>
  </r>
  <r>
    <n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x v="39"/>
    <x v="301"/>
    <x v="0"/>
    <s v="documentary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x v="7"/>
    <x v="302"/>
    <x v="0"/>
    <s v="documentary"/>
  </r>
  <r>
    <n v="364"/>
    <x v="364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x v="5"/>
    <x v="303"/>
    <x v="0"/>
    <s v="documentary"/>
  </r>
  <r>
    <n v="365"/>
    <x v="365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x v="3"/>
    <x v="304"/>
    <x v="0"/>
    <s v="documentary"/>
  </r>
  <r>
    <n v="366"/>
    <x v="366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x v="7"/>
    <x v="305"/>
    <x v="0"/>
    <s v="documentary"/>
  </r>
  <r>
    <n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x v="33"/>
    <x v="306"/>
    <x v="0"/>
    <s v="documentary"/>
  </r>
  <r>
    <n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x v="3"/>
    <x v="307"/>
    <x v="0"/>
    <s v="documentary"/>
  </r>
  <r>
    <n v="369"/>
    <x v="369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x v="5"/>
    <x v="308"/>
    <x v="0"/>
    <s v="documentary"/>
  </r>
  <r>
    <n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x v="108"/>
    <x v="309"/>
    <x v="0"/>
    <s v="documentary"/>
  </r>
  <r>
    <n v="371"/>
    <x v="371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x v="35"/>
    <x v="310"/>
    <x v="0"/>
    <s v="documentary"/>
  </r>
  <r>
    <n v="372"/>
    <x v="372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x v="105"/>
    <x v="311"/>
    <x v="0"/>
    <s v="documentary"/>
  </r>
  <r>
    <n v="373"/>
    <x v="373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x v="13"/>
    <x v="312"/>
    <x v="0"/>
    <s v="documentary"/>
  </r>
  <r>
    <n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x v="26"/>
    <x v="313"/>
    <x v="0"/>
    <s v="documentary"/>
  </r>
  <r>
    <n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x v="28"/>
    <x v="314"/>
    <x v="0"/>
    <s v="documentary"/>
  </r>
  <r>
    <n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x v="6"/>
    <x v="315"/>
    <x v="0"/>
    <s v="documentary"/>
  </r>
  <r>
    <n v="377"/>
    <x v="377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x v="35"/>
    <x v="316"/>
    <x v="0"/>
    <s v="documentary"/>
  </r>
  <r>
    <n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x v="20"/>
    <x v="317"/>
    <x v="0"/>
    <s v="documentary"/>
  </r>
  <r>
    <n v="379"/>
    <x v="379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x v="31"/>
    <x v="318"/>
    <x v="0"/>
    <s v="documentary"/>
  </r>
  <r>
    <n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x v="24"/>
    <x v="319"/>
    <x v="0"/>
    <s v="documentary"/>
  </r>
  <r>
    <n v="381"/>
    <x v="381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x v="2"/>
    <x v="320"/>
    <x v="0"/>
    <s v="documentary"/>
  </r>
  <r>
    <n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x v="109"/>
    <x v="321"/>
    <x v="0"/>
    <s v="documentary"/>
  </r>
  <r>
    <n v="383"/>
    <x v="383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x v="110"/>
    <x v="322"/>
    <x v="0"/>
    <s v="documentary"/>
  </r>
  <r>
    <n v="384"/>
    <x v="384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x v="20"/>
    <x v="323"/>
    <x v="0"/>
    <s v="documentary"/>
  </r>
  <r>
    <n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x v="6"/>
    <x v="324"/>
    <x v="0"/>
    <s v="documentary"/>
  </r>
  <r>
    <n v="386"/>
    <x v="386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x v="8"/>
    <x v="325"/>
    <x v="0"/>
    <s v="documentary"/>
  </r>
  <r>
    <n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x v="111"/>
    <x v="326"/>
    <x v="0"/>
    <s v="documentary"/>
  </r>
  <r>
    <n v="388"/>
    <x v="388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x v="9"/>
    <x v="327"/>
    <x v="0"/>
    <s v="documentary"/>
  </r>
  <r>
    <n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x v="112"/>
    <x v="328"/>
    <x v="0"/>
    <s v="documentary"/>
  </r>
  <r>
    <n v="390"/>
    <x v="390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x v="8"/>
    <x v="84"/>
    <x v="0"/>
    <s v="documentary"/>
  </r>
  <r>
    <n v="391"/>
    <x v="391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x v="7"/>
    <x v="329"/>
    <x v="0"/>
    <s v="documentary"/>
  </r>
  <r>
    <n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x v="7"/>
    <x v="330"/>
    <x v="0"/>
    <s v="documentary"/>
  </r>
  <r>
    <n v="393"/>
    <x v="393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x v="5"/>
    <x v="331"/>
    <x v="0"/>
    <s v="documentary"/>
  </r>
  <r>
    <n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x v="20"/>
    <x v="332"/>
    <x v="0"/>
    <s v="documentary"/>
  </r>
  <r>
    <n v="395"/>
    <x v="395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x v="29"/>
    <x v="333"/>
    <x v="0"/>
    <s v="documentary"/>
  </r>
  <r>
    <n v="396"/>
    <x v="396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x v="13"/>
    <x v="334"/>
    <x v="0"/>
    <s v="documentary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x v="3"/>
    <x v="335"/>
    <x v="0"/>
    <s v="documentary"/>
  </r>
  <r>
    <n v="398"/>
    <x v="398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x v="105"/>
    <x v="336"/>
    <x v="0"/>
    <s v="documentary"/>
  </r>
  <r>
    <n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x v="13"/>
    <x v="337"/>
    <x v="0"/>
    <s v="documentary"/>
  </r>
  <r>
    <n v="400"/>
    <x v="400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x v="20"/>
    <x v="338"/>
    <x v="0"/>
    <s v="documentary"/>
  </r>
  <r>
    <n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x v="3"/>
    <x v="339"/>
    <x v="0"/>
    <s v="documentary"/>
  </r>
  <r>
    <n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x v="24"/>
    <x v="340"/>
    <x v="0"/>
    <s v="documentary"/>
  </r>
  <r>
    <n v="403"/>
    <x v="403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x v="2"/>
    <x v="341"/>
    <x v="0"/>
    <s v="documentary"/>
  </r>
  <r>
    <n v="404"/>
    <x v="404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x v="33"/>
    <x v="342"/>
    <x v="0"/>
    <s v="documentary"/>
  </r>
  <r>
    <n v="405"/>
    <x v="405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x v="29"/>
    <x v="343"/>
    <x v="0"/>
    <s v="documentary"/>
  </r>
  <r>
    <n v="406"/>
    <x v="406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x v="29"/>
    <x v="344"/>
    <x v="0"/>
    <s v="documentary"/>
  </r>
  <r>
    <n v="407"/>
    <x v="407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x v="21"/>
    <x v="345"/>
    <x v="0"/>
    <s v="documentary"/>
  </r>
  <r>
    <n v="408"/>
    <x v="408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x v="7"/>
    <x v="346"/>
    <x v="0"/>
    <s v="documentary"/>
  </r>
  <r>
    <n v="409"/>
    <x v="409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x v="0"/>
    <x v="347"/>
    <x v="0"/>
    <s v="documentary"/>
  </r>
  <r>
    <n v="410"/>
    <x v="410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x v="30"/>
    <x v="348"/>
    <x v="0"/>
    <s v="documentary"/>
  </r>
  <r>
    <n v="411"/>
    <x v="411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x v="7"/>
    <x v="349"/>
    <x v="0"/>
    <s v="documentary"/>
  </r>
  <r>
    <n v="412"/>
    <x v="412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x v="37"/>
    <x v="350"/>
    <x v="0"/>
    <s v="documentary"/>
  </r>
  <r>
    <n v="413"/>
    <x v="413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x v="2"/>
    <x v="351"/>
    <x v="0"/>
    <s v="documentary"/>
  </r>
  <r>
    <n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x v="33"/>
    <x v="352"/>
    <x v="0"/>
    <s v="documentary"/>
  </r>
  <r>
    <n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x v="21"/>
    <x v="353"/>
    <x v="0"/>
    <s v="documentary"/>
  </r>
  <r>
    <n v="416"/>
    <x v="416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x v="28"/>
    <x v="354"/>
    <x v="0"/>
    <s v="documentary"/>
  </r>
  <r>
    <n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x v="8"/>
    <x v="355"/>
    <x v="0"/>
    <s v="documentary"/>
  </r>
  <r>
    <n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x v="7"/>
    <x v="356"/>
    <x v="0"/>
    <s v="documentary"/>
  </r>
  <r>
    <n v="419"/>
    <x v="419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x v="8"/>
    <x v="357"/>
    <x v="0"/>
    <s v="documentary"/>
  </r>
  <r>
    <n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x v="50"/>
    <x v="358"/>
    <x v="0"/>
    <s v="animation"/>
  </r>
  <r>
    <n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x v="53"/>
    <x v="359"/>
    <x v="0"/>
    <s v="animation"/>
  </r>
  <r>
    <n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x v="60"/>
    <x v="360"/>
    <x v="0"/>
    <s v="animation"/>
  </r>
  <r>
    <n v="423"/>
    <x v="423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x v="60"/>
    <x v="361"/>
    <x v="0"/>
    <s v="animation"/>
  </r>
  <r>
    <n v="424"/>
    <x v="424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x v="113"/>
    <x v="99"/>
    <x v="0"/>
    <s v="animation"/>
  </r>
  <r>
    <n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x v="50"/>
    <x v="362"/>
    <x v="0"/>
    <s v="animation"/>
  </r>
  <r>
    <n v="426"/>
    <x v="426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x v="60"/>
    <x v="363"/>
    <x v="0"/>
    <s v="animation"/>
  </r>
  <r>
    <n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x v="50"/>
    <x v="121"/>
    <x v="0"/>
    <s v="animation"/>
  </r>
  <r>
    <n v="428"/>
    <x v="428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x v="52"/>
    <x v="364"/>
    <x v="0"/>
    <s v="animation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x v="50"/>
    <x v="121"/>
    <x v="0"/>
    <s v="animation"/>
  </r>
  <r>
    <n v="430"/>
    <x v="430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x v="53"/>
    <x v="365"/>
    <x v="0"/>
    <s v="animation"/>
  </r>
  <r>
    <n v="431"/>
    <x v="431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x v="51"/>
    <x v="366"/>
    <x v="0"/>
    <s v="animation"/>
  </r>
  <r>
    <n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x v="54"/>
    <x v="367"/>
    <x v="0"/>
    <s v="animation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x v="50"/>
    <x v="121"/>
    <x v="0"/>
    <s v="animation"/>
  </r>
  <r>
    <n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x v="62"/>
    <x v="368"/>
    <x v="0"/>
    <s v="animation"/>
  </r>
  <r>
    <n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x v="50"/>
    <x v="120"/>
    <x v="0"/>
    <s v="animation"/>
  </r>
  <r>
    <n v="436"/>
    <x v="436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x v="50"/>
    <x v="121"/>
    <x v="0"/>
    <s v="animation"/>
  </r>
  <r>
    <n v="437"/>
    <x v="437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x v="50"/>
    <x v="121"/>
    <x v="0"/>
    <s v="animation"/>
  </r>
  <r>
    <n v="438"/>
    <x v="438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x v="114"/>
    <x v="369"/>
    <x v="0"/>
    <s v="animation"/>
  </r>
  <r>
    <n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x v="50"/>
    <x v="121"/>
    <x v="0"/>
    <s v="animation"/>
  </r>
  <r>
    <n v="440"/>
    <x v="440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x v="50"/>
    <x v="144"/>
    <x v="0"/>
    <s v="animation"/>
  </r>
  <r>
    <n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x v="50"/>
    <x v="121"/>
    <x v="0"/>
    <s v="animation"/>
  </r>
  <r>
    <n v="442"/>
    <x v="442"/>
    <s v="Doomsday is here"/>
    <x v="73"/>
    <x v="368"/>
    <x v="2"/>
    <x v="0"/>
    <s v="USD"/>
    <n v="1424380783"/>
    <n v="1421788783"/>
    <b v="0"/>
    <n v="17"/>
    <b v="0"/>
    <s v="film &amp; video/animation"/>
    <x v="115"/>
    <x v="370"/>
    <x v="0"/>
    <s v="animation"/>
  </r>
  <r>
    <n v="443"/>
    <x v="443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x v="50"/>
    <x v="144"/>
    <x v="0"/>
    <s v="animation"/>
  </r>
  <r>
    <n v="444"/>
    <x v="444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x v="62"/>
    <x v="73"/>
    <x v="0"/>
    <s v="animation"/>
  </r>
  <r>
    <n v="445"/>
    <x v="445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x v="50"/>
    <x v="120"/>
    <x v="0"/>
    <s v="animation"/>
  </r>
  <r>
    <n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x v="113"/>
    <x v="371"/>
    <x v="0"/>
    <s v="animation"/>
  </r>
  <r>
    <n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x v="50"/>
    <x v="144"/>
    <x v="0"/>
    <s v="animation"/>
  </r>
  <r>
    <n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x v="56"/>
    <x v="372"/>
    <x v="0"/>
    <s v="animation"/>
  </r>
  <r>
    <n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x v="53"/>
    <x v="373"/>
    <x v="0"/>
    <s v="animation"/>
  </r>
  <r>
    <n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x v="60"/>
    <x v="374"/>
    <x v="0"/>
    <s v="animation"/>
  </r>
  <r>
    <n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x v="50"/>
    <x v="121"/>
    <x v="0"/>
    <s v="animation"/>
  </r>
  <r>
    <n v="452"/>
    <x v="452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x v="116"/>
    <x v="375"/>
    <x v="0"/>
    <s v="animation"/>
  </r>
  <r>
    <n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x v="50"/>
    <x v="31"/>
    <x v="0"/>
    <s v="animation"/>
  </r>
  <r>
    <n v="454"/>
    <x v="454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x v="60"/>
    <x v="376"/>
    <x v="0"/>
    <s v="animation"/>
  </r>
  <r>
    <n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x v="50"/>
    <x v="377"/>
    <x v="0"/>
    <s v="animation"/>
  </r>
  <r>
    <n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x v="60"/>
    <x v="378"/>
    <x v="0"/>
    <s v="animation"/>
  </r>
  <r>
    <n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x v="50"/>
    <x v="121"/>
    <x v="0"/>
    <s v="animation"/>
  </r>
  <r>
    <n v="458"/>
    <x v="458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x v="59"/>
    <x v="379"/>
    <x v="0"/>
    <s v="animation"/>
  </r>
  <r>
    <n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x v="50"/>
    <x v="380"/>
    <x v="0"/>
    <s v="animation"/>
  </r>
  <r>
    <n v="460"/>
    <x v="460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x v="50"/>
    <x v="381"/>
    <x v="0"/>
    <s v="animation"/>
  </r>
  <r>
    <n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x v="50"/>
    <x v="121"/>
    <x v="0"/>
    <s v="animation"/>
  </r>
  <r>
    <n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x v="50"/>
    <x v="121"/>
    <x v="0"/>
    <s v="animation"/>
  </r>
  <r>
    <n v="463"/>
    <x v="463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x v="53"/>
    <x v="382"/>
    <x v="0"/>
    <s v="animation"/>
  </r>
  <r>
    <n v="464"/>
    <x v="464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x v="50"/>
    <x v="120"/>
    <x v="0"/>
    <s v="animation"/>
  </r>
  <r>
    <n v="465"/>
    <x v="465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x v="117"/>
    <x v="383"/>
    <x v="0"/>
    <s v="animation"/>
  </r>
  <r>
    <n v="466"/>
    <x v="466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x v="60"/>
    <x v="384"/>
    <x v="0"/>
    <s v="animation"/>
  </r>
  <r>
    <n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x v="66"/>
    <x v="385"/>
    <x v="0"/>
    <s v="animation"/>
  </r>
  <r>
    <n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x v="50"/>
    <x v="121"/>
    <x v="0"/>
    <s v="animation"/>
  </r>
  <r>
    <n v="469"/>
    <x v="469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x v="50"/>
    <x v="121"/>
    <x v="0"/>
    <s v="animation"/>
  </r>
  <r>
    <n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x v="60"/>
    <x v="156"/>
    <x v="0"/>
    <s v="animation"/>
  </r>
  <r>
    <n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x v="81"/>
    <x v="386"/>
    <x v="0"/>
    <s v="animation"/>
  </r>
  <r>
    <n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x v="82"/>
    <x v="387"/>
    <x v="0"/>
    <s v="animation"/>
  </r>
  <r>
    <n v="473"/>
    <x v="473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x v="56"/>
    <x v="242"/>
    <x v="0"/>
    <s v="animation"/>
  </r>
  <r>
    <n v="474"/>
    <x v="474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x v="50"/>
    <x v="120"/>
    <x v="0"/>
    <s v="animation"/>
  </r>
  <r>
    <n v="475"/>
    <x v="475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x v="50"/>
    <x v="121"/>
    <x v="0"/>
    <s v="animation"/>
  </r>
  <r>
    <n v="476"/>
    <x v="476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x v="53"/>
    <x v="388"/>
    <x v="0"/>
    <s v="animation"/>
  </r>
  <r>
    <n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x v="50"/>
    <x v="121"/>
    <x v="0"/>
    <s v="animation"/>
  </r>
  <r>
    <n v="478"/>
    <x v="478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x v="50"/>
    <x v="121"/>
    <x v="0"/>
    <s v="animation"/>
  </r>
  <r>
    <n v="479"/>
    <x v="479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x v="69"/>
    <x v="389"/>
    <x v="0"/>
    <s v="animation"/>
  </r>
  <r>
    <n v="480"/>
    <x v="480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x v="118"/>
    <x v="390"/>
    <x v="0"/>
    <s v="animation"/>
  </r>
  <r>
    <n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x v="52"/>
    <x v="391"/>
    <x v="0"/>
    <s v="animation"/>
  </r>
  <r>
    <n v="482"/>
    <x v="482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x v="50"/>
    <x v="119"/>
    <x v="0"/>
    <s v="animation"/>
  </r>
  <r>
    <n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x v="119"/>
    <x v="392"/>
    <x v="0"/>
    <s v="animation"/>
  </r>
  <r>
    <n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x v="50"/>
    <x v="393"/>
    <x v="0"/>
    <s v="animation"/>
  </r>
  <r>
    <n v="485"/>
    <x v="485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x v="66"/>
    <x v="394"/>
    <x v="0"/>
    <s v="animation"/>
  </r>
  <r>
    <n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x v="50"/>
    <x v="73"/>
    <x v="0"/>
    <s v="animation"/>
  </r>
  <r>
    <n v="487"/>
    <x v="487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x v="50"/>
    <x v="121"/>
    <x v="0"/>
    <s v="animation"/>
  </r>
  <r>
    <n v="488"/>
    <x v="488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x v="50"/>
    <x v="121"/>
    <x v="0"/>
    <s v="animation"/>
  </r>
  <r>
    <n v="489"/>
    <x v="489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x v="50"/>
    <x v="395"/>
    <x v="0"/>
    <s v="animation"/>
  </r>
  <r>
    <n v="490"/>
    <x v="490"/>
    <s v="Cancelled"/>
    <x v="28"/>
    <x v="117"/>
    <x v="2"/>
    <x v="0"/>
    <s v="USD"/>
    <n v="1345677285"/>
    <n v="1343085285"/>
    <b v="0"/>
    <n v="0"/>
    <b v="0"/>
    <s v="film &amp; video/animation"/>
    <x v="50"/>
    <x v="121"/>
    <x v="0"/>
    <s v="animation"/>
  </r>
  <r>
    <n v="491"/>
    <x v="491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x v="50"/>
    <x v="121"/>
    <x v="0"/>
    <s v="animation"/>
  </r>
  <r>
    <n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x v="50"/>
    <x v="121"/>
    <x v="0"/>
    <s v="animation"/>
  </r>
  <r>
    <n v="493"/>
    <x v="493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x v="50"/>
    <x v="121"/>
    <x v="0"/>
    <s v="animation"/>
  </r>
  <r>
    <n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x v="50"/>
    <x v="396"/>
    <x v="0"/>
    <s v="animation"/>
  </r>
  <r>
    <n v="495"/>
    <x v="495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x v="50"/>
    <x v="121"/>
    <x v="0"/>
    <s v="animation"/>
  </r>
  <r>
    <n v="496"/>
    <x v="496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x v="50"/>
    <x v="120"/>
    <x v="0"/>
    <s v="animation"/>
  </r>
  <r>
    <n v="497"/>
    <x v="497"/>
    <s v="live-action/animated series pilot."/>
    <x v="140"/>
    <x v="134"/>
    <x v="2"/>
    <x v="0"/>
    <s v="USD"/>
    <n v="1419483600"/>
    <n v="1414889665"/>
    <b v="0"/>
    <n v="3"/>
    <b v="0"/>
    <s v="film &amp; video/animation"/>
    <x v="60"/>
    <x v="119"/>
    <x v="0"/>
    <s v="animation"/>
  </r>
  <r>
    <n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x v="62"/>
    <x v="397"/>
    <x v="0"/>
    <s v="animation"/>
  </r>
  <r>
    <n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x v="54"/>
    <x v="398"/>
    <x v="0"/>
    <s v="animation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x v="56"/>
    <x v="399"/>
    <x v="0"/>
    <s v="animation"/>
  </r>
  <r>
    <n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x v="50"/>
    <x v="121"/>
    <x v="0"/>
    <s v="animation"/>
  </r>
  <r>
    <n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x v="60"/>
    <x v="400"/>
    <x v="0"/>
    <s v="animation"/>
  </r>
  <r>
    <n v="503"/>
    <x v="503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x v="53"/>
    <x v="401"/>
    <x v="0"/>
    <s v="animation"/>
  </r>
  <r>
    <n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x v="60"/>
    <x v="402"/>
    <x v="0"/>
    <s v="animation"/>
  </r>
  <r>
    <n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x v="50"/>
    <x v="403"/>
    <x v="0"/>
    <s v="animation"/>
  </r>
  <r>
    <n v="506"/>
    <x v="506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x v="50"/>
    <x v="404"/>
    <x v="0"/>
    <s v="animation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x v="56"/>
    <x v="405"/>
    <x v="0"/>
    <s v="animation"/>
  </r>
  <r>
    <n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x v="60"/>
    <x v="44"/>
    <x v="0"/>
    <s v="animation"/>
  </r>
  <r>
    <n v="509"/>
    <x v="509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x v="50"/>
    <x v="119"/>
    <x v="0"/>
    <s v="animation"/>
  </r>
  <r>
    <n v="510"/>
    <x v="510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x v="50"/>
    <x v="121"/>
    <x v="0"/>
    <s v="animation"/>
  </r>
  <r>
    <n v="511"/>
    <x v="511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x v="56"/>
    <x v="179"/>
    <x v="0"/>
    <s v="animation"/>
  </r>
  <r>
    <n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x v="50"/>
    <x v="148"/>
    <x v="0"/>
    <s v="animation"/>
  </r>
  <r>
    <n v="513"/>
    <x v="513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x v="51"/>
    <x v="406"/>
    <x v="0"/>
    <s v="animation"/>
  </r>
  <r>
    <n v="514"/>
    <x v="514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x v="56"/>
    <x v="407"/>
    <x v="0"/>
    <s v="animation"/>
  </r>
  <r>
    <n v="515"/>
    <x v="515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x v="78"/>
    <x v="408"/>
    <x v="0"/>
    <s v="animation"/>
  </r>
  <r>
    <n v="516"/>
    <x v="516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x v="50"/>
    <x v="121"/>
    <x v="0"/>
    <s v="animation"/>
  </r>
  <r>
    <n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x v="60"/>
    <x v="409"/>
    <x v="0"/>
    <s v="animation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x v="50"/>
    <x v="121"/>
    <x v="0"/>
    <s v="animation"/>
  </r>
  <r>
    <n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x v="61"/>
    <x v="410"/>
    <x v="0"/>
    <s v="animation"/>
  </r>
  <r>
    <n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x v="21"/>
    <x v="411"/>
    <x v="1"/>
    <s v="plays"/>
  </r>
  <r>
    <n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x v="2"/>
    <x v="412"/>
    <x v="1"/>
    <s v="plays"/>
  </r>
  <r>
    <n v="522"/>
    <x v="522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x v="41"/>
    <x v="413"/>
    <x v="1"/>
    <s v="plays"/>
  </r>
  <r>
    <n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x v="10"/>
    <x v="414"/>
    <x v="1"/>
    <s v="plays"/>
  </r>
  <r>
    <n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x v="15"/>
    <x v="415"/>
    <x v="1"/>
    <s v="plays"/>
  </r>
  <r>
    <n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x v="8"/>
    <x v="416"/>
    <x v="1"/>
    <s v="plays"/>
  </r>
  <r>
    <n v="526"/>
    <x v="526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x v="35"/>
    <x v="417"/>
    <x v="1"/>
    <s v="plays"/>
  </r>
  <r>
    <n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x v="7"/>
    <x v="418"/>
    <x v="1"/>
    <s v="plays"/>
  </r>
  <r>
    <n v="528"/>
    <x v="528"/>
    <s v="A Festival Backed Production of a Full-Length Play."/>
    <x v="146"/>
    <x v="414"/>
    <x v="0"/>
    <x v="0"/>
    <s v="USD"/>
    <n v="1434921600"/>
    <n v="1433109907"/>
    <b v="0"/>
    <n v="30"/>
    <b v="1"/>
    <s v="theater/plays"/>
    <x v="31"/>
    <x v="419"/>
    <x v="1"/>
    <s v="plays"/>
  </r>
  <r>
    <n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x v="22"/>
    <x v="420"/>
    <x v="1"/>
    <s v="plays"/>
  </r>
  <r>
    <n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x v="29"/>
    <x v="421"/>
    <x v="1"/>
    <s v="plays"/>
  </r>
  <r>
    <n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x v="8"/>
    <x v="422"/>
    <x v="1"/>
    <s v="plays"/>
  </r>
  <r>
    <n v="532"/>
    <x v="532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x v="4"/>
    <x v="423"/>
    <x v="1"/>
    <s v="plays"/>
  </r>
  <r>
    <n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x v="8"/>
    <x v="424"/>
    <x v="1"/>
    <s v="plays"/>
  </r>
  <r>
    <n v="534"/>
    <x v="534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x v="2"/>
    <x v="425"/>
    <x v="1"/>
    <s v="plays"/>
  </r>
  <r>
    <n v="535"/>
    <x v="535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x v="33"/>
    <x v="426"/>
    <x v="1"/>
    <s v="plays"/>
  </r>
  <r>
    <n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x v="90"/>
    <x v="427"/>
    <x v="1"/>
    <s v="plays"/>
  </r>
  <r>
    <n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x v="10"/>
    <x v="428"/>
    <x v="1"/>
    <s v="plays"/>
  </r>
  <r>
    <n v="538"/>
    <x v="538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x v="120"/>
    <x v="429"/>
    <x v="1"/>
    <s v="plays"/>
  </r>
  <r>
    <n v="539"/>
    <x v="539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x v="7"/>
    <x v="430"/>
    <x v="1"/>
    <s v="plays"/>
  </r>
  <r>
    <n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x v="50"/>
    <x v="120"/>
    <x v="2"/>
    <s v="web"/>
  </r>
  <r>
    <n v="541"/>
    <x v="541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x v="60"/>
    <x v="380"/>
    <x v="2"/>
    <s v="web"/>
  </r>
  <r>
    <n v="542"/>
    <x v="542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x v="50"/>
    <x v="120"/>
    <x v="2"/>
    <s v="web"/>
  </r>
  <r>
    <n v="543"/>
    <x v="543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x v="50"/>
    <x v="431"/>
    <x v="2"/>
    <s v="web"/>
  </r>
  <r>
    <n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x v="60"/>
    <x v="362"/>
    <x v="2"/>
    <s v="web"/>
  </r>
  <r>
    <n v="545"/>
    <x v="545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x v="117"/>
    <x v="432"/>
    <x v="2"/>
    <s v="web"/>
  </r>
  <r>
    <n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x v="50"/>
    <x v="433"/>
    <x v="2"/>
    <s v="web"/>
  </r>
  <r>
    <n v="547"/>
    <x v="547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x v="50"/>
    <x v="121"/>
    <x v="2"/>
    <s v="web"/>
  </r>
  <r>
    <n v="548"/>
    <x v="548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x v="50"/>
    <x v="373"/>
    <x v="2"/>
    <s v="web"/>
  </r>
  <r>
    <n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x v="56"/>
    <x v="434"/>
    <x v="2"/>
    <s v="web"/>
  </r>
  <r>
    <n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x v="60"/>
    <x v="435"/>
    <x v="2"/>
    <s v="web"/>
  </r>
  <r>
    <n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x v="62"/>
    <x v="436"/>
    <x v="2"/>
    <s v="web"/>
  </r>
  <r>
    <n v="552"/>
    <x v="552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x v="50"/>
    <x v="121"/>
    <x v="2"/>
    <s v="web"/>
  </r>
  <r>
    <n v="553"/>
    <x v="553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x v="50"/>
    <x v="372"/>
    <x v="2"/>
    <s v="web"/>
  </r>
  <r>
    <n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x v="121"/>
    <x v="437"/>
    <x v="2"/>
    <s v="web"/>
  </r>
  <r>
    <n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x v="50"/>
    <x v="121"/>
    <x v="2"/>
    <s v="web"/>
  </r>
  <r>
    <n v="556"/>
    <x v="556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x v="56"/>
    <x v="438"/>
    <x v="2"/>
    <s v="web"/>
  </r>
  <r>
    <n v="557"/>
    <x v="557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x v="60"/>
    <x v="439"/>
    <x v="2"/>
    <s v="web"/>
  </r>
  <r>
    <n v="558"/>
    <x v="558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x v="50"/>
    <x v="121"/>
    <x v="2"/>
    <s v="web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x v="50"/>
    <x v="73"/>
    <x v="2"/>
    <s v="web"/>
  </r>
  <r>
    <n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x v="50"/>
    <x v="143"/>
    <x v="2"/>
    <s v="web"/>
  </r>
  <r>
    <n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x v="50"/>
    <x v="440"/>
    <x v="2"/>
    <s v="web"/>
  </r>
  <r>
    <n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x v="50"/>
    <x v="121"/>
    <x v="2"/>
    <s v="web"/>
  </r>
  <r>
    <n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x v="50"/>
    <x v="441"/>
    <x v="2"/>
    <s v="web"/>
  </r>
  <r>
    <n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x v="50"/>
    <x v="120"/>
    <x v="2"/>
    <s v="web"/>
  </r>
  <r>
    <n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x v="50"/>
    <x v="121"/>
    <x v="2"/>
    <s v="web"/>
  </r>
  <r>
    <n v="566"/>
    <x v="566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x v="50"/>
    <x v="120"/>
    <x v="2"/>
    <s v="web"/>
  </r>
  <r>
    <n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x v="50"/>
    <x v="121"/>
    <x v="2"/>
    <s v="web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x v="60"/>
    <x v="442"/>
    <x v="2"/>
    <s v="web"/>
  </r>
  <r>
    <n v="569"/>
    <x v="569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x v="60"/>
    <x v="135"/>
    <x v="2"/>
    <s v="web"/>
  </r>
  <r>
    <n v="570"/>
    <x v="570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x v="50"/>
    <x v="443"/>
    <x v="2"/>
    <s v="web"/>
  </r>
  <r>
    <n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x v="50"/>
    <x v="444"/>
    <x v="2"/>
    <s v="web"/>
  </r>
  <r>
    <n v="572"/>
    <x v="572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x v="50"/>
    <x v="121"/>
    <x v="2"/>
    <s v="web"/>
  </r>
  <r>
    <n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x v="50"/>
    <x v="445"/>
    <x v="2"/>
    <s v="web"/>
  </r>
  <r>
    <n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x v="60"/>
    <x v="135"/>
    <x v="2"/>
    <s v="web"/>
  </r>
  <r>
    <n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x v="50"/>
    <x v="446"/>
    <x v="2"/>
    <s v="web"/>
  </r>
  <r>
    <n v="576"/>
    <x v="576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x v="50"/>
    <x v="120"/>
    <x v="2"/>
    <s v="web"/>
  </r>
  <r>
    <n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x v="50"/>
    <x v="119"/>
    <x v="2"/>
    <s v="web"/>
  </r>
  <r>
    <n v="578"/>
    <x v="578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x v="50"/>
    <x v="447"/>
    <x v="2"/>
    <s v="web"/>
  </r>
  <r>
    <n v="579"/>
    <x v="579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x v="60"/>
    <x v="431"/>
    <x v="2"/>
    <s v="web"/>
  </r>
  <r>
    <n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x v="50"/>
    <x v="120"/>
    <x v="2"/>
    <s v="web"/>
  </r>
  <r>
    <n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x v="50"/>
    <x v="121"/>
    <x v="2"/>
    <s v="web"/>
  </r>
  <r>
    <n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x v="50"/>
    <x v="121"/>
    <x v="2"/>
    <s v="web"/>
  </r>
  <r>
    <n v="583"/>
    <x v="583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x v="50"/>
    <x v="120"/>
    <x v="2"/>
    <s v="web"/>
  </r>
  <r>
    <n v="584"/>
    <x v="584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x v="60"/>
    <x v="144"/>
    <x v="2"/>
    <s v="web"/>
  </r>
  <r>
    <n v="585"/>
    <x v="585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x v="50"/>
    <x v="121"/>
    <x v="2"/>
    <s v="web"/>
  </r>
  <r>
    <n v="586"/>
    <x v="586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x v="60"/>
    <x v="448"/>
    <x v="2"/>
    <s v="web"/>
  </r>
  <r>
    <n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x v="114"/>
    <x v="449"/>
    <x v="2"/>
    <s v="web"/>
  </r>
  <r>
    <n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x v="56"/>
    <x v="450"/>
    <x v="2"/>
    <s v="web"/>
  </r>
  <r>
    <n v="589"/>
    <x v="589"/>
    <s v="Services closer than you think..."/>
    <x v="51"/>
    <x v="116"/>
    <x v="2"/>
    <x v="0"/>
    <s v="USD"/>
    <n v="1436366699"/>
    <n v="1435070699"/>
    <b v="0"/>
    <n v="1"/>
    <b v="0"/>
    <s v="technology/web"/>
    <x v="50"/>
    <x v="120"/>
    <x v="2"/>
    <s v="web"/>
  </r>
  <r>
    <n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x v="65"/>
    <x v="451"/>
    <x v="2"/>
    <s v="web"/>
  </r>
  <r>
    <n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x v="50"/>
    <x v="452"/>
    <x v="2"/>
    <s v="web"/>
  </r>
  <r>
    <n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x v="56"/>
    <x v="404"/>
    <x v="2"/>
    <s v="web"/>
  </r>
  <r>
    <n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x v="61"/>
    <x v="453"/>
    <x v="2"/>
    <s v="web"/>
  </r>
  <r>
    <n v="594"/>
    <x v="594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x v="50"/>
    <x v="31"/>
    <x v="2"/>
    <s v="web"/>
  </r>
  <r>
    <n v="595"/>
    <x v="595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x v="50"/>
    <x v="454"/>
    <x v="2"/>
    <s v="web"/>
  </r>
  <r>
    <n v="596"/>
    <x v="596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x v="50"/>
    <x v="362"/>
    <x v="2"/>
    <s v="web"/>
  </r>
  <r>
    <n v="597"/>
    <x v="597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x v="50"/>
    <x v="119"/>
    <x v="2"/>
    <s v="web"/>
  </r>
  <r>
    <n v="598"/>
    <x v="598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x v="122"/>
    <x v="455"/>
    <x v="2"/>
    <s v="web"/>
  </r>
  <r>
    <n v="599"/>
    <x v="599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x v="50"/>
    <x v="456"/>
    <x v="2"/>
    <s v="web"/>
  </r>
  <r>
    <n v="600"/>
    <x v="600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x v="53"/>
    <x v="101"/>
    <x v="2"/>
    <s v="web"/>
  </r>
  <r>
    <n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x v="60"/>
    <x v="457"/>
    <x v="2"/>
    <s v="web"/>
  </r>
  <r>
    <n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x v="50"/>
    <x v="121"/>
    <x v="2"/>
    <s v="web"/>
  </r>
  <r>
    <n v="603"/>
    <x v="603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x v="65"/>
    <x v="458"/>
    <x v="2"/>
    <s v="web"/>
  </r>
  <r>
    <n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x v="50"/>
    <x v="121"/>
    <x v="2"/>
    <s v="web"/>
  </r>
  <r>
    <n v="605"/>
    <x v="605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x v="56"/>
    <x v="459"/>
    <x v="2"/>
    <s v="web"/>
  </r>
  <r>
    <n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x v="50"/>
    <x v="119"/>
    <x v="2"/>
    <s v="web"/>
  </r>
  <r>
    <n v="607"/>
    <x v="607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x v="50"/>
    <x v="121"/>
    <x v="2"/>
    <s v="web"/>
  </r>
  <r>
    <n v="608"/>
    <x v="608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x v="60"/>
    <x v="460"/>
    <x v="2"/>
    <s v="web"/>
  </r>
  <r>
    <n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x v="60"/>
    <x v="144"/>
    <x v="2"/>
    <s v="web"/>
  </r>
  <r>
    <n v="610"/>
    <x v="610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x v="50"/>
    <x v="121"/>
    <x v="2"/>
    <s v="web"/>
  </r>
  <r>
    <n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x v="50"/>
    <x v="121"/>
    <x v="2"/>
    <s v="web"/>
  </r>
  <r>
    <n v="612"/>
    <x v="612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x v="50"/>
    <x v="121"/>
    <x v="2"/>
    <s v="web"/>
  </r>
  <r>
    <n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x v="70"/>
    <x v="461"/>
    <x v="2"/>
    <s v="web"/>
  </r>
  <r>
    <n v="614"/>
    <x v="614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x v="50"/>
    <x v="121"/>
    <x v="2"/>
    <s v="web"/>
  </r>
  <r>
    <n v="615"/>
    <x v="615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x v="50"/>
    <x v="121"/>
    <x v="2"/>
    <s v="web"/>
  </r>
  <r>
    <n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x v="50"/>
    <x v="121"/>
    <x v="2"/>
    <s v="web"/>
  </r>
  <r>
    <n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x v="56"/>
    <x v="135"/>
    <x v="2"/>
    <s v="web"/>
  </r>
  <r>
    <n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x v="50"/>
    <x v="121"/>
    <x v="2"/>
    <s v="web"/>
  </r>
  <r>
    <n v="619"/>
    <x v="619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x v="50"/>
    <x v="120"/>
    <x v="2"/>
    <s v="web"/>
  </r>
  <r>
    <n v="620"/>
    <x v="620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x v="60"/>
    <x v="462"/>
    <x v="2"/>
    <s v="web"/>
  </r>
  <r>
    <n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x v="60"/>
    <x v="463"/>
    <x v="2"/>
    <s v="web"/>
  </r>
  <r>
    <n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x v="52"/>
    <x v="464"/>
    <x v="2"/>
    <s v="web"/>
  </r>
  <r>
    <n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x v="50"/>
    <x v="121"/>
    <x v="2"/>
    <s v="web"/>
  </r>
  <r>
    <n v="624"/>
    <x v="624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x v="50"/>
    <x v="121"/>
    <x v="2"/>
    <s v="web"/>
  </r>
  <r>
    <n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x v="50"/>
    <x v="121"/>
    <x v="2"/>
    <s v="web"/>
  </r>
  <r>
    <n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x v="123"/>
    <x v="465"/>
    <x v="2"/>
    <s v="web"/>
  </r>
  <r>
    <n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x v="50"/>
    <x v="466"/>
    <x v="2"/>
    <s v="web"/>
  </r>
  <r>
    <n v="628"/>
    <x v="628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x v="50"/>
    <x v="121"/>
    <x v="2"/>
    <s v="web"/>
  </r>
  <r>
    <n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x v="50"/>
    <x v="467"/>
    <x v="2"/>
    <s v="web"/>
  </r>
  <r>
    <n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x v="50"/>
    <x v="119"/>
    <x v="2"/>
    <s v="web"/>
  </r>
  <r>
    <n v="631"/>
    <x v="631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x v="60"/>
    <x v="468"/>
    <x v="2"/>
    <s v="web"/>
  </r>
  <r>
    <n v="632"/>
    <x v="632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x v="50"/>
    <x v="121"/>
    <x v="2"/>
    <s v="web"/>
  </r>
  <r>
    <n v="633"/>
    <x v="633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x v="81"/>
    <x v="469"/>
    <x v="2"/>
    <s v="web"/>
  </r>
  <r>
    <n v="634"/>
    <x v="634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x v="50"/>
    <x v="120"/>
    <x v="2"/>
    <s v="web"/>
  </r>
  <r>
    <n v="635"/>
    <x v="635"/>
    <s v="Network used for building technology development teams."/>
    <x v="31"/>
    <x v="369"/>
    <x v="1"/>
    <x v="0"/>
    <s v="USD"/>
    <n v="1428804762"/>
    <n v="1426212762"/>
    <b v="0"/>
    <n v="1"/>
    <b v="0"/>
    <s v="technology/web"/>
    <x v="50"/>
    <x v="447"/>
    <x v="2"/>
    <s v="web"/>
  </r>
  <r>
    <n v="636"/>
    <x v="636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x v="50"/>
    <x v="143"/>
    <x v="2"/>
    <s v="web"/>
  </r>
  <r>
    <n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x v="50"/>
    <x v="121"/>
    <x v="2"/>
    <s v="web"/>
  </r>
  <r>
    <n v="638"/>
    <x v="638"/>
    <s v="O0"/>
    <x v="61"/>
    <x v="461"/>
    <x v="1"/>
    <x v="12"/>
    <s v="EUR"/>
    <n v="1490447662"/>
    <n v="1485267262"/>
    <b v="0"/>
    <n v="6"/>
    <b v="0"/>
    <s v="technology/web"/>
    <x v="50"/>
    <x v="362"/>
    <x v="2"/>
    <s v="web"/>
  </r>
  <r>
    <n v="639"/>
    <x v="639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x v="50"/>
    <x v="120"/>
    <x v="2"/>
    <s v="web"/>
  </r>
  <r>
    <n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x v="124"/>
    <x v="470"/>
    <x v="2"/>
    <s v="wearables"/>
  </r>
  <r>
    <n v="641"/>
    <x v="641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x v="17"/>
    <x v="471"/>
    <x v="2"/>
    <s v="wearables"/>
  </r>
  <r>
    <n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x v="125"/>
    <x v="472"/>
    <x v="2"/>
    <s v="wearables"/>
  </r>
  <r>
    <n v="643"/>
    <x v="643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x v="6"/>
    <x v="473"/>
    <x v="2"/>
    <s v="wearables"/>
  </r>
  <r>
    <n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x v="126"/>
    <x v="474"/>
    <x v="2"/>
    <s v="wearables"/>
  </r>
  <r>
    <n v="645"/>
    <x v="645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x v="127"/>
    <x v="475"/>
    <x v="2"/>
    <s v="wearables"/>
  </r>
  <r>
    <n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x v="88"/>
    <x v="476"/>
    <x v="2"/>
    <s v="wearables"/>
  </r>
  <r>
    <n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x v="13"/>
    <x v="477"/>
    <x v="2"/>
    <s v="wearables"/>
  </r>
  <r>
    <n v="648"/>
    <x v="648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x v="37"/>
    <x v="478"/>
    <x v="2"/>
    <s v="wearables"/>
  </r>
  <r>
    <n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x v="49"/>
    <x v="479"/>
    <x v="2"/>
    <s v="wearables"/>
  </r>
  <r>
    <n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x v="20"/>
    <x v="480"/>
    <x v="2"/>
    <s v="wearables"/>
  </r>
  <r>
    <n v="651"/>
    <x v="651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x v="7"/>
    <x v="481"/>
    <x v="2"/>
    <s v="wearables"/>
  </r>
  <r>
    <n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x v="8"/>
    <x v="482"/>
    <x v="2"/>
    <s v="wearables"/>
  </r>
  <r>
    <n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x v="48"/>
    <x v="483"/>
    <x v="2"/>
    <s v="wearables"/>
  </r>
  <r>
    <n v="654"/>
    <x v="654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x v="128"/>
    <x v="484"/>
    <x v="2"/>
    <s v="wearables"/>
  </r>
  <r>
    <n v="655"/>
    <x v="655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x v="92"/>
    <x v="485"/>
    <x v="2"/>
    <s v="wearables"/>
  </r>
  <r>
    <n v="656"/>
    <x v="656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x v="111"/>
    <x v="486"/>
    <x v="2"/>
    <s v="wearables"/>
  </r>
  <r>
    <n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x v="9"/>
    <x v="487"/>
    <x v="2"/>
    <s v="wearables"/>
  </r>
  <r>
    <n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x v="3"/>
    <x v="488"/>
    <x v="2"/>
    <s v="wearables"/>
  </r>
  <r>
    <n v="659"/>
    <x v="659"/>
    <s v="Sync up your lifestyle"/>
    <x v="9"/>
    <x v="481"/>
    <x v="0"/>
    <x v="0"/>
    <s v="USD"/>
    <n v="1440339295"/>
    <n v="1437747295"/>
    <b v="0"/>
    <n v="21"/>
    <b v="1"/>
    <s v="technology/wearables"/>
    <x v="7"/>
    <x v="489"/>
    <x v="2"/>
    <s v="wearables"/>
  </r>
  <r>
    <n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x v="56"/>
    <x v="490"/>
    <x v="2"/>
    <s v="wearables"/>
  </r>
  <r>
    <n v="661"/>
    <x v="661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x v="60"/>
    <x v="491"/>
    <x v="2"/>
    <s v="wearables"/>
  </r>
  <r>
    <n v="662"/>
    <x v="662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x v="50"/>
    <x v="492"/>
    <x v="2"/>
    <s v="wearables"/>
  </r>
  <r>
    <n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x v="50"/>
    <x v="101"/>
    <x v="2"/>
    <s v="wearables"/>
  </r>
  <r>
    <n v="664"/>
    <x v="664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x v="59"/>
    <x v="493"/>
    <x v="2"/>
    <s v="wearables"/>
  </r>
  <r>
    <n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x v="118"/>
    <x v="494"/>
    <x v="2"/>
    <s v="wearables"/>
  </r>
  <r>
    <n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x v="50"/>
    <x v="447"/>
    <x v="2"/>
    <s v="wearables"/>
  </r>
  <r>
    <n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x v="54"/>
    <x v="495"/>
    <x v="2"/>
    <s v="wearables"/>
  </r>
  <r>
    <n v="668"/>
    <x v="668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x v="62"/>
    <x v="496"/>
    <x v="2"/>
    <s v="wearables"/>
  </r>
  <r>
    <n v="669"/>
    <x v="669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x v="66"/>
    <x v="497"/>
    <x v="2"/>
    <s v="wearables"/>
  </r>
  <r>
    <n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x v="129"/>
    <x v="498"/>
    <x v="2"/>
    <s v="wearables"/>
  </r>
  <r>
    <n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x v="115"/>
    <x v="499"/>
    <x v="2"/>
    <s v="wearables"/>
  </r>
  <r>
    <n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x v="66"/>
    <x v="500"/>
    <x v="2"/>
    <s v="wearables"/>
  </r>
  <r>
    <n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x v="50"/>
    <x v="409"/>
    <x v="2"/>
    <s v="wearables"/>
  </r>
  <r>
    <n v="674"/>
    <x v="674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x v="50"/>
    <x v="501"/>
    <x v="2"/>
    <s v="wearables"/>
  </r>
  <r>
    <n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x v="77"/>
    <x v="502"/>
    <x v="2"/>
    <s v="wearables"/>
  </r>
  <r>
    <n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x v="60"/>
    <x v="503"/>
    <x v="2"/>
    <s v="wearables"/>
  </r>
  <r>
    <n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x v="73"/>
    <x v="504"/>
    <x v="2"/>
    <s v="wearables"/>
  </r>
  <r>
    <n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x v="65"/>
    <x v="505"/>
    <x v="2"/>
    <s v="wearables"/>
  </r>
  <r>
    <n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x v="77"/>
    <x v="506"/>
    <x v="2"/>
    <s v="wearables"/>
  </r>
  <r>
    <n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x v="73"/>
    <x v="507"/>
    <x v="2"/>
    <s v="wearables"/>
  </r>
  <r>
    <n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x v="50"/>
    <x v="120"/>
    <x v="2"/>
    <s v="wearables"/>
  </r>
  <r>
    <n v="682"/>
    <x v="682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x v="50"/>
    <x v="508"/>
    <x v="2"/>
    <s v="wearables"/>
  </r>
  <r>
    <n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x v="60"/>
    <x v="509"/>
    <x v="2"/>
    <s v="wearables"/>
  </r>
  <r>
    <n v="684"/>
    <x v="684"/>
    <s v="Arcus gives your fingers super powers."/>
    <x v="163"/>
    <x v="502"/>
    <x v="2"/>
    <x v="0"/>
    <s v="USD"/>
    <n v="1406257200"/>
    <n v="1403176891"/>
    <b v="0"/>
    <n v="135"/>
    <b v="0"/>
    <s v="technology/wearables"/>
    <x v="113"/>
    <x v="510"/>
    <x v="2"/>
    <s v="wearables"/>
  </r>
  <r>
    <n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x v="58"/>
    <x v="511"/>
    <x v="2"/>
    <s v="wearables"/>
  </r>
  <r>
    <n v="686"/>
    <x v="686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x v="50"/>
    <x v="121"/>
    <x v="2"/>
    <s v="wearables"/>
  </r>
  <r>
    <n v="687"/>
    <x v="687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x v="65"/>
    <x v="512"/>
    <x v="2"/>
    <s v="wearables"/>
  </r>
  <r>
    <n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x v="130"/>
    <x v="513"/>
    <x v="2"/>
    <s v="wearables"/>
  </r>
  <r>
    <n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x v="74"/>
    <x v="514"/>
    <x v="2"/>
    <s v="wearables"/>
  </r>
  <r>
    <n v="690"/>
    <x v="690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x v="81"/>
    <x v="515"/>
    <x v="2"/>
    <s v="wearables"/>
  </r>
  <r>
    <n v="691"/>
    <x v="691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x v="60"/>
    <x v="433"/>
    <x v="2"/>
    <s v="wearables"/>
  </r>
  <r>
    <n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x v="113"/>
    <x v="516"/>
    <x v="2"/>
    <s v="wearables"/>
  </r>
  <r>
    <n v="693"/>
    <x v="693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x v="131"/>
    <x v="517"/>
    <x v="2"/>
    <s v="wearables"/>
  </r>
  <r>
    <n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x v="50"/>
    <x v="518"/>
    <x v="2"/>
    <s v="wearables"/>
  </r>
  <r>
    <n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x v="60"/>
    <x v="519"/>
    <x v="2"/>
    <s v="wearables"/>
  </r>
  <r>
    <n v="696"/>
    <x v="696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x v="50"/>
    <x v="120"/>
    <x v="2"/>
    <s v="wearables"/>
  </r>
  <r>
    <n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x v="132"/>
    <x v="520"/>
    <x v="2"/>
    <s v="wearables"/>
  </r>
  <r>
    <n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x v="77"/>
    <x v="521"/>
    <x v="2"/>
    <s v="wearables"/>
  </r>
  <r>
    <n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x v="133"/>
    <x v="522"/>
    <x v="2"/>
    <s v="wearables"/>
  </r>
  <r>
    <n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x v="56"/>
    <x v="31"/>
    <x v="2"/>
    <s v="wearables"/>
  </r>
  <r>
    <n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x v="117"/>
    <x v="523"/>
    <x v="2"/>
    <s v="wearables"/>
  </r>
  <r>
    <n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x v="134"/>
    <x v="524"/>
    <x v="2"/>
    <s v="wearables"/>
  </r>
  <r>
    <n v="703"/>
    <x v="703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x v="52"/>
    <x v="525"/>
    <x v="2"/>
    <s v="wearables"/>
  </r>
  <r>
    <n v="704"/>
    <x v="704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x v="60"/>
    <x v="526"/>
    <x v="2"/>
    <s v="wearables"/>
  </r>
  <r>
    <n v="705"/>
    <x v="705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x v="60"/>
    <x v="527"/>
    <x v="2"/>
    <s v="wearables"/>
  </r>
  <r>
    <n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x v="50"/>
    <x v="121"/>
    <x v="2"/>
    <s v="wearables"/>
  </r>
  <r>
    <n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x v="135"/>
    <x v="528"/>
    <x v="2"/>
    <s v="wearables"/>
  </r>
  <r>
    <n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x v="66"/>
    <x v="529"/>
    <x v="2"/>
    <s v="wearables"/>
  </r>
  <r>
    <n v="709"/>
    <x v="709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x v="50"/>
    <x v="452"/>
    <x v="2"/>
    <s v="wearables"/>
  </r>
  <r>
    <n v="710"/>
    <x v="71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x v="50"/>
    <x v="121"/>
    <x v="2"/>
    <s v="wearables"/>
  </r>
  <r>
    <n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x v="122"/>
    <x v="530"/>
    <x v="2"/>
    <s v="wearables"/>
  </r>
  <r>
    <n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x v="50"/>
    <x v="531"/>
    <x v="2"/>
    <s v="wearables"/>
  </r>
  <r>
    <n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x v="60"/>
    <x v="532"/>
    <x v="2"/>
    <s v="wearables"/>
  </r>
  <r>
    <n v="714"/>
    <x v="714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x v="77"/>
    <x v="533"/>
    <x v="2"/>
    <s v="wearables"/>
  </r>
  <r>
    <n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x v="62"/>
    <x v="534"/>
    <x v="2"/>
    <s v="wearables"/>
  </r>
  <r>
    <n v="716"/>
    <x v="716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x v="54"/>
    <x v="535"/>
    <x v="2"/>
    <s v="wearables"/>
  </r>
  <r>
    <n v="717"/>
    <x v="717"/>
    <s v="Cool air flowing under clothing keeps you cool."/>
    <x v="57"/>
    <x v="527"/>
    <x v="2"/>
    <x v="0"/>
    <s v="USD"/>
    <n v="1409949002"/>
    <n v="1407357002"/>
    <b v="0"/>
    <n v="4"/>
    <b v="0"/>
    <s v="technology/wearables"/>
    <x v="50"/>
    <x v="536"/>
    <x v="2"/>
    <s v="wearables"/>
  </r>
  <r>
    <n v="718"/>
    <x v="718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x v="60"/>
    <x v="377"/>
    <x v="2"/>
    <s v="wearables"/>
  </r>
  <r>
    <n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x v="60"/>
    <x v="537"/>
    <x v="2"/>
    <s v="wearables"/>
  </r>
  <r>
    <n v="720"/>
    <x v="720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x v="124"/>
    <x v="538"/>
    <x v="3"/>
    <s v="nonfiction"/>
  </r>
  <r>
    <n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x v="108"/>
    <x v="539"/>
    <x v="3"/>
    <s v="nonfiction"/>
  </r>
  <r>
    <n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x v="88"/>
    <x v="540"/>
    <x v="3"/>
    <s v="nonfiction"/>
  </r>
  <r>
    <n v="723"/>
    <x v="723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x v="15"/>
    <x v="541"/>
    <x v="3"/>
    <s v="nonfiction"/>
  </r>
  <r>
    <n v="724"/>
    <x v="724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x v="2"/>
    <x v="542"/>
    <x v="3"/>
    <s v="nonfiction"/>
  </r>
  <r>
    <n v="725"/>
    <x v="725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x v="8"/>
    <x v="543"/>
    <x v="3"/>
    <s v="nonfiction"/>
  </r>
  <r>
    <n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x v="7"/>
    <x v="544"/>
    <x v="3"/>
    <s v="nonfiction"/>
  </r>
  <r>
    <n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x v="94"/>
    <x v="545"/>
    <x v="3"/>
    <s v="nonfiction"/>
  </r>
  <r>
    <n v="728"/>
    <x v="728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x v="6"/>
    <x v="546"/>
    <x v="3"/>
    <s v="nonfiction"/>
  </r>
  <r>
    <n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x v="26"/>
    <x v="547"/>
    <x v="3"/>
    <s v="nonfiction"/>
  </r>
  <r>
    <n v="730"/>
    <x v="730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x v="88"/>
    <x v="548"/>
    <x v="3"/>
    <s v="nonfiction"/>
  </r>
  <r>
    <n v="731"/>
    <x v="731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x v="9"/>
    <x v="549"/>
    <x v="3"/>
    <s v="nonfiction"/>
  </r>
  <r>
    <n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x v="12"/>
    <x v="550"/>
    <x v="3"/>
    <s v="nonfiction"/>
  </r>
  <r>
    <n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x v="28"/>
    <x v="551"/>
    <x v="3"/>
    <s v="nonfiction"/>
  </r>
  <r>
    <n v="734"/>
    <x v="734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x v="9"/>
    <x v="552"/>
    <x v="3"/>
    <s v="nonfiction"/>
  </r>
  <r>
    <n v="735"/>
    <x v="735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x v="35"/>
    <x v="553"/>
    <x v="3"/>
    <s v="nonfiction"/>
  </r>
  <r>
    <n v="736"/>
    <x v="736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x v="136"/>
    <x v="201"/>
    <x v="3"/>
    <s v="nonfiction"/>
  </r>
  <r>
    <n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x v="108"/>
    <x v="98"/>
    <x v="3"/>
    <s v="nonfiction"/>
  </r>
  <r>
    <n v="738"/>
    <x v="738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x v="13"/>
    <x v="554"/>
    <x v="3"/>
    <s v="nonfiction"/>
  </r>
  <r>
    <n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x v="137"/>
    <x v="555"/>
    <x v="3"/>
    <s v="nonfiction"/>
  </r>
  <r>
    <n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x v="13"/>
    <x v="556"/>
    <x v="3"/>
    <s v="nonfiction"/>
  </r>
  <r>
    <n v="741"/>
    <x v="741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x v="21"/>
    <x v="557"/>
    <x v="3"/>
    <s v="nonfiction"/>
  </r>
  <r>
    <n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x v="38"/>
    <x v="558"/>
    <x v="3"/>
    <s v="nonfiction"/>
  </r>
  <r>
    <n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x v="34"/>
    <x v="559"/>
    <x v="3"/>
    <s v="nonfiction"/>
  </r>
  <r>
    <n v="744"/>
    <x v="744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x v="21"/>
    <x v="560"/>
    <x v="3"/>
    <s v="nonfiction"/>
  </r>
  <r>
    <n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x v="99"/>
    <x v="561"/>
    <x v="3"/>
    <s v="nonfiction"/>
  </r>
  <r>
    <n v="746"/>
    <x v="746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x v="38"/>
    <x v="562"/>
    <x v="3"/>
    <s v="nonfiction"/>
  </r>
  <r>
    <n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x v="8"/>
    <x v="563"/>
    <x v="3"/>
    <s v="nonfiction"/>
  </r>
  <r>
    <n v="748"/>
    <x v="748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x v="8"/>
    <x v="564"/>
    <x v="3"/>
    <s v="nonfiction"/>
  </r>
  <r>
    <n v="749"/>
    <x v="749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x v="6"/>
    <x v="565"/>
    <x v="3"/>
    <s v="nonfiction"/>
  </r>
  <r>
    <n v="750"/>
    <x v="750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x v="33"/>
    <x v="566"/>
    <x v="3"/>
    <s v="nonfiction"/>
  </r>
  <r>
    <n v="751"/>
    <x v="751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x v="17"/>
    <x v="567"/>
    <x v="3"/>
    <s v="nonfiction"/>
  </r>
  <r>
    <n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x v="20"/>
    <x v="568"/>
    <x v="3"/>
    <s v="nonfiction"/>
  </r>
  <r>
    <n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x v="30"/>
    <x v="569"/>
    <x v="3"/>
    <s v="nonfiction"/>
  </r>
  <r>
    <n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x v="3"/>
    <x v="570"/>
    <x v="3"/>
    <s v="nonfiction"/>
  </r>
  <r>
    <n v="755"/>
    <x v="755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x v="21"/>
    <x v="571"/>
    <x v="3"/>
    <s v="nonfiction"/>
  </r>
  <r>
    <n v="756"/>
    <x v="756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x v="90"/>
    <x v="572"/>
    <x v="3"/>
    <s v="nonfiction"/>
  </r>
  <r>
    <n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x v="138"/>
    <x v="573"/>
    <x v="3"/>
    <s v="nonfiction"/>
  </r>
  <r>
    <n v="758"/>
    <x v="758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x v="21"/>
    <x v="574"/>
    <x v="3"/>
    <s v="nonfiction"/>
  </r>
  <r>
    <n v="759"/>
    <x v="759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x v="21"/>
    <x v="575"/>
    <x v="3"/>
    <s v="nonfiction"/>
  </r>
  <r>
    <n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x v="50"/>
    <x v="121"/>
    <x v="3"/>
    <s v="fiction"/>
  </r>
  <r>
    <n v="761"/>
    <x v="761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x v="62"/>
    <x v="576"/>
    <x v="3"/>
    <s v="fiction"/>
  </r>
  <r>
    <n v="762"/>
    <x v="762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x v="50"/>
    <x v="121"/>
    <x v="3"/>
    <s v="fiction"/>
  </r>
  <r>
    <n v="763"/>
    <x v="763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x v="50"/>
    <x v="144"/>
    <x v="3"/>
    <s v="fiction"/>
  </r>
  <r>
    <n v="764"/>
    <x v="764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x v="50"/>
    <x v="121"/>
    <x v="3"/>
    <s v="fiction"/>
  </r>
  <r>
    <n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x v="71"/>
    <x v="577"/>
    <x v="3"/>
    <s v="fiction"/>
  </r>
  <r>
    <n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x v="50"/>
    <x v="121"/>
    <x v="3"/>
    <s v="fiction"/>
  </r>
  <r>
    <n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x v="65"/>
    <x v="578"/>
    <x v="3"/>
    <s v="fiction"/>
  </r>
  <r>
    <n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x v="50"/>
    <x v="121"/>
    <x v="3"/>
    <s v="fiction"/>
  </r>
  <r>
    <n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x v="139"/>
    <x v="579"/>
    <x v="3"/>
    <s v="fiction"/>
  </r>
  <r>
    <n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x v="50"/>
    <x v="121"/>
    <x v="3"/>
    <s v="fiction"/>
  </r>
  <r>
    <n v="771"/>
    <x v="771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x v="50"/>
    <x v="119"/>
    <x v="3"/>
    <s v="fiction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x v="56"/>
    <x v="73"/>
    <x v="3"/>
    <s v="fiction"/>
  </r>
  <r>
    <n v="773"/>
    <x v="773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x v="60"/>
    <x v="580"/>
    <x v="3"/>
    <s v="fiction"/>
  </r>
  <r>
    <n v="774"/>
    <x v="774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x v="140"/>
    <x v="492"/>
    <x v="3"/>
    <s v="fiction"/>
  </r>
  <r>
    <n v="775"/>
    <x v="775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x v="53"/>
    <x v="441"/>
    <x v="3"/>
    <s v="fiction"/>
  </r>
  <r>
    <n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x v="76"/>
    <x v="581"/>
    <x v="3"/>
    <s v="fiction"/>
  </r>
  <r>
    <n v="777"/>
    <x v="777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x v="60"/>
    <x v="582"/>
    <x v="3"/>
    <s v="fiction"/>
  </r>
  <r>
    <n v="778"/>
    <x v="778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x v="50"/>
    <x v="447"/>
    <x v="3"/>
    <s v="fiction"/>
  </r>
  <r>
    <n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x v="56"/>
    <x v="583"/>
    <x v="3"/>
    <s v="fiction"/>
  </r>
  <r>
    <n v="780"/>
    <x v="780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x v="3"/>
    <x v="584"/>
    <x v="4"/>
    <s v="rock"/>
  </r>
  <r>
    <n v="781"/>
    <x v="781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x v="18"/>
    <x v="585"/>
    <x v="4"/>
    <s v="rock"/>
  </r>
  <r>
    <n v="782"/>
    <x v="782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x v="8"/>
    <x v="73"/>
    <x v="4"/>
    <s v="rock"/>
  </r>
  <r>
    <n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x v="34"/>
    <x v="586"/>
    <x v="4"/>
    <s v="rock"/>
  </r>
  <r>
    <n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x v="33"/>
    <x v="587"/>
    <x v="4"/>
    <s v="rock"/>
  </r>
  <r>
    <n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x v="141"/>
    <x v="588"/>
    <x v="4"/>
    <s v="rock"/>
  </r>
  <r>
    <n v="786"/>
    <x v="786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x v="1"/>
    <x v="589"/>
    <x v="4"/>
    <s v="rock"/>
  </r>
  <r>
    <n v="787"/>
    <x v="787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x v="35"/>
    <x v="590"/>
    <x v="4"/>
    <s v="rock"/>
  </r>
  <r>
    <n v="788"/>
    <x v="788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x v="142"/>
    <x v="591"/>
    <x v="4"/>
    <s v="rock"/>
  </r>
  <r>
    <n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x v="15"/>
    <x v="592"/>
    <x v="4"/>
    <s v="rock"/>
  </r>
  <r>
    <n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x v="124"/>
    <x v="593"/>
    <x v="4"/>
    <s v="rock"/>
  </r>
  <r>
    <n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x v="3"/>
    <x v="594"/>
    <x v="4"/>
    <s v="rock"/>
  </r>
  <r>
    <n v="792"/>
    <x v="792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x v="8"/>
    <x v="595"/>
    <x v="4"/>
    <s v="rock"/>
  </r>
  <r>
    <n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x v="33"/>
    <x v="596"/>
    <x v="4"/>
    <s v="rock"/>
  </r>
  <r>
    <n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x v="2"/>
    <x v="597"/>
    <x v="4"/>
    <s v="rock"/>
  </r>
  <r>
    <n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x v="20"/>
    <x v="598"/>
    <x v="4"/>
    <s v="rock"/>
  </r>
  <r>
    <n v="796"/>
    <x v="796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x v="7"/>
    <x v="599"/>
    <x v="4"/>
    <s v="rock"/>
  </r>
  <r>
    <n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x v="29"/>
    <x v="600"/>
    <x v="4"/>
    <s v="rock"/>
  </r>
  <r>
    <n v="798"/>
    <x v="798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x v="41"/>
    <x v="601"/>
    <x v="4"/>
    <s v="rock"/>
  </r>
  <r>
    <n v="799"/>
    <x v="799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x v="8"/>
    <x v="602"/>
    <x v="4"/>
    <s v="rock"/>
  </r>
  <r>
    <n v="800"/>
    <x v="800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x v="143"/>
    <x v="603"/>
    <x v="4"/>
    <s v="rock"/>
  </r>
  <r>
    <n v="801"/>
    <x v="801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x v="20"/>
    <x v="604"/>
    <x v="4"/>
    <s v="rock"/>
  </r>
  <r>
    <n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x v="7"/>
    <x v="605"/>
    <x v="4"/>
    <s v="rock"/>
  </r>
  <r>
    <n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x v="4"/>
    <x v="606"/>
    <x v="4"/>
    <s v="rock"/>
  </r>
  <r>
    <n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x v="8"/>
    <x v="607"/>
    <x v="4"/>
    <s v="rock"/>
  </r>
  <r>
    <n v="805"/>
    <x v="805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x v="2"/>
    <x v="608"/>
    <x v="4"/>
    <s v="rock"/>
  </r>
  <r>
    <n v="806"/>
    <x v="806"/>
    <s v="Help Golden Animals finish their NEW Album!"/>
    <x v="6"/>
    <x v="603"/>
    <x v="0"/>
    <x v="0"/>
    <s v="USD"/>
    <n v="1315413339"/>
    <n v="1312821339"/>
    <b v="0"/>
    <n v="71"/>
    <b v="1"/>
    <s v="music/rock"/>
    <x v="3"/>
    <x v="168"/>
    <x v="4"/>
    <s v="rock"/>
  </r>
  <r>
    <n v="807"/>
    <x v="80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x v="2"/>
    <x v="609"/>
    <x v="4"/>
    <s v="rock"/>
  </r>
  <r>
    <n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x v="8"/>
    <x v="610"/>
    <x v="4"/>
    <s v="rock"/>
  </r>
  <r>
    <n v="809"/>
    <x v="809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x v="3"/>
    <x v="611"/>
    <x v="4"/>
    <s v="rock"/>
  </r>
  <r>
    <n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x v="2"/>
    <x v="608"/>
    <x v="4"/>
    <s v="rock"/>
  </r>
  <r>
    <n v="811"/>
    <x v="811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x v="3"/>
    <x v="64"/>
    <x v="4"/>
    <s v="rock"/>
  </r>
  <r>
    <n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x v="143"/>
    <x v="612"/>
    <x v="4"/>
    <s v="rock"/>
  </r>
  <r>
    <n v="813"/>
    <x v="813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x v="12"/>
    <x v="380"/>
    <x v="4"/>
    <s v="rock"/>
  </r>
  <r>
    <n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x v="37"/>
    <x v="613"/>
    <x v="4"/>
    <s v="rock"/>
  </r>
  <r>
    <n v="815"/>
    <x v="815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x v="13"/>
    <x v="614"/>
    <x v="4"/>
    <s v="rock"/>
  </r>
  <r>
    <n v="816"/>
    <x v="816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x v="41"/>
    <x v="615"/>
    <x v="4"/>
    <s v="rock"/>
  </r>
  <r>
    <n v="817"/>
    <x v="817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x v="0"/>
    <x v="616"/>
    <x v="4"/>
    <s v="rock"/>
  </r>
  <r>
    <n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x v="94"/>
    <x v="617"/>
    <x v="4"/>
    <s v="rock"/>
  </r>
  <r>
    <n v="819"/>
    <x v="819"/>
    <s v="We are touring the Southeast in support of our new EP"/>
    <x v="44"/>
    <x v="140"/>
    <x v="0"/>
    <x v="0"/>
    <s v="USD"/>
    <n v="1387601040"/>
    <n v="1386806254"/>
    <b v="0"/>
    <n v="14"/>
    <b v="1"/>
    <s v="music/rock"/>
    <x v="15"/>
    <x v="618"/>
    <x v="4"/>
    <s v="rock"/>
  </r>
  <r>
    <n v="820"/>
    <x v="820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x v="84"/>
    <x v="619"/>
    <x v="4"/>
    <s v="rock"/>
  </r>
  <r>
    <n v="821"/>
    <x v="821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x v="8"/>
    <x v="620"/>
    <x v="4"/>
    <s v="rock"/>
  </r>
  <r>
    <n v="822"/>
    <x v="822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x v="17"/>
    <x v="621"/>
    <x v="4"/>
    <s v="rock"/>
  </r>
  <r>
    <n v="823"/>
    <x v="823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x v="144"/>
    <x v="622"/>
    <x v="4"/>
    <s v="rock"/>
  </r>
  <r>
    <n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x v="84"/>
    <x v="623"/>
    <x v="4"/>
    <s v="rock"/>
  </r>
  <r>
    <n v="825"/>
    <x v="825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x v="8"/>
    <x v="624"/>
    <x v="4"/>
    <s v="rock"/>
  </r>
  <r>
    <n v="826"/>
    <x v="826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x v="7"/>
    <x v="625"/>
    <x v="4"/>
    <s v="rock"/>
  </r>
  <r>
    <n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x v="33"/>
    <x v="626"/>
    <x v="4"/>
    <s v="rock"/>
  </r>
  <r>
    <n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x v="13"/>
    <x v="247"/>
    <x v="4"/>
    <s v="rock"/>
  </r>
  <r>
    <n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x v="3"/>
    <x v="151"/>
    <x v="4"/>
    <s v="rock"/>
  </r>
  <r>
    <n v="830"/>
    <x v="830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x v="29"/>
    <x v="627"/>
    <x v="4"/>
    <s v="rock"/>
  </r>
  <r>
    <n v="831"/>
    <x v="831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x v="145"/>
    <x v="628"/>
    <x v="4"/>
    <s v="rock"/>
  </r>
  <r>
    <n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x v="7"/>
    <x v="629"/>
    <x v="4"/>
    <s v="rock"/>
  </r>
  <r>
    <n v="833"/>
    <x v="833"/>
    <s v="This is an American rock album."/>
    <x v="12"/>
    <x v="627"/>
    <x v="0"/>
    <x v="0"/>
    <s v="USD"/>
    <n v="1397941475"/>
    <n v="1395349475"/>
    <b v="0"/>
    <n v="41"/>
    <b v="1"/>
    <s v="music/rock"/>
    <x v="21"/>
    <x v="630"/>
    <x v="4"/>
    <s v="rock"/>
  </r>
  <r>
    <n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x v="26"/>
    <x v="631"/>
    <x v="4"/>
    <s v="rock"/>
  </r>
  <r>
    <n v="835"/>
    <x v="835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x v="16"/>
    <x v="632"/>
    <x v="4"/>
    <s v="rock"/>
  </r>
  <r>
    <n v="836"/>
    <x v="836"/>
    <s v="An album you can bring home to mom."/>
    <x v="10"/>
    <x v="630"/>
    <x v="0"/>
    <x v="0"/>
    <s v="USD"/>
    <n v="1381108918"/>
    <n v="1378516918"/>
    <b v="0"/>
    <n v="46"/>
    <b v="1"/>
    <s v="music/rock"/>
    <x v="7"/>
    <x v="633"/>
    <x v="4"/>
    <s v="rock"/>
  </r>
  <r>
    <n v="837"/>
    <x v="837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x v="108"/>
    <x v="634"/>
    <x v="4"/>
    <s v="rock"/>
  </r>
  <r>
    <n v="838"/>
    <x v="838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x v="14"/>
    <x v="635"/>
    <x v="4"/>
    <s v="rock"/>
  </r>
  <r>
    <n v="839"/>
    <x v="839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x v="16"/>
    <x v="636"/>
    <x v="4"/>
    <s v="rock"/>
  </r>
  <r>
    <n v="840"/>
    <x v="840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x v="28"/>
    <x v="637"/>
    <x v="4"/>
    <s v="metal"/>
  </r>
  <r>
    <n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x v="7"/>
    <x v="638"/>
    <x v="4"/>
    <s v="metal"/>
  </r>
  <r>
    <n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x v="3"/>
    <x v="639"/>
    <x v="4"/>
    <s v="metal"/>
  </r>
  <r>
    <n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x v="128"/>
    <x v="640"/>
    <x v="4"/>
    <s v="metal"/>
  </r>
  <r>
    <n v="844"/>
    <x v="844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x v="146"/>
    <x v="641"/>
    <x v="4"/>
    <s v="metal"/>
  </r>
  <r>
    <n v="845"/>
    <x v="845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x v="28"/>
    <x v="642"/>
    <x v="4"/>
    <s v="metal"/>
  </r>
  <r>
    <n v="846"/>
    <x v="846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x v="108"/>
    <x v="643"/>
    <x v="4"/>
    <s v="metal"/>
  </r>
  <r>
    <n v="847"/>
    <x v="847"/>
    <s v="MUSIC WITH MEANING!  MUSIC THAT MATTERS!!!"/>
    <x v="185"/>
    <x v="115"/>
    <x v="0"/>
    <x v="0"/>
    <s v="USD"/>
    <n v="1436555376"/>
    <n v="1433963376"/>
    <b v="0"/>
    <n v="1"/>
    <b v="1"/>
    <s v="music/metal"/>
    <x v="8"/>
    <x v="119"/>
    <x v="4"/>
    <s v="metal"/>
  </r>
  <r>
    <n v="848"/>
    <x v="848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x v="8"/>
    <x v="644"/>
    <x v="4"/>
    <s v="metal"/>
  </r>
  <r>
    <n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x v="28"/>
    <x v="645"/>
    <x v="4"/>
    <s v="metal"/>
  </r>
  <r>
    <n v="850"/>
    <x v="850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x v="19"/>
    <x v="646"/>
    <x v="4"/>
    <s v="metal"/>
  </r>
  <r>
    <n v="851"/>
    <x v="851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x v="22"/>
    <x v="647"/>
    <x v="4"/>
    <s v="metal"/>
  </r>
  <r>
    <n v="852"/>
    <x v="852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x v="2"/>
    <x v="648"/>
    <x v="4"/>
    <s v="metal"/>
  </r>
  <r>
    <n v="853"/>
    <x v="853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x v="8"/>
    <x v="179"/>
    <x v="4"/>
    <s v="metal"/>
  </r>
  <r>
    <n v="854"/>
    <x v="854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x v="90"/>
    <x v="649"/>
    <x v="4"/>
    <s v="metal"/>
  </r>
  <r>
    <n v="855"/>
    <x v="855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x v="33"/>
    <x v="650"/>
    <x v="4"/>
    <s v="metal"/>
  </r>
  <r>
    <n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x v="147"/>
    <x v="651"/>
    <x v="4"/>
    <s v="metal"/>
  </r>
  <r>
    <n v="857"/>
    <x v="857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x v="8"/>
    <x v="73"/>
    <x v="4"/>
    <s v="metal"/>
  </r>
  <r>
    <n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x v="124"/>
    <x v="652"/>
    <x v="4"/>
    <s v="metal"/>
  </r>
  <r>
    <n v="859"/>
    <x v="859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x v="2"/>
    <x v="653"/>
    <x v="4"/>
    <s v="metal"/>
  </r>
  <r>
    <n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x v="82"/>
    <x v="654"/>
    <x v="4"/>
    <s v="jazz"/>
  </r>
  <r>
    <n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x v="53"/>
    <x v="470"/>
    <x v="4"/>
    <s v="jazz"/>
  </r>
  <r>
    <n v="862"/>
    <x v="862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x v="50"/>
    <x v="655"/>
    <x v="4"/>
    <s v="jazz"/>
  </r>
  <r>
    <n v="863"/>
    <x v="863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x v="62"/>
    <x v="656"/>
    <x v="4"/>
    <s v="jazz"/>
  </r>
  <r>
    <n v="864"/>
    <x v="864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x v="72"/>
    <x v="657"/>
    <x v="4"/>
    <s v="jazz"/>
  </r>
  <r>
    <n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x v="53"/>
    <x v="377"/>
    <x v="4"/>
    <s v="jazz"/>
  </r>
  <r>
    <n v="866"/>
    <x v="866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x v="82"/>
    <x v="658"/>
    <x v="4"/>
    <s v="jazz"/>
  </r>
  <r>
    <n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x v="148"/>
    <x v="659"/>
    <x v="4"/>
    <s v="jazz"/>
  </r>
  <r>
    <n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x v="50"/>
    <x v="73"/>
    <x v="4"/>
    <s v="jazz"/>
  </r>
  <r>
    <n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x v="81"/>
    <x v="660"/>
    <x v="4"/>
    <s v="jazz"/>
  </r>
  <r>
    <n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x v="50"/>
    <x v="661"/>
    <x v="4"/>
    <s v="jazz"/>
  </r>
  <r>
    <n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x v="62"/>
    <x v="662"/>
    <x v="4"/>
    <s v="jazz"/>
  </r>
  <r>
    <n v="872"/>
    <x v="872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x v="60"/>
    <x v="151"/>
    <x v="4"/>
    <s v="jazz"/>
  </r>
  <r>
    <n v="873"/>
    <x v="873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x v="60"/>
    <x v="373"/>
    <x v="4"/>
    <s v="jazz"/>
  </r>
  <r>
    <n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x v="148"/>
    <x v="663"/>
    <x v="4"/>
    <s v="jazz"/>
  </r>
  <r>
    <n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x v="50"/>
    <x v="121"/>
    <x v="4"/>
    <s v="jazz"/>
  </r>
  <r>
    <n v="876"/>
    <x v="876"/>
    <s v="What was the greatest record shop ever?  DOBELLS!"/>
    <x v="189"/>
    <x v="656"/>
    <x v="2"/>
    <x v="1"/>
    <s v="GBP"/>
    <n v="1359978927"/>
    <n v="1357127727"/>
    <b v="0"/>
    <n v="45"/>
    <b v="0"/>
    <s v="music/jazz"/>
    <x v="139"/>
    <x v="232"/>
    <x v="4"/>
    <s v="jazz"/>
  </r>
  <r>
    <n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x v="149"/>
    <x v="664"/>
    <x v="4"/>
    <s v="jazz"/>
  </r>
  <r>
    <n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x v="60"/>
    <x v="151"/>
    <x v="4"/>
    <s v="jazz"/>
  </r>
  <r>
    <n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x v="134"/>
    <x v="665"/>
    <x v="4"/>
    <s v="jazz"/>
  </r>
  <r>
    <n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x v="56"/>
    <x v="666"/>
    <x v="4"/>
    <s v="indie rock"/>
  </r>
  <r>
    <n v="881"/>
    <x v="881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x v="60"/>
    <x v="179"/>
    <x v="4"/>
    <s v="indie rock"/>
  </r>
  <r>
    <n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x v="68"/>
    <x v="667"/>
    <x v="4"/>
    <s v="indie rock"/>
  </r>
  <r>
    <n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x v="67"/>
    <x v="668"/>
    <x v="4"/>
    <s v="indie rock"/>
  </r>
  <r>
    <n v="884"/>
    <x v="884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x v="60"/>
    <x v="119"/>
    <x v="4"/>
    <s v="indie rock"/>
  </r>
  <r>
    <n v="885"/>
    <x v="885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x v="150"/>
    <x v="669"/>
    <x v="4"/>
    <s v="indie rock"/>
  </r>
  <r>
    <n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x v="139"/>
    <x v="670"/>
    <x v="4"/>
    <s v="indie rock"/>
  </r>
  <r>
    <n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x v="50"/>
    <x v="121"/>
    <x v="4"/>
    <s v="indie rock"/>
  </r>
  <r>
    <n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x v="113"/>
    <x v="656"/>
    <x v="4"/>
    <s v="indie rock"/>
  </r>
  <r>
    <n v="889"/>
    <x v="889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x v="114"/>
    <x v="671"/>
    <x v="4"/>
    <s v="indie rock"/>
  </r>
  <r>
    <n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x v="65"/>
    <x v="672"/>
    <x v="4"/>
    <s v="indie rock"/>
  </r>
  <r>
    <n v="891"/>
    <x v="891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x v="56"/>
    <x v="673"/>
    <x v="4"/>
    <s v="indie rock"/>
  </r>
  <r>
    <n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x v="139"/>
    <x v="674"/>
    <x v="4"/>
    <s v="indie rock"/>
  </r>
  <r>
    <n v="893"/>
    <x v="893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x v="54"/>
    <x v="375"/>
    <x v="4"/>
    <s v="indie rock"/>
  </r>
  <r>
    <n v="894"/>
    <x v="894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x v="115"/>
    <x v="675"/>
    <x v="4"/>
    <s v="indie rock"/>
  </r>
  <r>
    <n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x v="53"/>
    <x v="676"/>
    <x v="4"/>
    <s v="indie rock"/>
  </r>
  <r>
    <n v="896"/>
    <x v="896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x v="67"/>
    <x v="677"/>
    <x v="4"/>
    <s v="indie rock"/>
  </r>
  <r>
    <n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x v="50"/>
    <x v="121"/>
    <x v="4"/>
    <s v="indie rock"/>
  </r>
  <r>
    <n v="898"/>
    <x v="898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x v="56"/>
    <x v="431"/>
    <x v="4"/>
    <s v="indie rock"/>
  </r>
  <r>
    <n v="899"/>
    <x v="899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x v="121"/>
    <x v="431"/>
    <x v="4"/>
    <s v="indie rock"/>
  </r>
  <r>
    <n v="900"/>
    <x v="900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x v="50"/>
    <x v="678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x v="50"/>
    <x v="121"/>
    <x v="4"/>
    <s v="jazz"/>
  </r>
  <r>
    <n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x v="50"/>
    <x v="179"/>
    <x v="4"/>
    <s v="jazz"/>
  </r>
  <r>
    <n v="903"/>
    <x v="903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x v="56"/>
    <x v="375"/>
    <x v="4"/>
    <s v="jazz"/>
  </r>
  <r>
    <n v="904"/>
    <x v="904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x v="50"/>
    <x v="679"/>
    <x v="4"/>
    <s v="jazz"/>
  </r>
  <r>
    <n v="905"/>
    <x v="905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x v="56"/>
    <x v="680"/>
    <x v="4"/>
    <s v="jazz"/>
  </r>
  <r>
    <n v="906"/>
    <x v="906"/>
    <s v="The DMV's most respected saxophonist pay tribute to Motown."/>
    <x v="36"/>
    <x v="117"/>
    <x v="2"/>
    <x v="0"/>
    <s v="USD"/>
    <n v="1394681590"/>
    <n v="1392093190"/>
    <b v="0"/>
    <n v="0"/>
    <b v="0"/>
    <s v="music/jazz"/>
    <x v="50"/>
    <x v="121"/>
    <x v="4"/>
    <s v="jazz"/>
  </r>
  <r>
    <n v="907"/>
    <x v="907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x v="50"/>
    <x v="121"/>
    <x v="4"/>
    <s v="jazz"/>
  </r>
  <r>
    <n v="908"/>
    <x v="908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x v="50"/>
    <x v="121"/>
    <x v="4"/>
    <s v="jazz"/>
  </r>
  <r>
    <n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x v="56"/>
    <x v="177"/>
    <x v="4"/>
    <s v="jazz"/>
  </r>
  <r>
    <n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x v="66"/>
    <x v="681"/>
    <x v="4"/>
    <s v="jazz"/>
  </r>
  <r>
    <n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x v="50"/>
    <x v="121"/>
    <x v="4"/>
    <s v="jazz"/>
  </r>
  <r>
    <n v="912"/>
    <x v="912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x v="60"/>
    <x v="2"/>
    <x v="4"/>
    <s v="jazz"/>
  </r>
  <r>
    <n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x v="113"/>
    <x v="682"/>
    <x v="4"/>
    <s v="jazz"/>
  </r>
  <r>
    <n v="914"/>
    <x v="914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x v="50"/>
    <x v="121"/>
    <x v="4"/>
    <s v="jazz"/>
  </r>
  <r>
    <n v="915"/>
    <x v="915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x v="52"/>
    <x v="683"/>
    <x v="4"/>
    <s v="jazz"/>
  </r>
  <r>
    <n v="916"/>
    <x v="916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x v="50"/>
    <x v="121"/>
    <x v="4"/>
    <s v="jazz"/>
  </r>
  <r>
    <n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x v="60"/>
    <x v="179"/>
    <x v="4"/>
    <s v="jazz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x v="62"/>
    <x v="684"/>
    <x v="4"/>
    <s v="jazz"/>
  </r>
  <r>
    <n v="919"/>
    <x v="919"/>
    <s v="Cool jazz with a New Orleans flavor."/>
    <x v="22"/>
    <x v="173"/>
    <x v="2"/>
    <x v="0"/>
    <s v="USD"/>
    <n v="1355930645"/>
    <n v="1352906645"/>
    <b v="0"/>
    <n v="1"/>
    <b v="0"/>
    <s v="music/jazz"/>
    <x v="60"/>
    <x v="101"/>
    <x v="4"/>
    <s v="jazz"/>
  </r>
  <r>
    <n v="920"/>
    <x v="920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x v="50"/>
    <x v="121"/>
    <x v="4"/>
    <s v="jazz"/>
  </r>
  <r>
    <n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x v="134"/>
    <x v="685"/>
    <x v="4"/>
    <s v="jazz"/>
  </r>
  <r>
    <n v="922"/>
    <x v="922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x v="70"/>
    <x v="686"/>
    <x v="4"/>
    <s v="jazz"/>
  </r>
  <r>
    <n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x v="53"/>
    <x v="687"/>
    <x v="4"/>
    <s v="jazz"/>
  </r>
  <r>
    <n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x v="57"/>
    <x v="688"/>
    <x v="4"/>
    <s v="jazz"/>
  </r>
  <r>
    <n v="925"/>
    <x v="925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x v="56"/>
    <x v="689"/>
    <x v="4"/>
    <s v="jazz"/>
  </r>
  <r>
    <n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x v="50"/>
    <x v="121"/>
    <x v="4"/>
    <s v="jazz"/>
  </r>
  <r>
    <n v="927"/>
    <x v="927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x v="50"/>
    <x v="121"/>
    <x v="4"/>
    <s v="jazz"/>
  </r>
  <r>
    <n v="928"/>
    <x v="928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x v="57"/>
    <x v="690"/>
    <x v="4"/>
    <s v="jazz"/>
  </r>
  <r>
    <n v="929"/>
    <x v="929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x v="50"/>
    <x v="121"/>
    <x v="4"/>
    <s v="jazz"/>
  </r>
  <r>
    <n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x v="151"/>
    <x v="159"/>
    <x v="4"/>
    <s v="jazz"/>
  </r>
  <r>
    <n v="931"/>
    <x v="931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x v="113"/>
    <x v="691"/>
    <x v="4"/>
    <s v="jazz"/>
  </r>
  <r>
    <n v="932"/>
    <x v="932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x v="77"/>
    <x v="692"/>
    <x v="4"/>
    <s v="jazz"/>
  </r>
  <r>
    <n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x v="52"/>
    <x v="88"/>
    <x v="4"/>
    <s v="jazz"/>
  </r>
  <r>
    <n v="934"/>
    <x v="934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x v="75"/>
    <x v="693"/>
    <x v="4"/>
    <s v="jazz"/>
  </r>
  <r>
    <n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x v="60"/>
    <x v="380"/>
    <x v="4"/>
    <s v="jazz"/>
  </r>
  <r>
    <n v="936"/>
    <x v="936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x v="50"/>
    <x v="121"/>
    <x v="4"/>
    <s v="jazz"/>
  </r>
  <r>
    <n v="937"/>
    <x v="937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x v="60"/>
    <x v="135"/>
    <x v="4"/>
    <s v="jazz"/>
  </r>
  <r>
    <n v="938"/>
    <x v="938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x v="50"/>
    <x v="380"/>
    <x v="4"/>
    <s v="jazz"/>
  </r>
  <r>
    <n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x v="60"/>
    <x v="135"/>
    <x v="4"/>
    <s v="jazz"/>
  </r>
  <r>
    <n v="940"/>
    <x v="940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x v="123"/>
    <x v="694"/>
    <x v="2"/>
    <s v="wearables"/>
  </r>
  <r>
    <n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x v="53"/>
    <x v="572"/>
    <x v="2"/>
    <s v="wearables"/>
  </r>
  <r>
    <n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x v="114"/>
    <x v="695"/>
    <x v="2"/>
    <s v="wearables"/>
  </r>
  <r>
    <n v="943"/>
    <x v="943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x v="54"/>
    <x v="696"/>
    <x v="2"/>
    <s v="wearables"/>
  </r>
  <r>
    <n v="944"/>
    <x v="944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x v="55"/>
    <x v="697"/>
    <x v="2"/>
    <s v="wearables"/>
  </r>
  <r>
    <n v="945"/>
    <x v="945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x v="53"/>
    <x v="698"/>
    <x v="2"/>
    <s v="wearables"/>
  </r>
  <r>
    <n v="946"/>
    <x v="946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x v="53"/>
    <x v="699"/>
    <x v="2"/>
    <s v="wearables"/>
  </r>
  <r>
    <n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x v="50"/>
    <x v="121"/>
    <x v="2"/>
    <s v="wearables"/>
  </r>
  <r>
    <n v="948"/>
    <x v="948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x v="81"/>
    <x v="88"/>
    <x v="2"/>
    <s v="wearables"/>
  </r>
  <r>
    <n v="949"/>
    <x v="949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x v="60"/>
    <x v="492"/>
    <x v="2"/>
    <s v="wearables"/>
  </r>
  <r>
    <n v="950"/>
    <x v="950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x v="58"/>
    <x v="700"/>
    <x v="2"/>
    <s v="wearables"/>
  </r>
  <r>
    <n v="951"/>
    <x v="951"/>
    <s v="Revolutionizing the way we walk our dogs!"/>
    <x v="63"/>
    <x v="689"/>
    <x v="2"/>
    <x v="0"/>
    <s v="USD"/>
    <n v="1465054872"/>
    <n v="1461166872"/>
    <b v="0"/>
    <n v="121"/>
    <b v="0"/>
    <s v="technology/wearables"/>
    <x v="151"/>
    <x v="701"/>
    <x v="2"/>
    <s v="wearables"/>
  </r>
  <r>
    <n v="952"/>
    <x v="952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x v="67"/>
    <x v="284"/>
    <x v="2"/>
    <s v="wearables"/>
  </r>
  <r>
    <n v="953"/>
    <x v="953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x v="60"/>
    <x v="702"/>
    <x v="2"/>
    <s v="wearables"/>
  </r>
  <r>
    <n v="954"/>
    <x v="954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x v="152"/>
    <x v="703"/>
    <x v="2"/>
    <s v="wearables"/>
  </r>
  <r>
    <n v="955"/>
    <x v="955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x v="52"/>
    <x v="704"/>
    <x v="2"/>
    <s v="wearables"/>
  </r>
  <r>
    <n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x v="53"/>
    <x v="705"/>
    <x v="2"/>
    <s v="wearables"/>
  </r>
  <r>
    <n v="957"/>
    <x v="957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x v="53"/>
    <x v="706"/>
    <x v="2"/>
    <s v="wearables"/>
  </r>
  <r>
    <n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x v="57"/>
    <x v="707"/>
    <x v="2"/>
    <s v="wearables"/>
  </r>
  <r>
    <n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x v="115"/>
    <x v="708"/>
    <x v="2"/>
    <s v="wearables"/>
  </r>
  <r>
    <n v="960"/>
    <x v="960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x v="132"/>
    <x v="709"/>
    <x v="2"/>
    <s v="wearables"/>
  </r>
  <r>
    <n v="961"/>
    <x v="961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x v="72"/>
    <x v="710"/>
    <x v="2"/>
    <s v="wearables"/>
  </r>
  <r>
    <n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x v="58"/>
    <x v="711"/>
    <x v="2"/>
    <s v="wearables"/>
  </r>
  <r>
    <n v="963"/>
    <x v="963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x v="60"/>
    <x v="712"/>
    <x v="2"/>
    <s v="wearables"/>
  </r>
  <r>
    <n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x v="60"/>
    <x v="713"/>
    <x v="2"/>
    <s v="wearables"/>
  </r>
  <r>
    <n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x v="60"/>
    <x v="714"/>
    <x v="2"/>
    <s v="wearables"/>
  </r>
  <r>
    <n v="966"/>
    <x v="966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x v="77"/>
    <x v="715"/>
    <x v="2"/>
    <s v="wearables"/>
  </r>
  <r>
    <n v="967"/>
    <x v="967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x v="82"/>
    <x v="716"/>
    <x v="2"/>
    <s v="wearables"/>
  </r>
  <r>
    <n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x v="60"/>
    <x v="717"/>
    <x v="2"/>
    <s v="wearables"/>
  </r>
  <r>
    <n v="969"/>
    <x v="969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x v="153"/>
    <x v="718"/>
    <x v="2"/>
    <s v="wearables"/>
  </r>
  <r>
    <n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x v="132"/>
    <x v="719"/>
    <x v="2"/>
    <s v="wearables"/>
  </r>
  <r>
    <n v="971"/>
    <x v="971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x v="50"/>
    <x v="720"/>
    <x v="2"/>
    <s v="wearables"/>
  </r>
  <r>
    <n v="972"/>
    <x v="972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x v="131"/>
    <x v="721"/>
    <x v="2"/>
    <s v="wearables"/>
  </r>
  <r>
    <n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x v="53"/>
    <x v="722"/>
    <x v="2"/>
    <s v="wearables"/>
  </r>
  <r>
    <n v="974"/>
    <x v="974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x v="60"/>
    <x v="723"/>
    <x v="2"/>
    <s v="wearables"/>
  </r>
  <r>
    <n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x v="56"/>
    <x v="724"/>
    <x v="2"/>
    <s v="wearables"/>
  </r>
  <r>
    <n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x v="53"/>
    <x v="725"/>
    <x v="2"/>
    <s v="wearables"/>
  </r>
  <r>
    <n v="977"/>
    <x v="977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x v="122"/>
    <x v="726"/>
    <x v="2"/>
    <s v="wearables"/>
  </r>
  <r>
    <n v="978"/>
    <x v="978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x v="80"/>
    <x v="727"/>
    <x v="2"/>
    <s v="wearables"/>
  </r>
  <r>
    <n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x v="154"/>
    <x v="728"/>
    <x v="2"/>
    <s v="wearables"/>
  </r>
  <r>
    <n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x v="77"/>
    <x v="729"/>
    <x v="2"/>
    <s v="wearables"/>
  </r>
  <r>
    <n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x v="50"/>
    <x v="730"/>
    <x v="2"/>
    <s v="wearables"/>
  </r>
  <r>
    <n v="982"/>
    <x v="982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x v="50"/>
    <x v="120"/>
    <x v="2"/>
    <s v="wearables"/>
  </r>
  <r>
    <n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x v="75"/>
    <x v="731"/>
    <x v="2"/>
    <s v="wearables"/>
  </r>
  <r>
    <n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x v="60"/>
    <x v="732"/>
    <x v="2"/>
    <s v="wearables"/>
  </r>
  <r>
    <n v="985"/>
    <x v="985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x v="52"/>
    <x v="733"/>
    <x v="2"/>
    <s v="wearables"/>
  </r>
  <r>
    <n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x v="55"/>
    <x v="734"/>
    <x v="2"/>
    <s v="wearables"/>
  </r>
  <r>
    <n v="987"/>
    <x v="987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x v="55"/>
    <x v="735"/>
    <x v="2"/>
    <s v="wearables"/>
  </r>
  <r>
    <n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x v="50"/>
    <x v="121"/>
    <x v="2"/>
    <s v="wearables"/>
  </r>
  <r>
    <n v="989"/>
    <x v="989"/>
    <s v="The most useful phone charger you will ever buy"/>
    <x v="3"/>
    <x v="718"/>
    <x v="2"/>
    <x v="0"/>
    <s v="USD"/>
    <n v="1475101495"/>
    <n v="1472509495"/>
    <b v="0"/>
    <n v="32"/>
    <b v="0"/>
    <s v="technology/wearables"/>
    <x v="123"/>
    <x v="736"/>
    <x v="2"/>
    <s v="wearables"/>
  </r>
  <r>
    <n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x v="50"/>
    <x v="31"/>
    <x v="2"/>
    <s v="wearables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x v="65"/>
    <x v="737"/>
    <x v="2"/>
    <s v="wearables"/>
  </r>
  <r>
    <n v="992"/>
    <x v="992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x v="50"/>
    <x v="738"/>
    <x v="2"/>
    <s v="wearables"/>
  </r>
  <r>
    <n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x v="78"/>
    <x v="739"/>
    <x v="2"/>
    <s v="wearables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x v="53"/>
    <x v="740"/>
    <x v="2"/>
    <s v="wearables"/>
  </r>
  <r>
    <n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x v="113"/>
    <x v="741"/>
    <x v="2"/>
    <s v="wearables"/>
  </r>
  <r>
    <n v="996"/>
    <x v="996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x v="53"/>
    <x v="31"/>
    <x v="2"/>
    <s v="wearables"/>
  </r>
  <r>
    <n v="997"/>
    <x v="997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x v="60"/>
    <x v="742"/>
    <x v="2"/>
    <s v="wearables"/>
  </r>
  <r>
    <n v="998"/>
    <x v="998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x v="155"/>
    <x v="743"/>
    <x v="2"/>
    <s v="wearables"/>
  </r>
  <r>
    <n v="999"/>
    <x v="999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x v="59"/>
    <x v="744"/>
    <x v="2"/>
    <s v="wearables"/>
  </r>
  <r>
    <n v="1000"/>
    <x v="1000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x v="53"/>
    <x v="745"/>
    <x v="2"/>
    <s v="wearables"/>
  </r>
  <r>
    <n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x v="3"/>
    <x v="746"/>
    <x v="2"/>
    <s v="wearables"/>
  </r>
  <r>
    <n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x v="75"/>
    <x v="747"/>
    <x v="2"/>
    <s v="wearables"/>
  </r>
  <r>
    <n v="1003"/>
    <x v="1003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x v="63"/>
    <x v="748"/>
    <x v="2"/>
    <s v="wearables"/>
  </r>
  <r>
    <n v="1004"/>
    <x v="1004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x v="133"/>
    <x v="749"/>
    <x v="2"/>
    <s v="wearables"/>
  </r>
  <r>
    <n v="1005"/>
    <x v="1005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x v="150"/>
    <x v="750"/>
    <x v="2"/>
    <s v="wearables"/>
  </r>
  <r>
    <n v="1006"/>
    <x v="1006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x v="52"/>
    <x v="751"/>
    <x v="2"/>
    <s v="wearables"/>
  </r>
  <r>
    <n v="1007"/>
    <x v="1007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x v="156"/>
    <x v="752"/>
    <x v="2"/>
    <s v="wearables"/>
  </r>
  <r>
    <n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x v="50"/>
    <x v="404"/>
    <x v="2"/>
    <s v="wearables"/>
  </r>
  <r>
    <n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x v="55"/>
    <x v="177"/>
    <x v="2"/>
    <s v="wearables"/>
  </r>
  <r>
    <n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x v="50"/>
    <x v="687"/>
    <x v="2"/>
    <s v="wearables"/>
  </r>
  <r>
    <n v="1011"/>
    <x v="1011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x v="50"/>
    <x v="753"/>
    <x v="2"/>
    <s v="wearables"/>
  </r>
  <r>
    <n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x v="157"/>
    <x v="754"/>
    <x v="2"/>
    <s v="wearables"/>
  </r>
  <r>
    <n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x v="131"/>
    <x v="755"/>
    <x v="2"/>
    <s v="wearables"/>
  </r>
  <r>
    <n v="1014"/>
    <x v="1014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x v="134"/>
    <x v="756"/>
    <x v="2"/>
    <s v="wearables"/>
  </r>
  <r>
    <n v="1015"/>
    <x v="1015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x v="56"/>
    <x v="375"/>
    <x v="2"/>
    <s v="wearables"/>
  </r>
  <r>
    <n v="1016"/>
    <x v="1016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x v="56"/>
    <x v="757"/>
    <x v="2"/>
    <s v="wearables"/>
  </r>
  <r>
    <n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x v="61"/>
    <x v="758"/>
    <x v="2"/>
    <s v="wearables"/>
  </r>
  <r>
    <n v="1018"/>
    <x v="1018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x v="56"/>
    <x v="759"/>
    <x v="2"/>
    <s v="wearables"/>
  </r>
  <r>
    <n v="1019"/>
    <x v="1019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x v="153"/>
    <x v="454"/>
    <x v="2"/>
    <s v="wearables"/>
  </r>
  <r>
    <n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x v="158"/>
    <x v="760"/>
    <x v="4"/>
    <s v="electronic music"/>
  </r>
  <r>
    <n v="1021"/>
    <x v="1021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x v="159"/>
    <x v="761"/>
    <x v="4"/>
    <s v="electronic music"/>
  </r>
  <r>
    <n v="1022"/>
    <x v="1022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x v="41"/>
    <x v="762"/>
    <x v="4"/>
    <s v="electronic music"/>
  </r>
  <r>
    <n v="1023"/>
    <x v="1023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x v="160"/>
    <x v="763"/>
    <x v="4"/>
    <s v="electronic music"/>
  </r>
  <r>
    <n v="1024"/>
    <x v="1024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x v="17"/>
    <x v="764"/>
    <x v="4"/>
    <s v="electronic music"/>
  </r>
  <r>
    <n v="1025"/>
    <x v="1025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x v="5"/>
    <x v="765"/>
    <x v="4"/>
    <s v="electronic music"/>
  </r>
  <r>
    <n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x v="8"/>
    <x v="766"/>
    <x v="4"/>
    <s v="electronic music"/>
  </r>
  <r>
    <n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x v="33"/>
    <x v="767"/>
    <x v="4"/>
    <s v="electronic music"/>
  </r>
  <r>
    <n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x v="16"/>
    <x v="768"/>
    <x v="4"/>
    <s v="electronic music"/>
  </r>
  <r>
    <n v="1029"/>
    <x v="1029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x v="20"/>
    <x v="769"/>
    <x v="4"/>
    <s v="electronic music"/>
  </r>
  <r>
    <n v="1030"/>
    <x v="1030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x v="161"/>
    <x v="770"/>
    <x v="4"/>
    <s v="electronic music"/>
  </r>
  <r>
    <n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x v="13"/>
    <x v="771"/>
    <x v="4"/>
    <s v="electronic music"/>
  </r>
  <r>
    <n v="1032"/>
    <x v="1032"/>
    <s v="Ideal for living rooms and open spaces."/>
    <x v="105"/>
    <x v="756"/>
    <x v="0"/>
    <x v="0"/>
    <s v="USD"/>
    <n v="1466697625"/>
    <n v="1464105625"/>
    <b v="0"/>
    <n v="96"/>
    <b v="1"/>
    <s v="music/electronic music"/>
    <x v="29"/>
    <x v="772"/>
    <x v="4"/>
    <s v="electronic music"/>
  </r>
  <r>
    <n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x v="33"/>
    <x v="96"/>
    <x v="4"/>
    <s v="electronic music"/>
  </r>
  <r>
    <n v="1034"/>
    <x v="1034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x v="22"/>
    <x v="773"/>
    <x v="4"/>
    <s v="electronic music"/>
  </r>
  <r>
    <n v="1035"/>
    <x v="1035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x v="29"/>
    <x v="774"/>
    <x v="4"/>
    <s v="electronic music"/>
  </r>
  <r>
    <n v="1036"/>
    <x v="1036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x v="20"/>
    <x v="775"/>
    <x v="4"/>
    <s v="electronic music"/>
  </r>
  <r>
    <n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x v="21"/>
    <x v="776"/>
    <x v="4"/>
    <s v="electronic music"/>
  </r>
  <r>
    <n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x v="14"/>
    <x v="777"/>
    <x v="4"/>
    <s v="electronic music"/>
  </r>
  <r>
    <n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x v="30"/>
    <x v="778"/>
    <x v="4"/>
    <s v="electronic music"/>
  </r>
  <r>
    <n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x v="50"/>
    <x v="404"/>
    <x v="5"/>
    <s v="audio"/>
  </r>
  <r>
    <n v="1041"/>
    <x v="1041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x v="50"/>
    <x v="121"/>
    <x v="5"/>
    <s v="audio"/>
  </r>
  <r>
    <n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x v="53"/>
    <x v="119"/>
    <x v="5"/>
    <s v="audio"/>
  </r>
  <r>
    <n v="1043"/>
    <x v="1043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x v="114"/>
    <x v="779"/>
    <x v="5"/>
    <s v="audio"/>
  </r>
  <r>
    <n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x v="50"/>
    <x v="362"/>
    <x v="5"/>
    <s v="audio"/>
  </r>
  <r>
    <n v="1045"/>
    <x v="1045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x v="56"/>
    <x v="780"/>
    <x v="5"/>
    <s v="audio"/>
  </r>
  <r>
    <n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x v="50"/>
    <x v="121"/>
    <x v="5"/>
    <s v="audio"/>
  </r>
  <r>
    <n v="1047"/>
    <x v="1047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x v="50"/>
    <x v="120"/>
    <x v="5"/>
    <s v="audio"/>
  </r>
  <r>
    <n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x v="60"/>
    <x v="444"/>
    <x v="5"/>
    <s v="audio"/>
  </r>
  <r>
    <n v="1049"/>
    <x v="1049"/>
    <s v="------"/>
    <x v="14"/>
    <x v="117"/>
    <x v="1"/>
    <x v="0"/>
    <s v="USD"/>
    <n v="1455272445"/>
    <n v="1452680445"/>
    <b v="0"/>
    <n v="0"/>
    <b v="0"/>
    <s v="journalism/audio"/>
    <x v="50"/>
    <x v="121"/>
    <x v="5"/>
    <s v="audio"/>
  </r>
  <r>
    <n v="1050"/>
    <x v="1050"/>
    <s v="Secularism is on the rise and I hear you.Talk to me."/>
    <x v="30"/>
    <x v="117"/>
    <x v="1"/>
    <x v="0"/>
    <s v="USD"/>
    <n v="1442257677"/>
    <n v="1439665677"/>
    <b v="0"/>
    <n v="0"/>
    <b v="0"/>
    <s v="journalism/audio"/>
    <x v="50"/>
    <x v="121"/>
    <x v="5"/>
    <s v="audio"/>
  </r>
  <r>
    <n v="1051"/>
    <x v="1051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x v="50"/>
    <x v="121"/>
    <x v="5"/>
    <s v="audio"/>
  </r>
  <r>
    <n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x v="50"/>
    <x v="121"/>
    <x v="5"/>
    <s v="audio"/>
  </r>
  <r>
    <n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x v="60"/>
    <x v="2"/>
    <x v="5"/>
    <s v="audio"/>
  </r>
  <r>
    <n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x v="50"/>
    <x v="121"/>
    <x v="5"/>
    <s v="audio"/>
  </r>
  <r>
    <n v="1055"/>
    <x v="1055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x v="50"/>
    <x v="121"/>
    <x v="5"/>
    <s v="audio"/>
  </r>
  <r>
    <n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x v="50"/>
    <x v="121"/>
    <x v="5"/>
    <s v="audio"/>
  </r>
  <r>
    <n v="1057"/>
    <x v="1057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x v="50"/>
    <x v="121"/>
    <x v="5"/>
    <s v="audio"/>
  </r>
  <r>
    <n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x v="50"/>
    <x v="121"/>
    <x v="5"/>
    <s v="audio"/>
  </r>
  <r>
    <n v="1059"/>
    <x v="1059"/>
    <s v="Turning myself into a vocal artist."/>
    <x v="184"/>
    <x v="117"/>
    <x v="1"/>
    <x v="0"/>
    <s v="USD"/>
    <n v="1426269456"/>
    <n v="1423681056"/>
    <b v="0"/>
    <n v="0"/>
    <b v="0"/>
    <s v="journalism/audio"/>
    <x v="50"/>
    <x v="121"/>
    <x v="5"/>
    <s v="audio"/>
  </r>
  <r>
    <n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x v="60"/>
    <x v="73"/>
    <x v="5"/>
    <s v="audio"/>
  </r>
  <r>
    <n v="1061"/>
    <x v="1061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x v="50"/>
    <x v="121"/>
    <x v="5"/>
    <s v="audio"/>
  </r>
  <r>
    <n v="1062"/>
    <x v="1062"/>
    <s v="SEE US ON PATREON www.badgirlartwork.com"/>
    <x v="212"/>
    <x v="121"/>
    <x v="1"/>
    <x v="0"/>
    <s v="USD"/>
    <n v="1468351341"/>
    <n v="1467746541"/>
    <b v="0"/>
    <n v="4"/>
    <b v="0"/>
    <s v="journalism/audio"/>
    <x v="162"/>
    <x v="125"/>
    <x v="5"/>
    <s v="audio"/>
  </r>
  <r>
    <n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x v="50"/>
    <x v="121"/>
    <x v="5"/>
    <s v="audio"/>
  </r>
  <r>
    <n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x v="114"/>
    <x v="781"/>
    <x v="6"/>
    <s v="video games"/>
  </r>
  <r>
    <n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x v="56"/>
    <x v="782"/>
    <x v="6"/>
    <s v="video games"/>
  </r>
  <r>
    <n v="1066"/>
    <x v="1066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x v="56"/>
    <x v="783"/>
    <x v="6"/>
    <s v="video games"/>
  </r>
  <r>
    <n v="1067"/>
    <x v="1067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x v="73"/>
    <x v="31"/>
    <x v="6"/>
    <s v="video games"/>
  </r>
  <r>
    <n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x v="50"/>
    <x v="784"/>
    <x v="6"/>
    <s v="video games"/>
  </r>
  <r>
    <n v="1069"/>
    <x v="1069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x v="115"/>
    <x v="785"/>
    <x v="6"/>
    <s v="video games"/>
  </r>
  <r>
    <n v="1070"/>
    <x v="1070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x v="60"/>
    <x v="431"/>
    <x v="6"/>
    <s v="video games"/>
  </r>
  <r>
    <n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x v="50"/>
    <x v="121"/>
    <x v="6"/>
    <s v="video games"/>
  </r>
  <r>
    <n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x v="50"/>
    <x v="786"/>
    <x v="6"/>
    <s v="video games"/>
  </r>
  <r>
    <n v="1073"/>
    <x v="1073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x v="60"/>
    <x v="119"/>
    <x v="6"/>
    <s v="video games"/>
  </r>
  <r>
    <n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x v="52"/>
    <x v="787"/>
    <x v="6"/>
    <s v="video games"/>
  </r>
  <r>
    <n v="1075"/>
    <x v="1075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x v="62"/>
    <x v="2"/>
    <x v="6"/>
    <s v="video games"/>
  </r>
  <r>
    <n v="1076"/>
    <x v="1076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x v="163"/>
    <x v="788"/>
    <x v="6"/>
    <s v="video games"/>
  </r>
  <r>
    <n v="1077"/>
    <x v="1077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x v="129"/>
    <x v="716"/>
    <x v="6"/>
    <s v="video games"/>
  </r>
  <r>
    <n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x v="59"/>
    <x v="373"/>
    <x v="6"/>
    <s v="video games"/>
  </r>
  <r>
    <n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x v="56"/>
    <x v="789"/>
    <x v="6"/>
    <s v="video games"/>
  </r>
  <r>
    <n v="1080"/>
    <x v="1080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x v="114"/>
    <x v="790"/>
    <x v="6"/>
    <s v="video games"/>
  </r>
  <r>
    <n v="1081"/>
    <x v="1081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x v="50"/>
    <x v="362"/>
    <x v="6"/>
    <s v="video games"/>
  </r>
  <r>
    <n v="1082"/>
    <x v="1082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x v="60"/>
    <x v="791"/>
    <x v="6"/>
    <s v="video games"/>
  </r>
  <r>
    <n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x v="60"/>
    <x v="792"/>
    <x v="6"/>
    <s v="video games"/>
  </r>
  <r>
    <n v="1084"/>
    <x v="1084"/>
    <s v="I want to start my own channel for gaming"/>
    <x v="131"/>
    <x v="117"/>
    <x v="2"/>
    <x v="0"/>
    <s v="USD"/>
    <n v="1407534804"/>
    <n v="1404942804"/>
    <b v="0"/>
    <n v="0"/>
    <b v="0"/>
    <s v="games/video games"/>
    <x v="50"/>
    <x v="121"/>
    <x v="6"/>
    <s v="video games"/>
  </r>
  <r>
    <n v="1085"/>
    <x v="1085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x v="56"/>
    <x v="793"/>
    <x v="6"/>
    <s v="video games"/>
  </r>
  <r>
    <n v="1086"/>
    <x v="1086"/>
    <s v="Humanity's future in the Galaxy"/>
    <x v="102"/>
    <x v="493"/>
    <x v="2"/>
    <x v="0"/>
    <s v="USD"/>
    <n v="1408913291"/>
    <n v="1406321291"/>
    <b v="0"/>
    <n v="2"/>
    <b v="0"/>
    <s v="games/video games"/>
    <x v="50"/>
    <x v="501"/>
    <x v="6"/>
    <s v="video games"/>
  </r>
  <r>
    <n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x v="50"/>
    <x v="121"/>
    <x v="6"/>
    <s v="video games"/>
  </r>
  <r>
    <n v="1088"/>
    <x v="1088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x v="51"/>
    <x v="794"/>
    <x v="6"/>
    <s v="video games"/>
  </r>
  <r>
    <n v="1089"/>
    <x v="1089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x v="59"/>
    <x v="775"/>
    <x v="6"/>
    <s v="video games"/>
  </r>
  <r>
    <n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x v="50"/>
    <x v="144"/>
    <x v="6"/>
    <s v="video games"/>
  </r>
  <r>
    <n v="1091"/>
    <x v="1091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x v="55"/>
    <x v="381"/>
    <x v="6"/>
    <s v="video games"/>
  </r>
  <r>
    <n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x v="60"/>
    <x v="362"/>
    <x v="6"/>
    <s v="video games"/>
  </r>
  <r>
    <n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x v="51"/>
    <x v="491"/>
    <x v="6"/>
    <s v="video games"/>
  </r>
  <r>
    <n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x v="82"/>
    <x v="795"/>
    <x v="6"/>
    <s v="video games"/>
  </r>
  <r>
    <n v="1095"/>
    <x v="1095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x v="62"/>
    <x v="796"/>
    <x v="6"/>
    <s v="video games"/>
  </r>
  <r>
    <n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x v="82"/>
    <x v="797"/>
    <x v="6"/>
    <s v="video games"/>
  </r>
  <r>
    <n v="1097"/>
    <x v="1097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x v="50"/>
    <x v="798"/>
    <x v="6"/>
    <s v="video games"/>
  </r>
  <r>
    <n v="1098"/>
    <x v="1098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x v="113"/>
    <x v="799"/>
    <x v="6"/>
    <s v="video games"/>
  </r>
  <r>
    <n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x v="60"/>
    <x v="380"/>
    <x v="6"/>
    <s v="video games"/>
  </r>
  <r>
    <n v="1100"/>
    <x v="1100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x v="56"/>
    <x v="119"/>
    <x v="6"/>
    <s v="video games"/>
  </r>
  <r>
    <n v="1101"/>
    <x v="1101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x v="50"/>
    <x v="800"/>
    <x v="6"/>
    <s v="video games"/>
  </r>
  <r>
    <n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x v="62"/>
    <x v="801"/>
    <x v="6"/>
    <s v="video games"/>
  </r>
  <r>
    <n v="1103"/>
    <x v="1103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x v="53"/>
    <x v="782"/>
    <x v="6"/>
    <s v="video games"/>
  </r>
  <r>
    <n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x v="62"/>
    <x v="802"/>
    <x v="6"/>
    <s v="video games"/>
  </r>
  <r>
    <n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x v="50"/>
    <x v="803"/>
    <x v="6"/>
    <s v="video games"/>
  </r>
  <r>
    <n v="1106"/>
    <x v="1106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x v="139"/>
    <x v="804"/>
    <x v="6"/>
    <s v="video games"/>
  </r>
  <r>
    <n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x v="50"/>
    <x v="121"/>
    <x v="6"/>
    <s v="video games"/>
  </r>
  <r>
    <n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x v="56"/>
    <x v="805"/>
    <x v="6"/>
    <s v="video games"/>
  </r>
  <r>
    <n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x v="50"/>
    <x v="2"/>
    <x v="6"/>
    <s v="video games"/>
  </r>
  <r>
    <n v="1110"/>
    <x v="1110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x v="60"/>
    <x v="806"/>
    <x v="6"/>
    <s v="video games"/>
  </r>
  <r>
    <n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x v="50"/>
    <x v="120"/>
    <x v="6"/>
    <s v="video games"/>
  </r>
  <r>
    <n v="1112"/>
    <x v="1112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x v="71"/>
    <x v="807"/>
    <x v="6"/>
    <s v="video games"/>
  </r>
  <r>
    <n v="1113"/>
    <x v="1113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x v="60"/>
    <x v="144"/>
    <x v="6"/>
    <s v="video games"/>
  </r>
  <r>
    <n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x v="50"/>
    <x v="808"/>
    <x v="6"/>
    <s v="video games"/>
  </r>
  <r>
    <n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x v="50"/>
    <x v="508"/>
    <x v="6"/>
    <s v="video games"/>
  </r>
  <r>
    <n v="1116"/>
    <x v="1116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x v="50"/>
    <x v="809"/>
    <x v="6"/>
    <s v="video games"/>
  </r>
  <r>
    <n v="1117"/>
    <x v="1117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x v="59"/>
    <x v="810"/>
    <x v="6"/>
    <s v="video games"/>
  </r>
  <r>
    <n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x v="53"/>
    <x v="811"/>
    <x v="6"/>
    <s v="video games"/>
  </r>
  <r>
    <n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x v="50"/>
    <x v="144"/>
    <x v="6"/>
    <s v="video games"/>
  </r>
  <r>
    <n v="1120"/>
    <x v="1120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x v="50"/>
    <x v="121"/>
    <x v="6"/>
    <s v="video games"/>
  </r>
  <r>
    <n v="1121"/>
    <x v="1121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x v="50"/>
    <x v="812"/>
    <x v="6"/>
    <s v="video games"/>
  </r>
  <r>
    <n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x v="50"/>
    <x v="121"/>
    <x v="6"/>
    <s v="video games"/>
  </r>
  <r>
    <n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x v="50"/>
    <x v="813"/>
    <x v="6"/>
    <s v="video games"/>
  </r>
  <r>
    <n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x v="50"/>
    <x v="814"/>
    <x v="6"/>
    <s v="mobile games"/>
  </r>
  <r>
    <n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x v="50"/>
    <x v="121"/>
    <x v="6"/>
    <s v="mobile games"/>
  </r>
  <r>
    <n v="1126"/>
    <x v="1126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x v="60"/>
    <x v="144"/>
    <x v="6"/>
    <s v="mobile games"/>
  </r>
  <r>
    <n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x v="53"/>
    <x v="815"/>
    <x v="6"/>
    <s v="mobile games"/>
  </r>
  <r>
    <n v="1128"/>
    <x v="1128"/>
    <s v="#havingfunFTW"/>
    <x v="28"/>
    <x v="116"/>
    <x v="2"/>
    <x v="1"/>
    <s v="GBP"/>
    <n v="1407425717"/>
    <n v="1404833717"/>
    <b v="0"/>
    <n v="1"/>
    <b v="0"/>
    <s v="games/mobile games"/>
    <x v="50"/>
    <x v="120"/>
    <x v="6"/>
    <s v="mobile games"/>
  </r>
  <r>
    <n v="1129"/>
    <x v="1129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x v="50"/>
    <x v="678"/>
    <x v="6"/>
    <s v="mobile games"/>
  </r>
  <r>
    <n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x v="50"/>
    <x v="813"/>
    <x v="6"/>
    <s v="mobile games"/>
  </r>
  <r>
    <n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x v="50"/>
    <x v="121"/>
    <x v="6"/>
    <s v="mobile games"/>
  </r>
  <r>
    <n v="1132"/>
    <x v="1132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x v="51"/>
    <x v="816"/>
    <x v="6"/>
    <s v="mobile games"/>
  </r>
  <r>
    <n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x v="60"/>
    <x v="135"/>
    <x v="6"/>
    <s v="mobile games"/>
  </r>
  <r>
    <n v="1134"/>
    <x v="1134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x v="50"/>
    <x v="120"/>
    <x v="6"/>
    <s v="mobile games"/>
  </r>
  <r>
    <n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x v="62"/>
    <x v="73"/>
    <x v="6"/>
    <s v="mobile games"/>
  </r>
  <r>
    <n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x v="52"/>
    <x v="817"/>
    <x v="6"/>
    <s v="mobile games"/>
  </r>
  <r>
    <n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x v="67"/>
    <x v="818"/>
    <x v="6"/>
    <s v="mobile games"/>
  </r>
  <r>
    <n v="1138"/>
    <x v="1138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x v="50"/>
    <x v="672"/>
    <x v="6"/>
    <s v="mobile games"/>
  </r>
  <r>
    <n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x v="50"/>
    <x v="144"/>
    <x v="6"/>
    <s v="mobile games"/>
  </r>
  <r>
    <n v="1140"/>
    <x v="1140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x v="50"/>
    <x v="121"/>
    <x v="6"/>
    <s v="mobile games"/>
  </r>
  <r>
    <n v="1141"/>
    <x v="1141"/>
    <s v="I think this will be a great game!"/>
    <x v="2"/>
    <x v="117"/>
    <x v="2"/>
    <x v="12"/>
    <s v="EUR"/>
    <n v="1436460450"/>
    <n v="1433868450"/>
    <b v="0"/>
    <n v="0"/>
    <b v="0"/>
    <s v="games/mobile games"/>
    <x v="50"/>
    <x v="121"/>
    <x v="6"/>
    <s v="mobile games"/>
  </r>
  <r>
    <n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x v="50"/>
    <x v="121"/>
    <x v="6"/>
    <s v="mobile games"/>
  </r>
  <r>
    <n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x v="50"/>
    <x v="819"/>
    <x v="6"/>
    <s v="mobile games"/>
  </r>
  <r>
    <n v="1144"/>
    <x v="1144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x v="50"/>
    <x v="121"/>
    <x v="7"/>
    <s v="food trucks"/>
  </r>
  <r>
    <n v="1145"/>
    <x v="1145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x v="50"/>
    <x v="101"/>
    <x v="7"/>
    <s v="food trucks"/>
  </r>
  <r>
    <n v="1146"/>
    <x v="1146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x v="114"/>
    <x v="820"/>
    <x v="7"/>
    <s v="food trucks"/>
  </r>
  <r>
    <n v="1147"/>
    <x v="1147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x v="50"/>
    <x v="121"/>
    <x v="7"/>
    <s v="food trucks"/>
  </r>
  <r>
    <n v="1148"/>
    <x v="1148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x v="50"/>
    <x v="821"/>
    <x v="7"/>
    <s v="food trucks"/>
  </r>
  <r>
    <n v="1149"/>
    <x v="1149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x v="50"/>
    <x v="822"/>
    <x v="7"/>
    <s v="food trucks"/>
  </r>
  <r>
    <n v="1150"/>
    <x v="1150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x v="54"/>
    <x v="823"/>
    <x v="7"/>
    <s v="food trucks"/>
  </r>
  <r>
    <n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x v="50"/>
    <x v="121"/>
    <x v="7"/>
    <s v="food trucks"/>
  </r>
  <r>
    <n v="1152"/>
    <x v="1152"/>
    <s v="Peruvian food truck with an LA twist."/>
    <x v="194"/>
    <x v="608"/>
    <x v="2"/>
    <x v="0"/>
    <s v="USD"/>
    <n v="1431709312"/>
    <n v="1429117312"/>
    <b v="0"/>
    <n v="15"/>
    <b v="0"/>
    <s v="food/food trucks"/>
    <x v="52"/>
    <x v="824"/>
    <x v="7"/>
    <s v="food trucks"/>
  </r>
  <r>
    <n v="1153"/>
    <x v="1153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x v="60"/>
    <x v="73"/>
    <x v="7"/>
    <s v="food trucks"/>
  </r>
  <r>
    <n v="1154"/>
    <x v="1154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x v="113"/>
    <x v="149"/>
    <x v="7"/>
    <s v="food trucks"/>
  </r>
  <r>
    <n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x v="60"/>
    <x v="825"/>
    <x v="7"/>
    <s v="food trucks"/>
  </r>
  <r>
    <n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x v="50"/>
    <x v="121"/>
    <x v="7"/>
    <s v="food trucks"/>
  </r>
  <r>
    <n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x v="53"/>
    <x v="679"/>
    <x v="7"/>
    <s v="food trucks"/>
  </r>
  <r>
    <n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x v="50"/>
    <x v="123"/>
    <x v="7"/>
    <s v="food trucks"/>
  </r>
  <r>
    <n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x v="50"/>
    <x v="121"/>
    <x v="7"/>
    <s v="food trucks"/>
  </r>
  <r>
    <n v="1160"/>
    <x v="1160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x v="65"/>
    <x v="826"/>
    <x v="7"/>
    <s v="food trucks"/>
  </r>
  <r>
    <n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x v="50"/>
    <x v="121"/>
    <x v="7"/>
    <s v="food trucks"/>
  </r>
  <r>
    <n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x v="50"/>
    <x v="827"/>
    <x v="7"/>
    <s v="food trucks"/>
  </r>
  <r>
    <n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x v="50"/>
    <x v="121"/>
    <x v="7"/>
    <s v="food trucks"/>
  </r>
  <r>
    <n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x v="50"/>
    <x v="121"/>
    <x v="7"/>
    <s v="food trucks"/>
  </r>
  <r>
    <n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x v="70"/>
    <x v="828"/>
    <x v="7"/>
    <s v="food trucks"/>
  </r>
  <r>
    <n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x v="118"/>
    <x v="829"/>
    <x v="7"/>
    <s v="food trucks"/>
  </r>
  <r>
    <n v="1167"/>
    <x v="1167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x v="53"/>
    <x v="830"/>
    <x v="7"/>
    <s v="food trucks"/>
  </r>
  <r>
    <n v="1168"/>
    <x v="1168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x v="52"/>
    <x v="831"/>
    <x v="7"/>
    <s v="food trucks"/>
  </r>
  <r>
    <n v="1169"/>
    <x v="1169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x v="50"/>
    <x v="161"/>
    <x v="7"/>
    <s v="food trucks"/>
  </r>
  <r>
    <n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x v="50"/>
    <x v="73"/>
    <x v="7"/>
    <s v="food trucks"/>
  </r>
  <r>
    <n v="1171"/>
    <x v="1171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x v="50"/>
    <x v="380"/>
    <x v="7"/>
    <s v="food trucks"/>
  </r>
  <r>
    <n v="1172"/>
    <x v="1172"/>
    <s v="Bringing YOUR favorite dog recipes to the streets."/>
    <x v="7"/>
    <x v="117"/>
    <x v="2"/>
    <x v="0"/>
    <s v="USD"/>
    <n v="1408551752"/>
    <n v="1405959752"/>
    <b v="0"/>
    <n v="0"/>
    <b v="0"/>
    <s v="food/food trucks"/>
    <x v="50"/>
    <x v="121"/>
    <x v="7"/>
    <s v="food trucks"/>
  </r>
  <r>
    <n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x v="50"/>
    <x v="179"/>
    <x v="7"/>
    <s v="food trucks"/>
  </r>
  <r>
    <n v="1174"/>
    <x v="1174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x v="52"/>
    <x v="832"/>
    <x v="7"/>
    <s v="food trucks"/>
  </r>
  <r>
    <n v="1175"/>
    <x v="1175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x v="56"/>
    <x v="177"/>
    <x v="7"/>
    <s v="food trucks"/>
  </r>
  <r>
    <n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x v="50"/>
    <x v="119"/>
    <x v="7"/>
    <s v="food trucks"/>
  </r>
  <r>
    <n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x v="50"/>
    <x v="121"/>
    <x v="7"/>
    <s v="food trucks"/>
  </r>
  <r>
    <n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x v="50"/>
    <x v="144"/>
    <x v="7"/>
    <s v="food trucks"/>
  </r>
  <r>
    <n v="1179"/>
    <x v="1179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x v="62"/>
    <x v="833"/>
    <x v="7"/>
    <s v="food trucks"/>
  </r>
  <r>
    <n v="1180"/>
    <x v="1180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x v="81"/>
    <x v="834"/>
    <x v="7"/>
    <s v="food trucks"/>
  </r>
  <r>
    <n v="1181"/>
    <x v="1181"/>
    <s v="Bringing the best tacos to the streets of Chicago!"/>
    <x v="63"/>
    <x v="460"/>
    <x v="2"/>
    <x v="0"/>
    <s v="USD"/>
    <n v="1425197321"/>
    <n v="1422605321"/>
    <b v="0"/>
    <n v="3"/>
    <b v="0"/>
    <s v="food/food trucks"/>
    <x v="50"/>
    <x v="835"/>
    <x v="7"/>
    <s v="food trucks"/>
  </r>
  <r>
    <n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x v="65"/>
    <x v="678"/>
    <x v="7"/>
    <s v="food trucks"/>
  </r>
  <r>
    <n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x v="65"/>
    <x v="836"/>
    <x v="7"/>
    <s v="food trucks"/>
  </r>
  <r>
    <n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x v="2"/>
    <x v="837"/>
    <x v="8"/>
    <s v="photobooks"/>
  </r>
  <r>
    <n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x v="2"/>
    <x v="838"/>
    <x v="8"/>
    <s v="photobooks"/>
  </r>
  <r>
    <n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x v="13"/>
    <x v="839"/>
    <x v="8"/>
    <s v="photobooks"/>
  </r>
  <r>
    <n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x v="3"/>
    <x v="840"/>
    <x v="8"/>
    <s v="photobooks"/>
  </r>
  <r>
    <n v="1188"/>
    <x v="1188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x v="164"/>
    <x v="841"/>
    <x v="8"/>
    <s v="photobooks"/>
  </r>
  <r>
    <n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x v="29"/>
    <x v="842"/>
    <x v="8"/>
    <s v="photobooks"/>
  </r>
  <r>
    <n v="1190"/>
    <x v="1190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x v="165"/>
    <x v="843"/>
    <x v="8"/>
    <s v="photobooks"/>
  </r>
  <r>
    <n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x v="15"/>
    <x v="844"/>
    <x v="8"/>
    <s v="photobooks"/>
  </r>
  <r>
    <n v="1192"/>
    <x v="1192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x v="166"/>
    <x v="845"/>
    <x v="8"/>
    <s v="photobooks"/>
  </r>
  <r>
    <n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x v="3"/>
    <x v="846"/>
    <x v="8"/>
    <s v="photobooks"/>
  </r>
  <r>
    <n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x v="167"/>
    <x v="847"/>
    <x v="8"/>
    <s v="photobooks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x v="165"/>
    <x v="848"/>
    <x v="8"/>
    <s v="photobooks"/>
  </r>
  <r>
    <n v="1196"/>
    <x v="1196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x v="168"/>
    <x v="849"/>
    <x v="8"/>
    <s v="photobooks"/>
  </r>
  <r>
    <n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x v="169"/>
    <x v="850"/>
    <x v="8"/>
    <s v="photobooks"/>
  </r>
  <r>
    <n v="1198"/>
    <x v="1198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x v="170"/>
    <x v="851"/>
    <x v="8"/>
    <s v="photobooks"/>
  </r>
  <r>
    <n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x v="7"/>
    <x v="852"/>
    <x v="8"/>
    <s v="photobooks"/>
  </r>
  <r>
    <n v="1200"/>
    <x v="1200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x v="9"/>
    <x v="853"/>
    <x v="8"/>
    <s v="photobooks"/>
  </r>
  <r>
    <n v="1201"/>
    <x v="1201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x v="21"/>
    <x v="854"/>
    <x v="8"/>
    <s v="photobooks"/>
  </r>
  <r>
    <n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x v="171"/>
    <x v="855"/>
    <x v="8"/>
    <s v="photobooks"/>
  </r>
  <r>
    <n v="1203"/>
    <x v="1203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x v="21"/>
    <x v="856"/>
    <x v="8"/>
    <s v="photobooks"/>
  </r>
  <r>
    <n v="1204"/>
    <x v="1204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x v="33"/>
    <x v="857"/>
    <x v="8"/>
    <s v="photobooks"/>
  </r>
  <r>
    <n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x v="7"/>
    <x v="858"/>
    <x v="8"/>
    <s v="photobooks"/>
  </r>
  <r>
    <n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x v="41"/>
    <x v="859"/>
    <x v="8"/>
    <s v="photobooks"/>
  </r>
  <r>
    <n v="1207"/>
    <x v="1207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x v="3"/>
    <x v="860"/>
    <x v="8"/>
    <s v="photobooks"/>
  </r>
  <r>
    <n v="1208"/>
    <x v="1208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x v="19"/>
    <x v="861"/>
    <x v="8"/>
    <s v="photobooks"/>
  </r>
  <r>
    <n v="1209"/>
    <x v="1209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x v="6"/>
    <x v="862"/>
    <x v="8"/>
    <s v="photobooks"/>
  </r>
  <r>
    <n v="1210"/>
    <x v="1210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x v="172"/>
    <x v="863"/>
    <x v="8"/>
    <s v="photobooks"/>
  </r>
  <r>
    <n v="1211"/>
    <x v="1211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x v="7"/>
    <x v="864"/>
    <x v="8"/>
    <s v="photobooks"/>
  </r>
  <r>
    <n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x v="32"/>
    <x v="865"/>
    <x v="8"/>
    <s v="photobooks"/>
  </r>
  <r>
    <n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x v="21"/>
    <x v="866"/>
    <x v="8"/>
    <s v="photobooks"/>
  </r>
  <r>
    <n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x v="88"/>
    <x v="867"/>
    <x v="8"/>
    <s v="photobooks"/>
  </r>
  <r>
    <n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x v="173"/>
    <x v="868"/>
    <x v="8"/>
    <s v="photobooks"/>
  </r>
  <r>
    <n v="1216"/>
    <x v="1216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x v="91"/>
    <x v="869"/>
    <x v="8"/>
    <s v="photobooks"/>
  </r>
  <r>
    <n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x v="33"/>
    <x v="870"/>
    <x v="8"/>
    <s v="photobooks"/>
  </r>
  <r>
    <n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x v="174"/>
    <x v="871"/>
    <x v="8"/>
    <s v="photobooks"/>
  </r>
  <r>
    <n v="1219"/>
    <x v="1219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x v="175"/>
    <x v="872"/>
    <x v="8"/>
    <s v="photobooks"/>
  </r>
  <r>
    <n v="1220"/>
    <x v="1220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x v="3"/>
    <x v="873"/>
    <x v="8"/>
    <s v="photobooks"/>
  </r>
  <r>
    <n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x v="38"/>
    <x v="874"/>
    <x v="8"/>
    <s v="photobooks"/>
  </r>
  <r>
    <n v="1222"/>
    <x v="1222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x v="176"/>
    <x v="875"/>
    <x v="8"/>
    <s v="photobooks"/>
  </r>
  <r>
    <n v="1223"/>
    <x v="1223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x v="20"/>
    <x v="876"/>
    <x v="8"/>
    <s v="photobooks"/>
  </r>
  <r>
    <n v="1224"/>
    <x v="1224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x v="113"/>
    <x v="877"/>
    <x v="4"/>
    <s v="world music"/>
  </r>
  <r>
    <n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x v="65"/>
    <x v="878"/>
    <x v="4"/>
    <s v="world music"/>
  </r>
  <r>
    <n v="1226"/>
    <x v="1226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x v="65"/>
    <x v="879"/>
    <x v="4"/>
    <s v="world music"/>
  </r>
  <r>
    <n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x v="50"/>
    <x v="121"/>
    <x v="4"/>
    <s v="world music"/>
  </r>
  <r>
    <n v="1228"/>
    <x v="1228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x v="129"/>
    <x v="880"/>
    <x v="4"/>
    <s v="world music"/>
  </r>
  <r>
    <n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x v="60"/>
    <x v="380"/>
    <x v="4"/>
    <s v="world music"/>
  </r>
  <r>
    <n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x v="50"/>
    <x v="121"/>
    <x v="4"/>
    <s v="world music"/>
  </r>
  <r>
    <n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x v="50"/>
    <x v="121"/>
    <x v="4"/>
    <s v="world music"/>
  </r>
  <r>
    <n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x v="60"/>
    <x v="375"/>
    <x v="4"/>
    <s v="world music"/>
  </r>
  <r>
    <n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x v="81"/>
    <x v="845"/>
    <x v="4"/>
    <s v="world music"/>
  </r>
  <r>
    <n v="1234"/>
    <x v="1234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x v="50"/>
    <x v="121"/>
    <x v="4"/>
    <s v="world music"/>
  </r>
  <r>
    <n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x v="56"/>
    <x v="431"/>
    <x v="4"/>
    <s v="world music"/>
  </r>
  <r>
    <n v="1236"/>
    <x v="1236"/>
    <s v="Raising money to give the musicians their due."/>
    <x v="30"/>
    <x v="117"/>
    <x v="1"/>
    <x v="0"/>
    <s v="USD"/>
    <n v="1343491200"/>
    <n v="1342801164"/>
    <b v="0"/>
    <n v="0"/>
    <b v="0"/>
    <s v="music/world music"/>
    <x v="50"/>
    <x v="121"/>
    <x v="4"/>
    <s v="world music"/>
  </r>
  <r>
    <n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x v="50"/>
    <x v="121"/>
    <x v="4"/>
    <s v="world music"/>
  </r>
  <r>
    <n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x v="82"/>
    <x v="881"/>
    <x v="4"/>
    <s v="world music"/>
  </r>
  <r>
    <n v="1239"/>
    <x v="1239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x v="50"/>
    <x v="121"/>
    <x v="4"/>
    <s v="world music"/>
  </r>
  <r>
    <n v="1240"/>
    <x v="1240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x v="56"/>
    <x v="882"/>
    <x v="4"/>
    <s v="world music"/>
  </r>
  <r>
    <n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x v="76"/>
    <x v="883"/>
    <x v="4"/>
    <s v="world music"/>
  </r>
  <r>
    <n v="1242"/>
    <x v="1242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x v="60"/>
    <x v="144"/>
    <x v="4"/>
    <s v="world music"/>
  </r>
  <r>
    <n v="1243"/>
    <x v="1243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x v="51"/>
    <x v="884"/>
    <x v="4"/>
    <s v="world music"/>
  </r>
  <r>
    <n v="1244"/>
    <x v="1244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x v="3"/>
    <x v="885"/>
    <x v="4"/>
    <s v="rock"/>
  </r>
  <r>
    <n v="1245"/>
    <x v="1245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x v="28"/>
    <x v="886"/>
    <x v="4"/>
    <s v="rock"/>
  </r>
  <r>
    <n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x v="16"/>
    <x v="887"/>
    <x v="4"/>
    <s v="rock"/>
  </r>
  <r>
    <n v="1247"/>
    <x v="1247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x v="108"/>
    <x v="888"/>
    <x v="4"/>
    <s v="rock"/>
  </r>
  <r>
    <n v="1248"/>
    <x v="1248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x v="143"/>
    <x v="889"/>
    <x v="4"/>
    <s v="rock"/>
  </r>
  <r>
    <n v="1249"/>
    <x v="1249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x v="3"/>
    <x v="890"/>
    <x v="4"/>
    <s v="rock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x v="177"/>
    <x v="891"/>
    <x v="4"/>
    <s v="rock"/>
  </r>
  <r>
    <n v="1251"/>
    <x v="1251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x v="21"/>
    <x v="892"/>
    <x v="4"/>
    <s v="rock"/>
  </r>
  <r>
    <n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x v="178"/>
    <x v="893"/>
    <x v="4"/>
    <s v="rock"/>
  </r>
  <r>
    <n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x v="179"/>
    <x v="894"/>
    <x v="4"/>
    <s v="rock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x v="171"/>
    <x v="895"/>
    <x v="4"/>
    <s v="rock"/>
  </r>
  <r>
    <n v="1255"/>
    <x v="1255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x v="180"/>
    <x v="896"/>
    <x v="4"/>
    <s v="rock"/>
  </r>
  <r>
    <n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x v="90"/>
    <x v="897"/>
    <x v="4"/>
    <s v="rock"/>
  </r>
  <r>
    <n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x v="181"/>
    <x v="898"/>
    <x v="4"/>
    <s v="rock"/>
  </r>
  <r>
    <n v="1258"/>
    <x v="1258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x v="182"/>
    <x v="899"/>
    <x v="4"/>
    <s v="rock"/>
  </r>
  <r>
    <n v="1259"/>
    <x v="1259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x v="3"/>
    <x v="900"/>
    <x v="4"/>
    <s v="rock"/>
  </r>
  <r>
    <n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x v="35"/>
    <x v="901"/>
    <x v="4"/>
    <s v="rock"/>
  </r>
  <r>
    <n v="1261"/>
    <x v="1261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x v="7"/>
    <x v="902"/>
    <x v="4"/>
    <s v="rock"/>
  </r>
  <r>
    <n v="1262"/>
    <x v="1262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x v="105"/>
    <x v="903"/>
    <x v="4"/>
    <s v="rock"/>
  </r>
  <r>
    <n v="1263"/>
    <x v="1263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x v="17"/>
    <x v="904"/>
    <x v="4"/>
    <s v="rock"/>
  </r>
  <r>
    <n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x v="183"/>
    <x v="905"/>
    <x v="4"/>
    <s v="rock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x v="17"/>
    <x v="906"/>
    <x v="4"/>
    <s v="rock"/>
  </r>
  <r>
    <n v="1266"/>
    <x v="1266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x v="8"/>
    <x v="907"/>
    <x v="4"/>
    <s v="rock"/>
  </r>
  <r>
    <n v="1267"/>
    <x v="1267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x v="21"/>
    <x v="908"/>
    <x v="4"/>
    <s v="rock"/>
  </r>
  <r>
    <n v="1268"/>
    <x v="1268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x v="16"/>
    <x v="909"/>
    <x v="4"/>
    <s v="rock"/>
  </r>
  <r>
    <n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x v="15"/>
    <x v="910"/>
    <x v="4"/>
    <s v="rock"/>
  </r>
  <r>
    <n v="1270"/>
    <x v="1270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x v="41"/>
    <x v="911"/>
    <x v="4"/>
    <s v="rock"/>
  </r>
  <r>
    <n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x v="21"/>
    <x v="912"/>
    <x v="4"/>
    <s v="rock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x v="6"/>
    <x v="913"/>
    <x v="4"/>
    <s v="rock"/>
  </r>
  <r>
    <n v="1273"/>
    <x v="1273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x v="3"/>
    <x v="468"/>
    <x v="4"/>
    <s v="rock"/>
  </r>
  <r>
    <n v="1274"/>
    <x v="1274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x v="19"/>
    <x v="914"/>
    <x v="4"/>
    <s v="rock"/>
  </r>
  <r>
    <n v="1275"/>
    <x v="1275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x v="184"/>
    <x v="915"/>
    <x v="4"/>
    <s v="rock"/>
  </r>
  <r>
    <n v="1276"/>
    <x v="1276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x v="3"/>
    <x v="916"/>
    <x v="4"/>
    <s v="rock"/>
  </r>
  <r>
    <n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x v="6"/>
    <x v="917"/>
    <x v="4"/>
    <s v="rock"/>
  </r>
  <r>
    <n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x v="19"/>
    <x v="918"/>
    <x v="4"/>
    <s v="rock"/>
  </r>
  <r>
    <n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x v="38"/>
    <x v="919"/>
    <x v="4"/>
    <s v="rock"/>
  </r>
  <r>
    <n v="1280"/>
    <x v="1280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x v="38"/>
    <x v="920"/>
    <x v="4"/>
    <s v="rock"/>
  </r>
  <r>
    <n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x v="38"/>
    <x v="921"/>
    <x v="4"/>
    <s v="rock"/>
  </r>
  <r>
    <n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x v="39"/>
    <x v="922"/>
    <x v="4"/>
    <s v="rock"/>
  </r>
  <r>
    <n v="1283"/>
    <x v="1283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x v="185"/>
    <x v="923"/>
    <x v="4"/>
    <s v="rock"/>
  </r>
  <r>
    <n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x v="7"/>
    <x v="774"/>
    <x v="1"/>
    <s v="plays"/>
  </r>
  <r>
    <n v="1285"/>
    <x v="1285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x v="21"/>
    <x v="924"/>
    <x v="1"/>
    <s v="plays"/>
  </r>
  <r>
    <n v="1286"/>
    <x v="1286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x v="29"/>
    <x v="925"/>
    <x v="1"/>
    <s v="plays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x v="186"/>
    <x v="926"/>
    <x v="1"/>
    <s v="plays"/>
  </r>
  <r>
    <n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x v="8"/>
    <x v="927"/>
    <x v="1"/>
    <s v="plays"/>
  </r>
  <r>
    <n v="1289"/>
    <x v="1289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x v="105"/>
    <x v="928"/>
    <x v="1"/>
    <s v="plays"/>
  </r>
  <r>
    <n v="1290"/>
    <x v="1290"/>
    <s v="Sometimes your Heart has to STOP for your Life to START."/>
    <x v="8"/>
    <x v="900"/>
    <x v="0"/>
    <x v="0"/>
    <s v="USD"/>
    <n v="1429772340"/>
    <n v="1427121931"/>
    <b v="0"/>
    <n v="86"/>
    <b v="1"/>
    <s v="theater/plays"/>
    <x v="15"/>
    <x v="929"/>
    <x v="1"/>
    <s v="plays"/>
  </r>
  <r>
    <n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x v="91"/>
    <x v="930"/>
    <x v="1"/>
    <s v="plays"/>
  </r>
  <r>
    <n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x v="5"/>
    <x v="931"/>
    <x v="1"/>
    <s v="plays"/>
  </r>
  <r>
    <n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x v="21"/>
    <x v="932"/>
    <x v="1"/>
    <s v="plays"/>
  </r>
  <r>
    <n v="1294"/>
    <x v="1294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x v="108"/>
    <x v="933"/>
    <x v="1"/>
    <s v="plays"/>
  </r>
  <r>
    <n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x v="21"/>
    <x v="934"/>
    <x v="1"/>
    <s v="plays"/>
  </r>
  <r>
    <n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x v="48"/>
    <x v="935"/>
    <x v="1"/>
    <s v="plays"/>
  </r>
  <r>
    <n v="1297"/>
    <x v="1297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x v="5"/>
    <x v="936"/>
    <x v="1"/>
    <s v="plays"/>
  </r>
  <r>
    <n v="1298"/>
    <x v="1298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x v="2"/>
    <x v="937"/>
    <x v="1"/>
    <s v="plays"/>
  </r>
  <r>
    <n v="1299"/>
    <x v="1299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x v="39"/>
    <x v="938"/>
    <x v="1"/>
    <s v="plays"/>
  </r>
  <r>
    <n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x v="165"/>
    <x v="939"/>
    <x v="1"/>
    <s v="plays"/>
  </r>
  <r>
    <n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x v="33"/>
    <x v="940"/>
    <x v="1"/>
    <s v="plays"/>
  </r>
  <r>
    <n v="1302"/>
    <x v="1302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x v="8"/>
    <x v="73"/>
    <x v="1"/>
    <s v="plays"/>
  </r>
  <r>
    <n v="1303"/>
    <x v="1303"/>
    <s v="Groundbreaking queer theatre."/>
    <x v="8"/>
    <x v="912"/>
    <x v="0"/>
    <x v="1"/>
    <s v="GBP"/>
    <n v="1469962800"/>
    <n v="1468578920"/>
    <b v="0"/>
    <n v="108"/>
    <b v="1"/>
    <s v="theater/plays"/>
    <x v="22"/>
    <x v="941"/>
    <x v="1"/>
    <s v="plays"/>
  </r>
  <r>
    <n v="1304"/>
    <x v="1304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x v="67"/>
    <x v="942"/>
    <x v="2"/>
    <s v="wearables"/>
  </r>
  <r>
    <n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x v="73"/>
    <x v="330"/>
    <x v="2"/>
    <s v="wearables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x v="187"/>
    <x v="943"/>
    <x v="2"/>
    <s v="wearables"/>
  </r>
  <r>
    <n v="1307"/>
    <x v="1307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x v="81"/>
    <x v="944"/>
    <x v="2"/>
    <s v="wearables"/>
  </r>
  <r>
    <n v="1308"/>
    <x v="1308"/>
    <s v="Boost Band, a wristband that charges any device"/>
    <x v="3"/>
    <x v="917"/>
    <x v="1"/>
    <x v="0"/>
    <s v="USD"/>
    <n v="1475937812"/>
    <n v="1472481812"/>
    <b v="0"/>
    <n v="38"/>
    <b v="0"/>
    <s v="technology/wearables"/>
    <x v="57"/>
    <x v="945"/>
    <x v="2"/>
    <s v="wearables"/>
  </r>
  <r>
    <n v="1309"/>
    <x v="1309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x v="20"/>
    <x v="946"/>
    <x v="2"/>
    <s v="wearables"/>
  </r>
  <r>
    <n v="1310"/>
    <x v="1310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x v="63"/>
    <x v="947"/>
    <x v="2"/>
    <s v="wearables"/>
  </r>
  <r>
    <n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x v="188"/>
    <x v="948"/>
    <x v="2"/>
    <s v="wearables"/>
  </r>
  <r>
    <n v="1312"/>
    <x v="1312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x v="60"/>
    <x v="138"/>
    <x v="2"/>
    <s v="wearables"/>
  </r>
  <r>
    <n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x v="134"/>
    <x v="949"/>
    <x v="2"/>
    <s v="wearables"/>
  </r>
  <r>
    <n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x v="60"/>
    <x v="950"/>
    <x v="2"/>
    <s v="wearables"/>
  </r>
  <r>
    <n v="1315"/>
    <x v="1315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x v="67"/>
    <x v="951"/>
    <x v="2"/>
    <s v="wearables"/>
  </r>
  <r>
    <n v="1316"/>
    <x v="1316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x v="50"/>
    <x v="120"/>
    <x v="2"/>
    <s v="wearables"/>
  </r>
  <r>
    <n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x v="52"/>
    <x v="952"/>
    <x v="2"/>
    <s v="wearables"/>
  </r>
  <r>
    <n v="1318"/>
    <x v="1318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x v="77"/>
    <x v="953"/>
    <x v="2"/>
    <s v="wearables"/>
  </r>
  <r>
    <n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x v="77"/>
    <x v="954"/>
    <x v="2"/>
    <s v="wearables"/>
  </r>
  <r>
    <n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x v="60"/>
    <x v="955"/>
    <x v="2"/>
    <s v="wearables"/>
  </r>
  <r>
    <n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x v="60"/>
    <x v="956"/>
    <x v="2"/>
    <s v="wearables"/>
  </r>
  <r>
    <n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x v="50"/>
    <x v="717"/>
    <x v="2"/>
    <s v="wearables"/>
  </r>
  <r>
    <n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x v="114"/>
    <x v="957"/>
    <x v="2"/>
    <s v="wearables"/>
  </r>
  <r>
    <n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x v="54"/>
    <x v="958"/>
    <x v="2"/>
    <s v="wearables"/>
  </r>
  <r>
    <n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x v="53"/>
    <x v="959"/>
    <x v="2"/>
    <s v="wearables"/>
  </r>
  <r>
    <n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x v="60"/>
    <x v="960"/>
    <x v="2"/>
    <s v="wearables"/>
  </r>
  <r>
    <n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x v="65"/>
    <x v="961"/>
    <x v="2"/>
    <s v="wearables"/>
  </r>
  <r>
    <n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x v="53"/>
    <x v="962"/>
    <x v="2"/>
    <s v="wearables"/>
  </r>
  <r>
    <n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x v="60"/>
    <x v="963"/>
    <x v="2"/>
    <s v="wearables"/>
  </r>
  <r>
    <n v="1330"/>
    <x v="1330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x v="66"/>
    <x v="964"/>
    <x v="2"/>
    <s v="wearables"/>
  </r>
  <r>
    <n v="1331"/>
    <x v="1331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x v="60"/>
    <x v="965"/>
    <x v="2"/>
    <s v="wearables"/>
  </r>
  <r>
    <n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x v="50"/>
    <x v="121"/>
    <x v="2"/>
    <s v="wearables"/>
  </r>
  <r>
    <n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x v="50"/>
    <x v="121"/>
    <x v="2"/>
    <s v="wearables"/>
  </r>
  <r>
    <n v="1334"/>
    <x v="1334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x v="57"/>
    <x v="707"/>
    <x v="2"/>
    <s v="wearables"/>
  </r>
  <r>
    <n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x v="68"/>
    <x v="966"/>
    <x v="2"/>
    <s v="wearables"/>
  </r>
  <r>
    <n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x v="189"/>
    <x v="967"/>
    <x v="2"/>
    <s v="wearables"/>
  </r>
  <r>
    <n v="1337"/>
    <x v="1337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x v="190"/>
    <x v="968"/>
    <x v="2"/>
    <s v="wearables"/>
  </r>
  <r>
    <n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x v="56"/>
    <x v="969"/>
    <x v="2"/>
    <s v="wearables"/>
  </r>
  <r>
    <n v="1339"/>
    <x v="1339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x v="113"/>
    <x v="970"/>
    <x v="2"/>
    <s v="wearables"/>
  </r>
  <r>
    <n v="1340"/>
    <x v="1340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x v="50"/>
    <x v="121"/>
    <x v="2"/>
    <s v="wearables"/>
  </r>
  <r>
    <n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x v="140"/>
    <x v="971"/>
    <x v="2"/>
    <s v="wearables"/>
  </r>
  <r>
    <n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x v="50"/>
    <x v="101"/>
    <x v="2"/>
    <s v="wearables"/>
  </r>
  <r>
    <n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x v="21"/>
    <x v="972"/>
    <x v="2"/>
    <s v="wearables"/>
  </r>
  <r>
    <n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x v="191"/>
    <x v="291"/>
    <x v="3"/>
    <s v="nonfiction"/>
  </r>
  <r>
    <n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x v="105"/>
    <x v="973"/>
    <x v="3"/>
    <s v="nonfiction"/>
  </r>
  <r>
    <n v="1346"/>
    <x v="1346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x v="92"/>
    <x v="974"/>
    <x v="3"/>
    <s v="nonfiction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x v="21"/>
    <x v="975"/>
    <x v="3"/>
    <s v="nonfiction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x v="21"/>
    <x v="976"/>
    <x v="3"/>
    <s v="nonfiction"/>
  </r>
  <r>
    <n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x v="142"/>
    <x v="977"/>
    <x v="3"/>
    <s v="nonfiction"/>
  </r>
  <r>
    <n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x v="3"/>
    <x v="199"/>
    <x v="3"/>
    <s v="nonfiction"/>
  </r>
  <r>
    <n v="1351"/>
    <x v="1351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x v="7"/>
    <x v="978"/>
    <x v="3"/>
    <s v="nonfiction"/>
  </r>
  <r>
    <n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x v="104"/>
    <x v="979"/>
    <x v="3"/>
    <s v="nonfiction"/>
  </r>
  <r>
    <n v="1353"/>
    <x v="1353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x v="84"/>
    <x v="980"/>
    <x v="3"/>
    <s v="nonfiction"/>
  </r>
  <r>
    <n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x v="22"/>
    <x v="981"/>
    <x v="3"/>
    <s v="nonfiction"/>
  </r>
  <r>
    <n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x v="4"/>
    <x v="982"/>
    <x v="3"/>
    <s v="nonfiction"/>
  </r>
  <r>
    <n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x v="25"/>
    <x v="983"/>
    <x v="3"/>
    <s v="nonfiction"/>
  </r>
  <r>
    <n v="1357"/>
    <x v="1357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x v="105"/>
    <x v="984"/>
    <x v="3"/>
    <s v="nonfiction"/>
  </r>
  <r>
    <n v="1358"/>
    <x v="1358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x v="20"/>
    <x v="985"/>
    <x v="3"/>
    <s v="nonfiction"/>
  </r>
  <r>
    <n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x v="31"/>
    <x v="986"/>
    <x v="3"/>
    <s v="nonfiction"/>
  </r>
  <r>
    <n v="1360"/>
    <x v="1360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x v="36"/>
    <x v="987"/>
    <x v="3"/>
    <s v="nonfiction"/>
  </r>
  <r>
    <n v="1361"/>
    <x v="1361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x v="9"/>
    <x v="988"/>
    <x v="3"/>
    <s v="nonfiction"/>
  </r>
  <r>
    <n v="1362"/>
    <x v="1362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x v="15"/>
    <x v="989"/>
    <x v="3"/>
    <s v="nonfiction"/>
  </r>
  <r>
    <n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x v="8"/>
    <x v="375"/>
    <x v="3"/>
    <s v="nonfiction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x v="17"/>
    <x v="990"/>
    <x v="4"/>
    <s v="rock"/>
  </r>
  <r>
    <n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x v="8"/>
    <x v="991"/>
    <x v="4"/>
    <s v="rock"/>
  </r>
  <r>
    <n v="1366"/>
    <x v="1366"/>
    <s v="A musical memorial for Alexi Petersen."/>
    <x v="51"/>
    <x v="966"/>
    <x v="0"/>
    <x v="0"/>
    <s v="USD"/>
    <n v="1417049663"/>
    <n v="1413158063"/>
    <b v="0"/>
    <n v="147"/>
    <b v="1"/>
    <s v="music/rock"/>
    <x v="9"/>
    <x v="992"/>
    <x v="4"/>
    <s v="rock"/>
  </r>
  <r>
    <n v="1367"/>
    <x v="1367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x v="35"/>
    <x v="993"/>
    <x v="4"/>
    <s v="rock"/>
  </r>
  <r>
    <n v="1368"/>
    <x v="1368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x v="38"/>
    <x v="994"/>
    <x v="4"/>
    <s v="rock"/>
  </r>
  <r>
    <n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x v="2"/>
    <x v="995"/>
    <x v="4"/>
    <s v="rock"/>
  </r>
  <r>
    <n v="1370"/>
    <x v="1370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x v="3"/>
    <x v="996"/>
    <x v="4"/>
    <s v="rock"/>
  </r>
  <r>
    <n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x v="13"/>
    <x v="997"/>
    <x v="4"/>
    <s v="rock"/>
  </r>
  <r>
    <n v="1372"/>
    <x v="1372"/>
    <s v="Please help us raise funds to press our new CD!"/>
    <x v="2"/>
    <x v="972"/>
    <x v="0"/>
    <x v="0"/>
    <s v="USD"/>
    <n v="1342115132"/>
    <n v="1339523132"/>
    <b v="0"/>
    <n v="16"/>
    <b v="1"/>
    <s v="music/rock"/>
    <x v="39"/>
    <x v="998"/>
    <x v="4"/>
    <s v="rock"/>
  </r>
  <r>
    <n v="1373"/>
    <x v="1373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x v="2"/>
    <x v="999"/>
    <x v="4"/>
    <s v="rock"/>
  </r>
  <r>
    <n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x v="192"/>
    <x v="1000"/>
    <x v="4"/>
    <s v="rock"/>
  </r>
  <r>
    <n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x v="193"/>
    <x v="1001"/>
    <x v="4"/>
    <s v="rock"/>
  </r>
  <r>
    <n v="1376"/>
    <x v="1376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x v="194"/>
    <x v="1002"/>
    <x v="4"/>
    <s v="rock"/>
  </r>
  <r>
    <n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x v="31"/>
    <x v="1003"/>
    <x v="4"/>
    <s v="rock"/>
  </r>
  <r>
    <n v="1378"/>
    <x v="1378"/>
    <s v="A psychedelic post rock masterpiece!"/>
    <x v="13"/>
    <x v="976"/>
    <x v="0"/>
    <x v="1"/>
    <s v="GBP"/>
    <n v="1470075210"/>
    <n v="1468779210"/>
    <b v="0"/>
    <n v="133"/>
    <b v="1"/>
    <s v="music/rock"/>
    <x v="195"/>
    <x v="1004"/>
    <x v="4"/>
    <s v="rock"/>
  </r>
  <r>
    <n v="1379"/>
    <x v="1379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x v="20"/>
    <x v="1005"/>
    <x v="4"/>
    <s v="rock"/>
  </r>
  <r>
    <n v="1380"/>
    <x v="1380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x v="196"/>
    <x v="1006"/>
    <x v="4"/>
    <s v="rock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x v="13"/>
    <x v="919"/>
    <x v="4"/>
    <s v="rock"/>
  </r>
  <r>
    <n v="1382"/>
    <x v="1382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x v="3"/>
    <x v="847"/>
    <x v="4"/>
    <s v="rock"/>
  </r>
  <r>
    <n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x v="197"/>
    <x v="1007"/>
    <x v="4"/>
    <s v="rock"/>
  </r>
  <r>
    <n v="1384"/>
    <x v="1384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x v="39"/>
    <x v="1008"/>
    <x v="4"/>
    <s v="rock"/>
  </r>
  <r>
    <n v="1385"/>
    <x v="1385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x v="5"/>
    <x v="1009"/>
    <x v="4"/>
    <s v="rock"/>
  </r>
  <r>
    <n v="1386"/>
    <x v="1386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x v="198"/>
    <x v="368"/>
    <x v="4"/>
    <s v="rock"/>
  </r>
  <r>
    <n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x v="0"/>
    <x v="1010"/>
    <x v="4"/>
    <s v="rock"/>
  </r>
  <r>
    <n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x v="165"/>
    <x v="1011"/>
    <x v="4"/>
    <s v="rock"/>
  </r>
  <r>
    <n v="1389"/>
    <x v="1389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x v="14"/>
    <x v="1012"/>
    <x v="4"/>
    <s v="rock"/>
  </r>
  <r>
    <n v="1390"/>
    <x v="1390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x v="15"/>
    <x v="1013"/>
    <x v="4"/>
    <s v="rock"/>
  </r>
  <r>
    <n v="1391"/>
    <x v="1391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x v="5"/>
    <x v="1014"/>
    <x v="4"/>
    <s v="rock"/>
  </r>
  <r>
    <n v="1392"/>
    <x v="1392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x v="35"/>
    <x v="1015"/>
    <x v="4"/>
    <s v="rock"/>
  </r>
  <r>
    <n v="1393"/>
    <x v="1393"/>
    <s v="Rock n' Roll tales of our times"/>
    <x v="3"/>
    <x v="990"/>
    <x v="0"/>
    <x v="0"/>
    <s v="USD"/>
    <n v="1470068523"/>
    <n v="1467476523"/>
    <b v="0"/>
    <n v="52"/>
    <b v="1"/>
    <s v="music/rock"/>
    <x v="21"/>
    <x v="1016"/>
    <x v="4"/>
    <s v="rock"/>
  </r>
  <r>
    <n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x v="108"/>
    <x v="1017"/>
    <x v="4"/>
    <s v="rock"/>
  </r>
  <r>
    <n v="1395"/>
    <x v="1395"/>
    <s v="Help Quiet Oaks record their debut album!!!"/>
    <x v="8"/>
    <x v="992"/>
    <x v="0"/>
    <x v="0"/>
    <s v="USD"/>
    <n v="1484430481"/>
    <n v="1481838481"/>
    <b v="0"/>
    <n v="82"/>
    <b v="1"/>
    <s v="music/rock"/>
    <x v="20"/>
    <x v="1018"/>
    <x v="4"/>
    <s v="rock"/>
  </r>
  <r>
    <n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x v="13"/>
    <x v="1019"/>
    <x v="4"/>
    <s v="rock"/>
  </r>
  <r>
    <n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x v="35"/>
    <x v="1020"/>
    <x v="4"/>
    <s v="rock"/>
  </r>
  <r>
    <n v="1398"/>
    <x v="1398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x v="5"/>
    <x v="1021"/>
    <x v="4"/>
    <s v="rock"/>
  </r>
  <r>
    <n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x v="9"/>
    <x v="1022"/>
    <x v="4"/>
    <s v="rock"/>
  </r>
  <r>
    <n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x v="23"/>
    <x v="1023"/>
    <x v="4"/>
    <s v="rock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x v="199"/>
    <x v="246"/>
    <x v="4"/>
    <s v="rock"/>
  </r>
  <r>
    <n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x v="15"/>
    <x v="1024"/>
    <x v="4"/>
    <s v="rock"/>
  </r>
  <r>
    <n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x v="33"/>
    <x v="1025"/>
    <x v="4"/>
    <s v="rock"/>
  </r>
  <r>
    <n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x v="53"/>
    <x v="1026"/>
    <x v="3"/>
    <s v="translations"/>
  </r>
  <r>
    <n v="1405"/>
    <x v="1405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x v="50"/>
    <x v="1027"/>
    <x v="3"/>
    <s v="translations"/>
  </r>
  <r>
    <n v="1406"/>
    <x v="1406"/>
    <s v="The White coat and the battle dress uniform"/>
    <x v="14"/>
    <x v="493"/>
    <x v="2"/>
    <x v="13"/>
    <s v="EUR"/>
    <n v="1449914400"/>
    <n v="1445336607"/>
    <b v="0"/>
    <n v="3"/>
    <b v="0"/>
    <s v="publishing/translations"/>
    <x v="50"/>
    <x v="144"/>
    <x v="3"/>
    <s v="translations"/>
  </r>
  <r>
    <n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x v="60"/>
    <x v="501"/>
    <x v="3"/>
    <s v="translations"/>
  </r>
  <r>
    <n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x v="113"/>
    <x v="1028"/>
    <x v="3"/>
    <s v="translations"/>
  </r>
  <r>
    <n v="1409"/>
    <x v="1409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x v="50"/>
    <x v="121"/>
    <x v="3"/>
    <s v="translations"/>
  </r>
  <r>
    <n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x v="50"/>
    <x v="120"/>
    <x v="3"/>
    <s v="translations"/>
  </r>
  <r>
    <n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x v="50"/>
    <x v="1029"/>
    <x v="3"/>
    <s v="translations"/>
  </r>
  <r>
    <n v="1412"/>
    <x v="1412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x v="62"/>
    <x v="1030"/>
    <x v="3"/>
    <s v="translations"/>
  </r>
  <r>
    <n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x v="62"/>
    <x v="101"/>
    <x v="3"/>
    <s v="translations"/>
  </r>
  <r>
    <n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x v="50"/>
    <x v="120"/>
    <x v="3"/>
    <s v="translations"/>
  </r>
  <r>
    <n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x v="82"/>
    <x v="1031"/>
    <x v="3"/>
    <s v="translations"/>
  </r>
  <r>
    <n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x v="50"/>
    <x v="121"/>
    <x v="3"/>
    <s v="translations"/>
  </r>
  <r>
    <n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x v="60"/>
    <x v="440"/>
    <x v="3"/>
    <s v="translations"/>
  </r>
  <r>
    <n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x v="50"/>
    <x v="1032"/>
    <x v="3"/>
    <s v="translations"/>
  </r>
  <r>
    <n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x v="113"/>
    <x v="884"/>
    <x v="3"/>
    <s v="translations"/>
  </r>
  <r>
    <n v="1420"/>
    <x v="1420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x v="56"/>
    <x v="120"/>
    <x v="3"/>
    <s v="translations"/>
  </r>
  <r>
    <n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x v="50"/>
    <x v="101"/>
    <x v="3"/>
    <s v="translations"/>
  </r>
  <r>
    <n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x v="50"/>
    <x v="31"/>
    <x v="3"/>
    <s v="translations"/>
  </r>
  <r>
    <n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x v="50"/>
    <x v="101"/>
    <x v="3"/>
    <s v="translations"/>
  </r>
  <r>
    <n v="1424"/>
    <x v="1424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x v="68"/>
    <x v="1033"/>
    <x v="3"/>
    <s v="translations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x v="50"/>
    <x v="121"/>
    <x v="3"/>
    <s v="translations"/>
  </r>
  <r>
    <n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x v="50"/>
    <x v="121"/>
    <x v="3"/>
    <s v="translations"/>
  </r>
  <r>
    <n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x v="59"/>
    <x v="1034"/>
    <x v="3"/>
    <s v="translations"/>
  </r>
  <r>
    <n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x v="62"/>
    <x v="2"/>
    <x v="3"/>
    <s v="translations"/>
  </r>
  <r>
    <n v="1429"/>
    <x v="1429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x v="50"/>
    <x v="121"/>
    <x v="3"/>
    <s v="translations"/>
  </r>
  <r>
    <n v="1430"/>
    <x v="1430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x v="59"/>
    <x v="128"/>
    <x v="3"/>
    <s v="translations"/>
  </r>
  <r>
    <n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x v="188"/>
    <x v="1035"/>
    <x v="3"/>
    <s v="translations"/>
  </r>
  <r>
    <n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x v="50"/>
    <x v="121"/>
    <x v="3"/>
    <s v="translations"/>
  </r>
  <r>
    <n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x v="113"/>
    <x v="1036"/>
    <x v="3"/>
    <s v="translations"/>
  </r>
  <r>
    <n v="1434"/>
    <x v="1434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x v="54"/>
    <x v="1037"/>
    <x v="3"/>
    <s v="translations"/>
  </r>
  <r>
    <n v="1435"/>
    <x v="1435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x v="50"/>
    <x v="501"/>
    <x v="3"/>
    <s v="translations"/>
  </r>
  <r>
    <n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x v="60"/>
    <x v="1038"/>
    <x v="3"/>
    <s v="translations"/>
  </r>
  <r>
    <n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x v="117"/>
    <x v="1039"/>
    <x v="3"/>
    <s v="translations"/>
  </r>
  <r>
    <n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x v="56"/>
    <x v="753"/>
    <x v="3"/>
    <s v="translations"/>
  </r>
  <r>
    <n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x v="113"/>
    <x v="179"/>
    <x v="3"/>
    <s v="translations"/>
  </r>
  <r>
    <n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x v="50"/>
    <x v="120"/>
    <x v="3"/>
    <s v="translations"/>
  </r>
  <r>
    <n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x v="60"/>
    <x v="1040"/>
    <x v="3"/>
    <s v="translations"/>
  </r>
  <r>
    <n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x v="50"/>
    <x v="121"/>
    <x v="3"/>
    <s v="translations"/>
  </r>
  <r>
    <n v="1443"/>
    <x v="1443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x v="50"/>
    <x v="121"/>
    <x v="3"/>
    <s v="translations"/>
  </r>
  <r>
    <n v="1444"/>
    <x v="1444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x v="50"/>
    <x v="121"/>
    <x v="3"/>
    <s v="translations"/>
  </r>
  <r>
    <n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x v="50"/>
    <x v="121"/>
    <x v="3"/>
    <s v="translations"/>
  </r>
  <r>
    <n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x v="50"/>
    <x v="121"/>
    <x v="3"/>
    <s v="translations"/>
  </r>
  <r>
    <n v="1447"/>
    <x v="1447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x v="50"/>
    <x v="380"/>
    <x v="3"/>
    <s v="translations"/>
  </r>
  <r>
    <n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x v="50"/>
    <x v="121"/>
    <x v="3"/>
    <s v="translations"/>
  </r>
  <r>
    <n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x v="50"/>
    <x v="121"/>
    <x v="3"/>
    <s v="translations"/>
  </r>
  <r>
    <n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x v="50"/>
    <x v="120"/>
    <x v="3"/>
    <s v="translations"/>
  </r>
  <r>
    <n v="1451"/>
    <x v="1451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x v="50"/>
    <x v="120"/>
    <x v="3"/>
    <s v="translations"/>
  </r>
  <r>
    <n v="1452"/>
    <x v="1452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x v="50"/>
    <x v="121"/>
    <x v="3"/>
    <s v="translations"/>
  </r>
  <r>
    <n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x v="50"/>
    <x v="121"/>
    <x v="3"/>
    <s v="translations"/>
  </r>
  <r>
    <n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x v="60"/>
    <x v="2"/>
    <x v="3"/>
    <s v="translations"/>
  </r>
  <r>
    <n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x v="57"/>
    <x v="1041"/>
    <x v="3"/>
    <s v="translations"/>
  </r>
  <r>
    <n v="1456"/>
    <x v="1456"/>
    <s v="English Version of my auto-published novel"/>
    <x v="10"/>
    <x v="1011"/>
    <x v="1"/>
    <x v="13"/>
    <s v="EUR"/>
    <n v="1483459365"/>
    <n v="1480867365"/>
    <b v="0"/>
    <n v="3"/>
    <b v="0"/>
    <s v="publishing/translations"/>
    <x v="56"/>
    <x v="1042"/>
    <x v="3"/>
    <s v="translations"/>
  </r>
  <r>
    <n v="1457"/>
    <x v="1457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x v="50"/>
    <x v="121"/>
    <x v="3"/>
    <s v="translations"/>
  </r>
  <r>
    <n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x v="50"/>
    <x v="121"/>
    <x v="3"/>
    <s v="translations"/>
  </r>
  <r>
    <n v="1459"/>
    <x v="1459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x v="50"/>
    <x v="121"/>
    <x v="3"/>
    <s v="translations"/>
  </r>
  <r>
    <n v="1460"/>
    <x v="1460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x v="50"/>
    <x v="121"/>
    <x v="3"/>
    <s v="translations"/>
  </r>
  <r>
    <n v="1461"/>
    <x v="1461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x v="7"/>
    <x v="1043"/>
    <x v="3"/>
    <s v="radio &amp; podcasts"/>
  </r>
  <r>
    <n v="1462"/>
    <x v="1462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x v="15"/>
    <x v="1044"/>
    <x v="3"/>
    <s v="radio &amp; podcasts"/>
  </r>
  <r>
    <n v="1463"/>
    <x v="1463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x v="34"/>
    <x v="1045"/>
    <x v="3"/>
    <s v="radio &amp; podcasts"/>
  </r>
  <r>
    <n v="1464"/>
    <x v="1464"/>
    <s v="The Best Science Media on the Web"/>
    <x v="10"/>
    <x v="1014"/>
    <x v="0"/>
    <x v="0"/>
    <s v="USD"/>
    <n v="1361029958"/>
    <n v="1358437958"/>
    <b v="1"/>
    <n v="234"/>
    <b v="1"/>
    <s v="publishing/radio &amp; podcasts"/>
    <x v="200"/>
    <x v="1046"/>
    <x v="3"/>
    <s v="radio &amp; podcasts"/>
  </r>
  <r>
    <n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x v="201"/>
    <x v="1047"/>
    <x v="3"/>
    <s v="radio &amp; podcasts"/>
  </r>
  <r>
    <n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x v="29"/>
    <x v="1048"/>
    <x v="3"/>
    <s v="radio &amp; podcasts"/>
  </r>
  <r>
    <n v="1467"/>
    <x v="1467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x v="41"/>
    <x v="1049"/>
    <x v="3"/>
    <s v="radio &amp; podcasts"/>
  </r>
  <r>
    <n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x v="21"/>
    <x v="1050"/>
    <x v="3"/>
    <s v="radio &amp; podcasts"/>
  </r>
  <r>
    <n v="1469"/>
    <x v="1469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x v="29"/>
    <x v="1051"/>
    <x v="3"/>
    <s v="radio &amp; podcasts"/>
  </r>
  <r>
    <n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x v="105"/>
    <x v="1052"/>
    <x v="3"/>
    <s v="radio &amp; podcasts"/>
  </r>
  <r>
    <n v="1471"/>
    <x v="1471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x v="3"/>
    <x v="1053"/>
    <x v="3"/>
    <s v="radio &amp; podcasts"/>
  </r>
  <r>
    <n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x v="86"/>
    <x v="1054"/>
    <x v="3"/>
    <s v="radio &amp; podcasts"/>
  </r>
  <r>
    <n v="1473"/>
    <x v="1473"/>
    <s v="Public Radio Project"/>
    <x v="15"/>
    <x v="1023"/>
    <x v="0"/>
    <x v="0"/>
    <s v="USD"/>
    <n v="1330644639"/>
    <n v="1328052639"/>
    <b v="1"/>
    <n v="47"/>
    <b v="1"/>
    <s v="publishing/radio &amp; podcasts"/>
    <x v="10"/>
    <x v="1055"/>
    <x v="3"/>
    <s v="radio &amp; podcasts"/>
  </r>
  <r>
    <n v="1474"/>
    <x v="1474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x v="20"/>
    <x v="1056"/>
    <x v="3"/>
    <s v="radio &amp; podcasts"/>
  </r>
  <r>
    <n v="1475"/>
    <x v="1475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x v="192"/>
    <x v="1057"/>
    <x v="3"/>
    <s v="radio &amp; podcasts"/>
  </r>
  <r>
    <n v="1476"/>
    <x v="1476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x v="202"/>
    <x v="1058"/>
    <x v="3"/>
    <s v="radio &amp; podcasts"/>
  </r>
  <r>
    <n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x v="38"/>
    <x v="1059"/>
    <x v="3"/>
    <s v="radio &amp; podcasts"/>
  </r>
  <r>
    <n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x v="203"/>
    <x v="1060"/>
    <x v="3"/>
    <s v="radio &amp; podcasts"/>
  </r>
  <r>
    <n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x v="0"/>
    <x v="1061"/>
    <x v="3"/>
    <s v="radio &amp; podcasts"/>
  </r>
  <r>
    <n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x v="16"/>
    <x v="1062"/>
    <x v="3"/>
    <s v="radio &amp; podcasts"/>
  </r>
  <r>
    <n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x v="53"/>
    <x v="827"/>
    <x v="3"/>
    <s v="fiction"/>
  </r>
  <r>
    <n v="1482"/>
    <x v="1482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x v="50"/>
    <x v="144"/>
    <x v="3"/>
    <s v="fiction"/>
  </r>
  <r>
    <n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x v="60"/>
    <x v="380"/>
    <x v="3"/>
    <s v="fiction"/>
  </r>
  <r>
    <n v="1484"/>
    <x v="1484"/>
    <s v="The mussings of an old wizard"/>
    <x v="13"/>
    <x v="117"/>
    <x v="2"/>
    <x v="0"/>
    <s v="USD"/>
    <n v="1342882260"/>
    <n v="1337834963"/>
    <b v="0"/>
    <n v="0"/>
    <b v="0"/>
    <s v="publishing/fiction"/>
    <x v="50"/>
    <x v="121"/>
    <x v="3"/>
    <s v="fiction"/>
  </r>
  <r>
    <n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x v="53"/>
    <x v="73"/>
    <x v="3"/>
    <s v="fiction"/>
  </r>
  <r>
    <n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x v="50"/>
    <x v="580"/>
    <x v="3"/>
    <s v="fiction"/>
  </r>
  <r>
    <n v="1487"/>
    <x v="1487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x v="50"/>
    <x v="121"/>
    <x v="3"/>
    <s v="fiction"/>
  </r>
  <r>
    <n v="1488"/>
    <x v="1488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x v="53"/>
    <x v="88"/>
    <x v="3"/>
    <s v="fiction"/>
  </r>
  <r>
    <n v="1489"/>
    <x v="1489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x v="50"/>
    <x v="121"/>
    <x v="3"/>
    <s v="fiction"/>
  </r>
  <r>
    <n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x v="134"/>
    <x v="1063"/>
    <x v="3"/>
    <s v="fiction"/>
  </r>
  <r>
    <n v="1491"/>
    <x v="1491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x v="59"/>
    <x v="101"/>
    <x v="3"/>
    <s v="fiction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x v="60"/>
    <x v="2"/>
    <x v="3"/>
    <s v="fiction"/>
  </r>
  <r>
    <n v="1493"/>
    <x v="1493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x v="50"/>
    <x v="121"/>
    <x v="3"/>
    <s v="fiction"/>
  </r>
  <r>
    <n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x v="114"/>
    <x v="1064"/>
    <x v="3"/>
    <s v="fiction"/>
  </r>
  <r>
    <n v="1495"/>
    <x v="1495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x v="50"/>
    <x v="121"/>
    <x v="3"/>
    <s v="fiction"/>
  </r>
  <r>
    <n v="1496"/>
    <x v="1496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x v="50"/>
    <x v="121"/>
    <x v="3"/>
    <s v="fiction"/>
  </r>
  <r>
    <n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x v="50"/>
    <x v="120"/>
    <x v="3"/>
    <s v="fiction"/>
  </r>
  <r>
    <n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x v="53"/>
    <x v="1065"/>
    <x v="3"/>
    <s v="fiction"/>
  </r>
  <r>
    <n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x v="50"/>
    <x v="144"/>
    <x v="3"/>
    <s v="fiction"/>
  </r>
  <r>
    <n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x v="78"/>
    <x v="1066"/>
    <x v="3"/>
    <s v="fiction"/>
  </r>
  <r>
    <n v="1501"/>
    <x v="1501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x v="183"/>
    <x v="1067"/>
    <x v="8"/>
    <s v="photobooks"/>
  </r>
  <r>
    <n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x v="7"/>
    <x v="1068"/>
    <x v="8"/>
    <s v="photobooks"/>
  </r>
  <r>
    <n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x v="29"/>
    <x v="1069"/>
    <x v="8"/>
    <s v="photobooks"/>
  </r>
  <r>
    <n v="1504"/>
    <x v="1504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x v="204"/>
    <x v="1070"/>
    <x v="8"/>
    <s v="photobooks"/>
  </r>
  <r>
    <n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x v="3"/>
    <x v="1071"/>
    <x v="8"/>
    <s v="photobooks"/>
  </r>
  <r>
    <n v="1506"/>
    <x v="1506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x v="38"/>
    <x v="1072"/>
    <x v="8"/>
    <s v="photobooks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x v="205"/>
    <x v="1073"/>
    <x v="8"/>
    <s v="photobooks"/>
  </r>
  <r>
    <n v="1508"/>
    <x v="1508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x v="38"/>
    <x v="1074"/>
    <x v="8"/>
    <s v="photobooks"/>
  </r>
  <r>
    <n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x v="39"/>
    <x v="1075"/>
    <x v="8"/>
    <s v="photobooks"/>
  </r>
  <r>
    <n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x v="7"/>
    <x v="1076"/>
    <x v="8"/>
    <s v="photobooks"/>
  </r>
  <r>
    <n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x v="20"/>
    <x v="1077"/>
    <x v="8"/>
    <s v="photobooks"/>
  </r>
  <r>
    <n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x v="206"/>
    <x v="1078"/>
    <x v="8"/>
    <s v="photobooks"/>
  </r>
  <r>
    <n v="1513"/>
    <x v="1513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x v="95"/>
    <x v="1079"/>
    <x v="8"/>
    <s v="photobooks"/>
  </r>
  <r>
    <n v="1514"/>
    <x v="1514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x v="6"/>
    <x v="1080"/>
    <x v="8"/>
    <s v="photobooks"/>
  </r>
  <r>
    <n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x v="96"/>
    <x v="1081"/>
    <x v="8"/>
    <s v="photobooks"/>
  </r>
  <r>
    <n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x v="15"/>
    <x v="1082"/>
    <x v="8"/>
    <s v="photobooks"/>
  </r>
  <r>
    <n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x v="184"/>
    <x v="1083"/>
    <x v="8"/>
    <s v="photobooks"/>
  </r>
  <r>
    <n v="1518"/>
    <x v="1518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x v="207"/>
    <x v="1084"/>
    <x v="8"/>
    <s v="photobooks"/>
  </r>
  <r>
    <n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x v="33"/>
    <x v="1085"/>
    <x v="8"/>
    <s v="photobooks"/>
  </r>
  <r>
    <n v="1520"/>
    <x v="1520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x v="33"/>
    <x v="1086"/>
    <x v="8"/>
    <s v="photobooks"/>
  </r>
  <r>
    <n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x v="13"/>
    <x v="1087"/>
    <x v="8"/>
    <s v="photobooks"/>
  </r>
  <r>
    <n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x v="86"/>
    <x v="1088"/>
    <x v="8"/>
    <s v="photobooks"/>
  </r>
  <r>
    <n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x v="105"/>
    <x v="483"/>
    <x v="8"/>
    <s v="photobooks"/>
  </r>
  <r>
    <n v="1524"/>
    <x v="1524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x v="110"/>
    <x v="1089"/>
    <x v="8"/>
    <s v="photobooks"/>
  </r>
  <r>
    <n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x v="107"/>
    <x v="1090"/>
    <x v="8"/>
    <s v="photobooks"/>
  </r>
  <r>
    <n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x v="28"/>
    <x v="1091"/>
    <x v="8"/>
    <s v="photobooks"/>
  </r>
  <r>
    <n v="1527"/>
    <x v="1527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x v="5"/>
    <x v="216"/>
    <x v="8"/>
    <s v="photobooks"/>
  </r>
  <r>
    <n v="1528"/>
    <x v="1528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x v="208"/>
    <x v="1092"/>
    <x v="8"/>
    <s v="photobooks"/>
  </r>
  <r>
    <n v="1529"/>
    <x v="1529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x v="7"/>
    <x v="1093"/>
    <x v="8"/>
    <s v="photobooks"/>
  </r>
  <r>
    <n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x v="165"/>
    <x v="1094"/>
    <x v="8"/>
    <s v="photobooks"/>
  </r>
  <r>
    <n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x v="98"/>
    <x v="1095"/>
    <x v="8"/>
    <s v="photobooks"/>
  </r>
  <r>
    <n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x v="209"/>
    <x v="1096"/>
    <x v="8"/>
    <s v="photobooks"/>
  </r>
  <r>
    <n v="1533"/>
    <x v="1533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x v="14"/>
    <x v="1097"/>
    <x v="8"/>
    <s v="photobooks"/>
  </r>
  <r>
    <n v="1534"/>
    <x v="1534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x v="210"/>
    <x v="1098"/>
    <x v="8"/>
    <s v="photobooks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x v="88"/>
    <x v="1099"/>
    <x v="8"/>
    <s v="photobooks"/>
  </r>
  <r>
    <n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x v="211"/>
    <x v="1100"/>
    <x v="8"/>
    <s v="photobooks"/>
  </r>
  <r>
    <n v="1537"/>
    <x v="1537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x v="144"/>
    <x v="1101"/>
    <x v="8"/>
    <s v="photobooks"/>
  </r>
  <r>
    <n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x v="33"/>
    <x v="1102"/>
    <x v="8"/>
    <s v="photobooks"/>
  </r>
  <r>
    <n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x v="104"/>
    <x v="1103"/>
    <x v="8"/>
    <s v="photobooks"/>
  </r>
  <r>
    <n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x v="90"/>
    <x v="1104"/>
    <x v="8"/>
    <s v="photobooks"/>
  </r>
  <r>
    <n v="1541"/>
    <x v="1541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x v="50"/>
    <x v="362"/>
    <x v="8"/>
    <s v="nature"/>
  </r>
  <r>
    <n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x v="65"/>
    <x v="135"/>
    <x v="8"/>
    <s v="nature"/>
  </r>
  <r>
    <n v="1543"/>
    <x v="1543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x v="50"/>
    <x v="119"/>
    <x v="8"/>
    <s v="nature"/>
  </r>
  <r>
    <n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x v="50"/>
    <x v="121"/>
    <x v="8"/>
    <s v="nature"/>
  </r>
  <r>
    <n v="1545"/>
    <x v="1545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x v="50"/>
    <x v="120"/>
    <x v="8"/>
    <s v="nature"/>
  </r>
  <r>
    <n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x v="129"/>
    <x v="1105"/>
    <x v="8"/>
    <s v="nature"/>
  </r>
  <r>
    <n v="1547"/>
    <x v="1547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x v="50"/>
    <x v="121"/>
    <x v="8"/>
    <s v="nature"/>
  </r>
  <r>
    <n v="1548"/>
    <x v="1548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x v="114"/>
    <x v="88"/>
    <x v="8"/>
    <s v="nature"/>
  </r>
  <r>
    <n v="1549"/>
    <x v="1549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x v="122"/>
    <x v="1106"/>
    <x v="8"/>
    <s v="nature"/>
  </r>
  <r>
    <n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x v="55"/>
    <x v="1107"/>
    <x v="8"/>
    <s v="nature"/>
  </r>
  <r>
    <n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x v="50"/>
    <x v="121"/>
    <x v="8"/>
    <s v="nature"/>
  </r>
  <r>
    <n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x v="190"/>
    <x v="1108"/>
    <x v="8"/>
    <s v="nature"/>
  </r>
  <r>
    <n v="1553"/>
    <x v="1553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x v="50"/>
    <x v="121"/>
    <x v="8"/>
    <s v="nature"/>
  </r>
  <r>
    <n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x v="50"/>
    <x v="121"/>
    <x v="8"/>
    <s v="nature"/>
  </r>
  <r>
    <n v="1555"/>
    <x v="1555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x v="50"/>
    <x v="121"/>
    <x v="8"/>
    <s v="nature"/>
  </r>
  <r>
    <n v="1556"/>
    <x v="1556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x v="79"/>
    <x v="1109"/>
    <x v="8"/>
    <s v="nature"/>
  </r>
  <r>
    <n v="1557"/>
    <x v="1557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x v="65"/>
    <x v="101"/>
    <x v="8"/>
    <s v="nature"/>
  </r>
  <r>
    <n v="1558"/>
    <x v="1558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x v="62"/>
    <x v="123"/>
    <x v="8"/>
    <s v="nature"/>
  </r>
  <r>
    <n v="1559"/>
    <x v="1559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x v="50"/>
    <x v="73"/>
    <x v="8"/>
    <s v="nature"/>
  </r>
  <r>
    <n v="1560"/>
    <x v="1560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x v="65"/>
    <x v="825"/>
    <x v="8"/>
    <s v="nature"/>
  </r>
  <r>
    <n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x v="60"/>
    <x v="402"/>
    <x v="3"/>
    <s v="art books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x v="50"/>
    <x v="121"/>
    <x v="3"/>
    <s v="art books"/>
  </r>
  <r>
    <n v="1563"/>
    <x v="1563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x v="60"/>
    <x v="655"/>
    <x v="3"/>
    <s v="art books"/>
  </r>
  <r>
    <n v="1564"/>
    <x v="1564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x v="50"/>
    <x v="119"/>
    <x v="3"/>
    <s v="art books"/>
  </r>
  <r>
    <n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x v="56"/>
    <x v="101"/>
    <x v="3"/>
    <s v="art books"/>
  </r>
  <r>
    <n v="1566"/>
    <x v="1566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x v="70"/>
    <x v="1110"/>
    <x v="3"/>
    <s v="art books"/>
  </r>
  <r>
    <n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x v="65"/>
    <x v="1111"/>
    <x v="3"/>
    <s v="art books"/>
  </r>
  <r>
    <n v="1568"/>
    <x v="1568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x v="51"/>
    <x v="1112"/>
    <x v="3"/>
    <s v="art books"/>
  </r>
  <r>
    <n v="1569"/>
    <x v="1569"/>
    <s v="to be removed"/>
    <x v="11"/>
    <x v="117"/>
    <x v="1"/>
    <x v="0"/>
    <s v="USD"/>
    <n v="1369498714"/>
    <n v="1366906714"/>
    <b v="0"/>
    <n v="0"/>
    <b v="0"/>
    <s v="publishing/art books"/>
    <x v="50"/>
    <x v="121"/>
    <x v="3"/>
    <s v="art books"/>
  </r>
  <r>
    <n v="1570"/>
    <x v="1570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x v="139"/>
    <x v="1113"/>
    <x v="3"/>
    <s v="art books"/>
  </r>
  <r>
    <n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x v="60"/>
    <x v="135"/>
    <x v="3"/>
    <s v="art books"/>
  </r>
  <r>
    <n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x v="62"/>
    <x v="683"/>
    <x v="3"/>
    <s v="art books"/>
  </r>
  <r>
    <n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x v="53"/>
    <x v="1114"/>
    <x v="3"/>
    <s v="art books"/>
  </r>
  <r>
    <n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x v="62"/>
    <x v="1115"/>
    <x v="3"/>
    <s v="art books"/>
  </r>
  <r>
    <n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x v="61"/>
    <x v="1116"/>
    <x v="3"/>
    <s v="art books"/>
  </r>
  <r>
    <n v="1576"/>
    <x v="1576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x v="55"/>
    <x v="177"/>
    <x v="3"/>
    <s v="art books"/>
  </r>
  <r>
    <n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x v="60"/>
    <x v="440"/>
    <x v="3"/>
    <s v="art books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x v="57"/>
    <x v="22"/>
    <x v="3"/>
    <s v="art books"/>
  </r>
  <r>
    <n v="1579"/>
    <x v="1579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x v="60"/>
    <x v="448"/>
    <x v="3"/>
    <s v="art books"/>
  </r>
  <r>
    <n v="1580"/>
    <x v="1580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x v="50"/>
    <x v="121"/>
    <x v="3"/>
    <s v="art books"/>
  </r>
  <r>
    <n v="1581"/>
    <x v="1581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x v="60"/>
    <x v="144"/>
    <x v="8"/>
    <s v="places"/>
  </r>
  <r>
    <n v="1582"/>
    <x v="1582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x v="114"/>
    <x v="1117"/>
    <x v="8"/>
    <s v="places"/>
  </r>
  <r>
    <n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x v="50"/>
    <x v="2"/>
    <x v="8"/>
    <s v="places"/>
  </r>
  <r>
    <n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x v="50"/>
    <x v="121"/>
    <x v="8"/>
    <s v="places"/>
  </r>
  <r>
    <n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x v="135"/>
    <x v="1118"/>
    <x v="8"/>
    <s v="places"/>
  </r>
  <r>
    <n v="1586"/>
    <x v="1586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x v="50"/>
    <x v="121"/>
    <x v="8"/>
    <s v="places"/>
  </r>
  <r>
    <n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x v="50"/>
    <x v="120"/>
    <x v="8"/>
    <s v="places"/>
  </r>
  <r>
    <n v="1588"/>
    <x v="1588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x v="50"/>
    <x v="121"/>
    <x v="8"/>
    <s v="places"/>
  </r>
  <r>
    <n v="1589"/>
    <x v="1589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x v="50"/>
    <x v="121"/>
    <x v="8"/>
    <s v="places"/>
  </r>
  <r>
    <n v="1590"/>
    <x v="1590"/>
    <s v="Discover Italy through photography."/>
    <x v="127"/>
    <x v="806"/>
    <x v="2"/>
    <x v="13"/>
    <s v="EUR"/>
    <n v="1443040464"/>
    <n v="1440448464"/>
    <b v="0"/>
    <n v="2"/>
    <b v="0"/>
    <s v="photography/places"/>
    <x v="53"/>
    <x v="1119"/>
    <x v="8"/>
    <s v="places"/>
  </r>
  <r>
    <n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x v="129"/>
    <x v="1120"/>
    <x v="8"/>
    <s v="places"/>
  </r>
  <r>
    <n v="1592"/>
    <x v="1592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x v="50"/>
    <x v="121"/>
    <x v="8"/>
    <s v="places"/>
  </r>
  <r>
    <n v="1593"/>
    <x v="1593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x v="50"/>
    <x v="120"/>
    <x v="8"/>
    <s v="places"/>
  </r>
  <r>
    <n v="1594"/>
    <x v="1594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x v="70"/>
    <x v="372"/>
    <x v="8"/>
    <s v="places"/>
  </r>
  <r>
    <n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x v="50"/>
    <x v="375"/>
    <x v="8"/>
    <s v="places"/>
  </r>
  <r>
    <n v="1596"/>
    <x v="1596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x v="53"/>
    <x v="380"/>
    <x v="8"/>
    <s v="places"/>
  </r>
  <r>
    <n v="1597"/>
    <x v="1597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x v="50"/>
    <x v="121"/>
    <x v="8"/>
    <s v="places"/>
  </r>
  <r>
    <n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x v="50"/>
    <x v="120"/>
    <x v="8"/>
    <s v="places"/>
  </r>
  <r>
    <n v="1599"/>
    <x v="1599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x v="50"/>
    <x v="121"/>
    <x v="8"/>
    <s v="places"/>
  </r>
  <r>
    <n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x v="113"/>
    <x v="99"/>
    <x v="8"/>
    <s v="places"/>
  </r>
  <r>
    <n v="1601"/>
    <x v="1601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x v="29"/>
    <x v="1042"/>
    <x v="4"/>
    <s v="rock"/>
  </r>
  <r>
    <n v="1602"/>
    <x v="1602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x v="8"/>
    <x v="1121"/>
    <x v="4"/>
    <s v="rock"/>
  </r>
  <r>
    <n v="1603"/>
    <x v="1603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x v="8"/>
    <x v="1122"/>
    <x v="4"/>
    <s v="rock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x v="108"/>
    <x v="1123"/>
    <x v="4"/>
    <s v="rock"/>
  </r>
  <r>
    <n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x v="7"/>
    <x v="1124"/>
    <x v="4"/>
    <s v="rock"/>
  </r>
  <r>
    <n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x v="7"/>
    <x v="1125"/>
    <x v="4"/>
    <s v="rock"/>
  </r>
  <r>
    <n v="1607"/>
    <x v="1607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x v="14"/>
    <x v="1126"/>
    <x v="4"/>
    <s v="rock"/>
  </r>
  <r>
    <n v="1608"/>
    <x v="1608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x v="7"/>
    <x v="1127"/>
    <x v="4"/>
    <s v="rock"/>
  </r>
  <r>
    <n v="1609"/>
    <x v="1609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x v="90"/>
    <x v="1128"/>
    <x v="4"/>
    <s v="rock"/>
  </r>
  <r>
    <n v="1610"/>
    <x v="1610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x v="212"/>
    <x v="1129"/>
    <x v="4"/>
    <s v="rock"/>
  </r>
  <r>
    <n v="1611"/>
    <x v="1611"/>
    <s v="Skelton-Luns CD/7&quot; No Big Deal."/>
    <x v="134"/>
    <x v="1099"/>
    <x v="0"/>
    <x v="0"/>
    <s v="USD"/>
    <n v="1370390432"/>
    <n v="1368576032"/>
    <b v="0"/>
    <n v="27"/>
    <b v="1"/>
    <s v="music/rock"/>
    <x v="105"/>
    <x v="1130"/>
    <x v="4"/>
    <s v="rock"/>
  </r>
  <r>
    <n v="1612"/>
    <x v="1612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x v="5"/>
    <x v="73"/>
    <x v="4"/>
    <s v="rock"/>
  </r>
  <r>
    <n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x v="21"/>
    <x v="1131"/>
    <x v="4"/>
    <s v="rock"/>
  </r>
  <r>
    <n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x v="33"/>
    <x v="1122"/>
    <x v="4"/>
    <s v="rock"/>
  </r>
  <r>
    <n v="1615"/>
    <x v="1615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x v="35"/>
    <x v="1132"/>
    <x v="4"/>
    <s v="rock"/>
  </r>
  <r>
    <n v="1616"/>
    <x v="1616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x v="3"/>
    <x v="1133"/>
    <x v="4"/>
    <s v="rock"/>
  </r>
  <r>
    <n v="1617"/>
    <x v="1617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x v="91"/>
    <x v="1134"/>
    <x v="4"/>
    <s v="rock"/>
  </r>
  <r>
    <n v="1618"/>
    <x v="1618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x v="2"/>
    <x v="1135"/>
    <x v="4"/>
    <s v="rock"/>
  </r>
  <r>
    <n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x v="18"/>
    <x v="1136"/>
    <x v="4"/>
    <s v="rock"/>
  </r>
  <r>
    <n v="1620"/>
    <x v="1620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x v="40"/>
    <x v="1137"/>
    <x v="4"/>
    <s v="rock"/>
  </r>
  <r>
    <n v="1621"/>
    <x v="1621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x v="10"/>
    <x v="1138"/>
    <x v="4"/>
    <s v="rock"/>
  </r>
  <r>
    <n v="1622"/>
    <x v="1622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x v="21"/>
    <x v="1139"/>
    <x v="4"/>
    <s v="rock"/>
  </r>
  <r>
    <n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x v="7"/>
    <x v="1140"/>
    <x v="4"/>
    <s v="rock"/>
  </r>
  <r>
    <n v="1624"/>
    <x v="1624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x v="90"/>
    <x v="1141"/>
    <x v="4"/>
    <s v="rock"/>
  </r>
  <r>
    <n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x v="19"/>
    <x v="1142"/>
    <x v="4"/>
    <s v="rock"/>
  </r>
  <r>
    <n v="1626"/>
    <x v="1626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x v="7"/>
    <x v="1143"/>
    <x v="4"/>
    <s v="rock"/>
  </r>
  <r>
    <n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x v="16"/>
    <x v="1144"/>
    <x v="4"/>
    <s v="rock"/>
  </r>
  <r>
    <n v="1628"/>
    <x v="1628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x v="7"/>
    <x v="1145"/>
    <x v="4"/>
    <s v="rock"/>
  </r>
  <r>
    <n v="1629"/>
    <x v="1629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x v="3"/>
    <x v="1146"/>
    <x v="4"/>
    <s v="rock"/>
  </r>
  <r>
    <n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x v="213"/>
    <x v="1147"/>
    <x v="4"/>
    <s v="rock"/>
  </r>
  <r>
    <n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x v="94"/>
    <x v="1148"/>
    <x v="4"/>
    <s v="rock"/>
  </r>
  <r>
    <n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x v="21"/>
    <x v="1149"/>
    <x v="4"/>
    <s v="rock"/>
  </r>
  <r>
    <n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x v="8"/>
    <x v="1150"/>
    <x v="4"/>
    <s v="rock"/>
  </r>
  <r>
    <n v="1634"/>
    <x v="1634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x v="7"/>
    <x v="1151"/>
    <x v="4"/>
    <s v="rock"/>
  </r>
  <r>
    <n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x v="105"/>
    <x v="1152"/>
    <x v="4"/>
    <s v="rock"/>
  </r>
  <r>
    <n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x v="3"/>
    <x v="1153"/>
    <x v="4"/>
    <s v="rock"/>
  </r>
  <r>
    <n v="1637"/>
    <x v="1637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x v="3"/>
    <x v="1154"/>
    <x v="4"/>
    <s v="rock"/>
  </r>
  <r>
    <n v="1638"/>
    <x v="1638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x v="2"/>
    <x v="1155"/>
    <x v="4"/>
    <s v="rock"/>
  </r>
  <r>
    <n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x v="8"/>
    <x v="1156"/>
    <x v="4"/>
    <s v="rock"/>
  </r>
  <r>
    <n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x v="106"/>
    <x v="1157"/>
    <x v="4"/>
    <s v="rock"/>
  </r>
  <r>
    <n v="1641"/>
    <x v="1641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x v="7"/>
    <x v="1158"/>
    <x v="4"/>
    <s v="pop"/>
  </r>
  <r>
    <n v="1642"/>
    <x v="1642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x v="8"/>
    <x v="314"/>
    <x v="4"/>
    <s v="pop"/>
  </r>
  <r>
    <n v="1643"/>
    <x v="1643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x v="105"/>
    <x v="1159"/>
    <x v="4"/>
    <s v="pop"/>
  </r>
  <r>
    <n v="1644"/>
    <x v="1644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x v="5"/>
    <x v="1160"/>
    <x v="4"/>
    <s v="pop"/>
  </r>
  <r>
    <n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x v="38"/>
    <x v="1161"/>
    <x v="4"/>
    <s v="pop"/>
  </r>
  <r>
    <n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x v="5"/>
    <x v="1162"/>
    <x v="4"/>
    <s v="pop"/>
  </r>
  <r>
    <n v="1647"/>
    <x v="1647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x v="2"/>
    <x v="1163"/>
    <x v="4"/>
    <s v="pop"/>
  </r>
  <r>
    <n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x v="105"/>
    <x v="1164"/>
    <x v="4"/>
    <s v="pop"/>
  </r>
  <r>
    <n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x v="7"/>
    <x v="1165"/>
    <x v="4"/>
    <s v="pop"/>
  </r>
  <r>
    <n v="1650"/>
    <x v="1650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x v="24"/>
    <x v="1166"/>
    <x v="4"/>
    <s v="pop"/>
  </r>
  <r>
    <n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x v="7"/>
    <x v="1167"/>
    <x v="4"/>
    <s v="pop"/>
  </r>
  <r>
    <n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x v="7"/>
    <x v="1168"/>
    <x v="4"/>
    <s v="pop"/>
  </r>
  <r>
    <n v="1653"/>
    <x v="1653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x v="107"/>
    <x v="1169"/>
    <x v="4"/>
    <s v="pop"/>
  </r>
  <r>
    <n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x v="28"/>
    <x v="1170"/>
    <x v="4"/>
    <s v="pop"/>
  </r>
  <r>
    <n v="1655"/>
    <x v="1655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x v="1"/>
    <x v="1171"/>
    <x v="4"/>
    <s v="pop"/>
  </r>
  <r>
    <n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x v="8"/>
    <x v="1172"/>
    <x v="4"/>
    <s v="pop"/>
  </r>
  <r>
    <n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x v="2"/>
    <x v="1173"/>
    <x v="4"/>
    <s v="pop"/>
  </r>
  <r>
    <n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x v="88"/>
    <x v="1174"/>
    <x v="4"/>
    <s v="pop"/>
  </r>
  <r>
    <n v="1659"/>
    <x v="1659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x v="40"/>
    <x v="1175"/>
    <x v="4"/>
    <s v="pop"/>
  </r>
  <r>
    <n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x v="214"/>
    <x v="676"/>
    <x v="4"/>
    <s v="pop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x v="33"/>
    <x v="1176"/>
    <x v="4"/>
    <s v="pop"/>
  </r>
  <r>
    <n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x v="33"/>
    <x v="1177"/>
    <x v="4"/>
    <s v="pop"/>
  </r>
  <r>
    <n v="1663"/>
    <x v="1663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x v="29"/>
    <x v="1178"/>
    <x v="4"/>
    <s v="pop"/>
  </r>
  <r>
    <n v="1664"/>
    <x v="1664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x v="108"/>
    <x v="1179"/>
    <x v="4"/>
    <s v="pop"/>
  </r>
  <r>
    <n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x v="17"/>
    <x v="1180"/>
    <x v="4"/>
    <s v="pop"/>
  </r>
  <r>
    <n v="1666"/>
    <x v="1666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x v="164"/>
    <x v="1181"/>
    <x v="4"/>
    <s v="pop"/>
  </r>
  <r>
    <n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x v="37"/>
    <x v="1182"/>
    <x v="4"/>
    <s v="pop"/>
  </r>
  <r>
    <n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x v="33"/>
    <x v="1183"/>
    <x v="4"/>
    <s v="pop"/>
  </r>
  <r>
    <n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x v="49"/>
    <x v="399"/>
    <x v="4"/>
    <s v="pop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x v="33"/>
    <x v="1184"/>
    <x v="4"/>
    <s v="pop"/>
  </r>
  <r>
    <n v="1671"/>
    <x v="1671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x v="7"/>
    <x v="1185"/>
    <x v="4"/>
    <s v="pop"/>
  </r>
  <r>
    <n v="1672"/>
    <x v="1672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x v="40"/>
    <x v="1186"/>
    <x v="4"/>
    <s v="pop"/>
  </r>
  <r>
    <n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x v="30"/>
    <x v="1187"/>
    <x v="4"/>
    <s v="pop"/>
  </r>
  <r>
    <n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x v="180"/>
    <x v="1188"/>
    <x v="4"/>
    <s v="pop"/>
  </r>
  <r>
    <n v="1675"/>
    <x v="1675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x v="0"/>
    <x v="208"/>
    <x v="4"/>
    <s v="pop"/>
  </r>
  <r>
    <n v="1676"/>
    <x v="1676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x v="41"/>
    <x v="1189"/>
    <x v="4"/>
    <s v="pop"/>
  </r>
  <r>
    <n v="1677"/>
    <x v="1677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x v="20"/>
    <x v="1190"/>
    <x v="4"/>
    <s v="pop"/>
  </r>
  <r>
    <n v="1678"/>
    <x v="1678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x v="90"/>
    <x v="1191"/>
    <x v="4"/>
    <s v="pop"/>
  </r>
  <r>
    <n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x v="215"/>
    <x v="368"/>
    <x v="4"/>
    <s v="pop"/>
  </r>
  <r>
    <n v="1680"/>
    <x v="1680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x v="90"/>
    <x v="1192"/>
    <x v="4"/>
    <s v="pop"/>
  </r>
  <r>
    <n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x v="7"/>
    <x v="1193"/>
    <x v="4"/>
    <s v="faith"/>
  </r>
  <r>
    <n v="1682"/>
    <x v="1682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x v="50"/>
    <x v="121"/>
    <x v="4"/>
    <s v="faith"/>
  </r>
  <r>
    <n v="1683"/>
    <x v="1683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x v="66"/>
    <x v="1194"/>
    <x v="4"/>
    <s v="faith"/>
  </r>
  <r>
    <n v="1684"/>
    <x v="1684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x v="15"/>
    <x v="1195"/>
    <x v="4"/>
    <s v="faith"/>
  </r>
  <r>
    <n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x v="33"/>
    <x v="1196"/>
    <x v="4"/>
    <s v="faith"/>
  </r>
  <r>
    <n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x v="50"/>
    <x v="656"/>
    <x v="4"/>
    <s v="faith"/>
  </r>
  <r>
    <n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x v="134"/>
    <x v="1197"/>
    <x v="4"/>
    <s v="faith"/>
  </r>
  <r>
    <n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x v="156"/>
    <x v="1198"/>
    <x v="4"/>
    <s v="faith"/>
  </r>
  <r>
    <n v="1689"/>
    <x v="1689"/>
    <s v="Praising the Living God in the second half of life."/>
    <x v="262"/>
    <x v="1162"/>
    <x v="3"/>
    <x v="0"/>
    <s v="USD"/>
    <n v="1489700230"/>
    <n v="1487111830"/>
    <b v="0"/>
    <n v="14"/>
    <b v="0"/>
    <s v="music/faith"/>
    <x v="8"/>
    <x v="1199"/>
    <x v="4"/>
    <s v="faith"/>
  </r>
  <r>
    <n v="1690"/>
    <x v="1690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x v="78"/>
    <x v="1200"/>
    <x v="4"/>
    <s v="faith"/>
  </r>
  <r>
    <n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x v="69"/>
    <x v="1201"/>
    <x v="4"/>
    <s v="faith"/>
  </r>
  <r>
    <n v="1692"/>
    <x v="1692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x v="216"/>
    <x v="1202"/>
    <x v="4"/>
    <s v="faith"/>
  </r>
  <r>
    <n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x v="114"/>
    <x v="431"/>
    <x v="4"/>
    <s v="faith"/>
  </r>
  <r>
    <n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x v="50"/>
    <x v="144"/>
    <x v="4"/>
    <s v="faith"/>
  </r>
  <r>
    <n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x v="81"/>
    <x v="1203"/>
    <x v="4"/>
    <s v="faith"/>
  </r>
  <r>
    <n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x v="50"/>
    <x v="121"/>
    <x v="4"/>
    <s v="faith"/>
  </r>
  <r>
    <n v="1697"/>
    <x v="1697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x v="68"/>
    <x v="1204"/>
    <x v="4"/>
    <s v="faith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x v="50"/>
    <x v="121"/>
    <x v="4"/>
    <s v="faith"/>
  </r>
  <r>
    <n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x v="65"/>
    <x v="1205"/>
    <x v="4"/>
    <s v="faith"/>
  </r>
  <r>
    <n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x v="73"/>
    <x v="1206"/>
    <x v="4"/>
    <s v="faith"/>
  </r>
  <r>
    <n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x v="50"/>
    <x v="144"/>
    <x v="4"/>
    <s v="faith"/>
  </r>
  <r>
    <n v="1702"/>
    <x v="1702"/>
    <s v="I can do all things through christ jesus"/>
    <x v="281"/>
    <x v="116"/>
    <x v="2"/>
    <x v="0"/>
    <s v="USD"/>
    <n v="1427745150"/>
    <n v="1425156750"/>
    <b v="0"/>
    <n v="1"/>
    <b v="0"/>
    <s v="music/faith"/>
    <x v="50"/>
    <x v="120"/>
    <x v="4"/>
    <s v="faith"/>
  </r>
  <r>
    <n v="1703"/>
    <x v="1703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x v="60"/>
    <x v="156"/>
    <x v="4"/>
    <s v="faith"/>
  </r>
  <r>
    <n v="1704"/>
    <x v="1704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x v="187"/>
    <x v="1207"/>
    <x v="4"/>
    <s v="faith"/>
  </r>
  <r>
    <n v="1705"/>
    <x v="1705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x v="50"/>
    <x v="121"/>
    <x v="4"/>
    <s v="faith"/>
  </r>
  <r>
    <n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x v="50"/>
    <x v="121"/>
    <x v="4"/>
    <s v="faith"/>
  </r>
  <r>
    <n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x v="54"/>
    <x v="1208"/>
    <x v="4"/>
    <s v="faith"/>
  </r>
  <r>
    <n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x v="50"/>
    <x v="121"/>
    <x v="4"/>
    <s v="faith"/>
  </r>
  <r>
    <n v="1709"/>
    <x v="1709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x v="62"/>
    <x v="1209"/>
    <x v="4"/>
    <s v="faith"/>
  </r>
  <r>
    <n v="1710"/>
    <x v="1710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x v="60"/>
    <x v="441"/>
    <x v="4"/>
    <s v="faith"/>
  </r>
  <r>
    <n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x v="57"/>
    <x v="1210"/>
    <x v="4"/>
    <s v="faith"/>
  </r>
  <r>
    <n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x v="50"/>
    <x v="121"/>
    <x v="4"/>
    <s v="faith"/>
  </r>
  <r>
    <n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x v="53"/>
    <x v="73"/>
    <x v="4"/>
    <s v="faith"/>
  </r>
  <r>
    <n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x v="59"/>
    <x v="1211"/>
    <x v="4"/>
    <s v="faith"/>
  </r>
  <r>
    <n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x v="50"/>
    <x v="148"/>
    <x v="4"/>
    <s v="faith"/>
  </r>
  <r>
    <n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x v="59"/>
    <x v="73"/>
    <x v="4"/>
    <s v="faith"/>
  </r>
  <r>
    <n v="1717"/>
    <x v="1717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x v="152"/>
    <x v="1212"/>
    <x v="4"/>
    <s v="faith"/>
  </r>
  <r>
    <n v="1718"/>
    <x v="1718"/>
    <s v="A melody for the galaxy."/>
    <x v="19"/>
    <x v="735"/>
    <x v="2"/>
    <x v="0"/>
    <s v="USD"/>
    <n v="1463201940"/>
    <n v="1459435149"/>
    <b v="0"/>
    <n v="2"/>
    <b v="0"/>
    <s v="music/faith"/>
    <x v="50"/>
    <x v="822"/>
    <x v="4"/>
    <s v="faith"/>
  </r>
  <r>
    <n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x v="60"/>
    <x v="123"/>
    <x v="4"/>
    <s v="faith"/>
  </r>
  <r>
    <n v="1720"/>
    <x v="1720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x v="52"/>
    <x v="1213"/>
    <x v="4"/>
    <s v="faith"/>
  </r>
  <r>
    <n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x v="50"/>
    <x v="121"/>
    <x v="4"/>
    <s v="faith"/>
  </r>
  <r>
    <n v="1722"/>
    <x v="1722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x v="50"/>
    <x v="120"/>
    <x v="4"/>
    <s v="faith"/>
  </r>
  <r>
    <n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x v="113"/>
    <x v="1214"/>
    <x v="4"/>
    <s v="faith"/>
  </r>
  <r>
    <n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x v="60"/>
    <x v="435"/>
    <x v="4"/>
    <s v="faith"/>
  </r>
  <r>
    <n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x v="54"/>
    <x v="1215"/>
    <x v="4"/>
    <s v="faith"/>
  </r>
  <r>
    <n v="1726"/>
    <x v="1726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x v="122"/>
    <x v="1216"/>
    <x v="4"/>
    <s v="faith"/>
  </r>
  <r>
    <n v="1727"/>
    <x v="1727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x v="50"/>
    <x v="120"/>
    <x v="4"/>
    <s v="faith"/>
  </r>
  <r>
    <n v="1728"/>
    <x v="1728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x v="149"/>
    <x v="1217"/>
    <x v="4"/>
    <s v="faith"/>
  </r>
  <r>
    <n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x v="50"/>
    <x v="121"/>
    <x v="4"/>
    <s v="faith"/>
  </r>
  <r>
    <n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x v="50"/>
    <x v="121"/>
    <x v="4"/>
    <s v="faith"/>
  </r>
  <r>
    <n v="1731"/>
    <x v="1731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x v="50"/>
    <x v="121"/>
    <x v="4"/>
    <s v="faith"/>
  </r>
  <r>
    <n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x v="50"/>
    <x v="121"/>
    <x v="4"/>
    <s v="faith"/>
  </r>
  <r>
    <n v="1733"/>
    <x v="1733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x v="50"/>
    <x v="121"/>
    <x v="4"/>
    <s v="faith"/>
  </r>
  <r>
    <n v="1734"/>
    <x v="1734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x v="50"/>
    <x v="120"/>
    <x v="4"/>
    <s v="faith"/>
  </r>
  <r>
    <n v="1735"/>
    <x v="1735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x v="57"/>
    <x v="687"/>
    <x v="4"/>
    <s v="faith"/>
  </r>
  <r>
    <n v="1736"/>
    <x v="1736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x v="60"/>
    <x v="1218"/>
    <x v="4"/>
    <s v="faith"/>
  </r>
  <r>
    <n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x v="70"/>
    <x v="98"/>
    <x v="4"/>
    <s v="faith"/>
  </r>
  <r>
    <n v="1738"/>
    <x v="1738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x v="50"/>
    <x v="135"/>
    <x v="4"/>
    <s v="faith"/>
  </r>
  <r>
    <n v="1739"/>
    <x v="1739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x v="50"/>
    <x v="120"/>
    <x v="4"/>
    <s v="faith"/>
  </r>
  <r>
    <n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x v="50"/>
    <x v="121"/>
    <x v="4"/>
    <s v="faith"/>
  </r>
  <r>
    <n v="1741"/>
    <x v="1741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x v="38"/>
    <x v="1219"/>
    <x v="8"/>
    <s v="photobooks"/>
  </r>
  <r>
    <n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x v="15"/>
    <x v="1220"/>
    <x v="8"/>
    <s v="photobooks"/>
  </r>
  <r>
    <n v="1743"/>
    <x v="1743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x v="8"/>
    <x v="1221"/>
    <x v="8"/>
    <s v="photobooks"/>
  </r>
  <r>
    <n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x v="90"/>
    <x v="1222"/>
    <x v="8"/>
    <s v="photobooks"/>
  </r>
  <r>
    <n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x v="35"/>
    <x v="1223"/>
    <x v="8"/>
    <s v="photobooks"/>
  </r>
  <r>
    <n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x v="34"/>
    <x v="1224"/>
    <x v="8"/>
    <s v="photobooks"/>
  </r>
  <r>
    <n v="1747"/>
    <x v="1747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x v="2"/>
    <x v="1225"/>
    <x v="8"/>
    <s v="photobooks"/>
  </r>
  <r>
    <n v="1748"/>
    <x v="1748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x v="22"/>
    <x v="1226"/>
    <x v="8"/>
    <s v="photobooks"/>
  </r>
  <r>
    <n v="1749"/>
    <x v="1749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x v="4"/>
    <x v="1156"/>
    <x v="8"/>
    <s v="photobooks"/>
  </r>
  <r>
    <n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x v="180"/>
    <x v="1227"/>
    <x v="8"/>
    <s v="photobooks"/>
  </r>
  <r>
    <n v="1751"/>
    <x v="1751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x v="33"/>
    <x v="1228"/>
    <x v="8"/>
    <s v="photobooks"/>
  </r>
  <r>
    <n v="1752"/>
    <x v="1752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x v="217"/>
    <x v="1229"/>
    <x v="8"/>
    <s v="photobooks"/>
  </r>
  <r>
    <n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x v="29"/>
    <x v="1230"/>
    <x v="8"/>
    <s v="photobooks"/>
  </r>
  <r>
    <n v="1754"/>
    <x v="1754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x v="38"/>
    <x v="1231"/>
    <x v="8"/>
    <s v="photobooks"/>
  </r>
  <r>
    <n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x v="28"/>
    <x v="501"/>
    <x v="8"/>
    <s v="photobooks"/>
  </r>
  <r>
    <n v="1756"/>
    <x v="1756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x v="33"/>
    <x v="1232"/>
    <x v="8"/>
    <s v="photobooks"/>
  </r>
  <r>
    <n v="1757"/>
    <x v="1757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x v="31"/>
    <x v="1233"/>
    <x v="8"/>
    <s v="photobooks"/>
  </r>
  <r>
    <n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x v="41"/>
    <x v="1234"/>
    <x v="8"/>
    <s v="photobooks"/>
  </r>
  <r>
    <n v="1759"/>
    <x v="1759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x v="13"/>
    <x v="1235"/>
    <x v="8"/>
    <s v="photobooks"/>
  </r>
  <r>
    <n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x v="11"/>
    <x v="1236"/>
    <x v="8"/>
    <s v="photobooks"/>
  </r>
  <r>
    <n v="1761"/>
    <x v="1761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x v="19"/>
    <x v="1237"/>
    <x v="8"/>
    <s v="photobooks"/>
  </r>
  <r>
    <n v="1762"/>
    <x v="1762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x v="218"/>
    <x v="1238"/>
    <x v="8"/>
    <s v="photobooks"/>
  </r>
  <r>
    <n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x v="21"/>
    <x v="1239"/>
    <x v="8"/>
    <s v="photobooks"/>
  </r>
  <r>
    <n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x v="68"/>
    <x v="1240"/>
    <x v="8"/>
    <s v="photobooks"/>
  </r>
  <r>
    <n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x v="155"/>
    <x v="1241"/>
    <x v="8"/>
    <s v="photobooks"/>
  </r>
  <r>
    <n v="1766"/>
    <x v="1766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x v="50"/>
    <x v="121"/>
    <x v="8"/>
    <s v="photobooks"/>
  </r>
  <r>
    <n v="1767"/>
    <x v="1767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x v="132"/>
    <x v="1242"/>
    <x v="8"/>
    <s v="photobooks"/>
  </r>
  <r>
    <n v="1768"/>
    <x v="1768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x v="65"/>
    <x v="1243"/>
    <x v="8"/>
    <s v="photobooks"/>
  </r>
  <r>
    <n v="1769"/>
    <x v="1769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x v="56"/>
    <x v="1244"/>
    <x v="8"/>
    <s v="photobooks"/>
  </r>
  <r>
    <n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x v="219"/>
    <x v="450"/>
    <x v="8"/>
    <s v="photobooks"/>
  </r>
  <r>
    <n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x v="70"/>
    <x v="1245"/>
    <x v="8"/>
    <s v="photobooks"/>
  </r>
  <r>
    <n v="1772"/>
    <x v="1772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x v="63"/>
    <x v="1246"/>
    <x v="8"/>
    <s v="photobooks"/>
  </r>
  <r>
    <n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x v="52"/>
    <x v="1247"/>
    <x v="8"/>
    <s v="photobooks"/>
  </r>
  <r>
    <n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x v="132"/>
    <x v="1248"/>
    <x v="8"/>
    <s v="photobooks"/>
  </r>
  <r>
    <n v="1775"/>
    <x v="1775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x v="187"/>
    <x v="1249"/>
    <x v="8"/>
    <s v="photobooks"/>
  </r>
  <r>
    <n v="1776"/>
    <x v="1776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x v="113"/>
    <x v="33"/>
    <x v="8"/>
    <s v="photobooks"/>
  </r>
  <r>
    <n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x v="51"/>
    <x v="1250"/>
    <x v="8"/>
    <s v="photobooks"/>
  </r>
  <r>
    <n v="1778"/>
    <x v="1778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x v="53"/>
    <x v="1251"/>
    <x v="8"/>
    <s v="photobooks"/>
  </r>
  <r>
    <n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x v="71"/>
    <x v="1252"/>
    <x v="8"/>
    <s v="photobooks"/>
  </r>
  <r>
    <n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x v="67"/>
    <x v="1253"/>
    <x v="8"/>
    <s v="photobooks"/>
  </r>
  <r>
    <n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x v="73"/>
    <x v="1254"/>
    <x v="8"/>
    <s v="photobooks"/>
  </r>
  <r>
    <n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x v="77"/>
    <x v="1255"/>
    <x v="8"/>
    <s v="photobooks"/>
  </r>
  <r>
    <n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x v="148"/>
    <x v="1256"/>
    <x v="8"/>
    <s v="photobooks"/>
  </r>
  <r>
    <n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x v="67"/>
    <x v="1257"/>
    <x v="8"/>
    <s v="photobooks"/>
  </r>
  <r>
    <n v="1785"/>
    <x v="1785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x v="68"/>
    <x v="1258"/>
    <x v="8"/>
    <s v="photobooks"/>
  </r>
  <r>
    <n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x v="216"/>
    <x v="1259"/>
    <x v="8"/>
    <s v="photobooks"/>
  </r>
  <r>
    <n v="1787"/>
    <x v="1787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x v="77"/>
    <x v="1260"/>
    <x v="8"/>
    <s v="photobooks"/>
  </r>
  <r>
    <n v="1788"/>
    <x v="1788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x v="60"/>
    <x v="1065"/>
    <x v="8"/>
    <s v="photobooks"/>
  </r>
  <r>
    <n v="1789"/>
    <x v="1789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x v="60"/>
    <x v="119"/>
    <x v="8"/>
    <s v="photobooks"/>
  </r>
  <r>
    <n v="1790"/>
    <x v="1790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x v="62"/>
    <x v="1033"/>
    <x v="8"/>
    <s v="photobooks"/>
  </r>
  <r>
    <n v="1791"/>
    <x v="1791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x v="65"/>
    <x v="1261"/>
    <x v="8"/>
    <s v="photobooks"/>
  </r>
  <r>
    <n v="1792"/>
    <x v="1792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x v="220"/>
    <x v="1262"/>
    <x v="8"/>
    <s v="photobooks"/>
  </r>
  <r>
    <n v="1793"/>
    <x v="1793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x v="60"/>
    <x v="135"/>
    <x v="8"/>
    <s v="photobooks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x v="57"/>
    <x v="1263"/>
    <x v="8"/>
    <s v="photobooks"/>
  </r>
  <r>
    <n v="1795"/>
    <x v="1795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x v="115"/>
    <x v="1264"/>
    <x v="8"/>
    <s v="photobooks"/>
  </r>
  <r>
    <n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x v="66"/>
    <x v="1265"/>
    <x v="8"/>
    <s v="photobooks"/>
  </r>
  <r>
    <n v="1797"/>
    <x v="1797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x v="149"/>
    <x v="1266"/>
    <x v="8"/>
    <s v="photobooks"/>
  </r>
  <r>
    <n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x v="51"/>
    <x v="1267"/>
    <x v="8"/>
    <s v="photobooks"/>
  </r>
  <r>
    <n v="1799"/>
    <x v="1799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x v="53"/>
    <x v="1268"/>
    <x v="8"/>
    <s v="photobooks"/>
  </r>
  <r>
    <n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x v="68"/>
    <x v="1269"/>
    <x v="8"/>
    <s v="photobooks"/>
  </r>
  <r>
    <n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x v="51"/>
    <x v="1270"/>
    <x v="8"/>
    <s v="photobooks"/>
  </r>
  <r>
    <n v="1802"/>
    <x v="1802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x v="216"/>
    <x v="1271"/>
    <x v="8"/>
    <s v="photobooks"/>
  </r>
  <r>
    <n v="1803"/>
    <x v="1803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x v="134"/>
    <x v="1272"/>
    <x v="8"/>
    <s v="photobooks"/>
  </r>
  <r>
    <n v="1804"/>
    <x v="1804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x v="131"/>
    <x v="1273"/>
    <x v="8"/>
    <s v="photobooks"/>
  </r>
  <r>
    <n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x v="71"/>
    <x v="1274"/>
    <x v="8"/>
    <s v="photobooks"/>
  </r>
  <r>
    <n v="1806"/>
    <x v="1806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x v="56"/>
    <x v="1275"/>
    <x v="8"/>
    <s v="photobooks"/>
  </r>
  <r>
    <n v="1807"/>
    <x v="1807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x v="57"/>
    <x v="1276"/>
    <x v="8"/>
    <s v="photobooks"/>
  </r>
  <r>
    <n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x v="139"/>
    <x v="1277"/>
    <x v="8"/>
    <s v="photobooks"/>
  </r>
  <r>
    <n v="1809"/>
    <x v="1809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x v="57"/>
    <x v="1278"/>
    <x v="8"/>
    <s v="photobooks"/>
  </r>
  <r>
    <n v="1810"/>
    <x v="1810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x v="56"/>
    <x v="501"/>
    <x v="8"/>
    <s v="photobooks"/>
  </r>
  <r>
    <n v="1811"/>
    <x v="1811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x v="50"/>
    <x v="1279"/>
    <x v="8"/>
    <s v="photobooks"/>
  </r>
  <r>
    <n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x v="55"/>
    <x v="1280"/>
    <x v="8"/>
    <s v="photobooks"/>
  </r>
  <r>
    <n v="1813"/>
    <x v="1813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x v="50"/>
    <x v="121"/>
    <x v="8"/>
    <s v="photobooks"/>
  </r>
  <r>
    <n v="1814"/>
    <x v="1814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x v="190"/>
    <x v="1281"/>
    <x v="8"/>
    <s v="photobooks"/>
  </r>
  <r>
    <n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x v="50"/>
    <x v="121"/>
    <x v="8"/>
    <s v="photobooks"/>
  </r>
  <r>
    <n v="1816"/>
    <x v="1816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x v="53"/>
    <x v="1282"/>
    <x v="8"/>
    <s v="photobooks"/>
  </r>
  <r>
    <n v="1817"/>
    <x v="1817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x v="221"/>
    <x v="1283"/>
    <x v="8"/>
    <s v="photobooks"/>
  </r>
  <r>
    <n v="1818"/>
    <x v="1818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x v="50"/>
    <x v="121"/>
    <x v="8"/>
    <s v="photobooks"/>
  </r>
  <r>
    <n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x v="53"/>
    <x v="1284"/>
    <x v="8"/>
    <s v="photobooks"/>
  </r>
  <r>
    <n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x v="113"/>
    <x v="1285"/>
    <x v="8"/>
    <s v="photobooks"/>
  </r>
  <r>
    <n v="1821"/>
    <x v="1821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x v="165"/>
    <x v="1286"/>
    <x v="4"/>
    <s v="rock"/>
  </r>
  <r>
    <n v="1822"/>
    <x v="1822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x v="8"/>
    <x v="50"/>
    <x v="4"/>
    <s v="rock"/>
  </r>
  <r>
    <n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x v="31"/>
    <x v="1287"/>
    <x v="4"/>
    <s v="rock"/>
  </r>
  <r>
    <n v="1824"/>
    <x v="1824"/>
    <s v="cd fund raiser"/>
    <x v="9"/>
    <x v="1243"/>
    <x v="0"/>
    <x v="0"/>
    <s v="USD"/>
    <n v="1389146880"/>
    <n v="1387403967"/>
    <b v="0"/>
    <n v="40"/>
    <b v="1"/>
    <s v="music/rock"/>
    <x v="8"/>
    <x v="1288"/>
    <x v="4"/>
    <s v="rock"/>
  </r>
  <r>
    <n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x v="2"/>
    <x v="1289"/>
    <x v="4"/>
    <s v="rock"/>
  </r>
  <r>
    <n v="1826"/>
    <x v="1826"/>
    <s v="Hear your favorite Bear Ghost in eargasmic quality!"/>
    <x v="13"/>
    <x v="895"/>
    <x v="0"/>
    <x v="0"/>
    <s v="USD"/>
    <n v="1392675017"/>
    <n v="1390083017"/>
    <b v="0"/>
    <n v="38"/>
    <b v="1"/>
    <s v="music/rock"/>
    <x v="7"/>
    <x v="1290"/>
    <x v="4"/>
    <s v="rock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x v="7"/>
    <x v="1291"/>
    <x v="4"/>
    <s v="rock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x v="8"/>
    <x v="1292"/>
    <x v="4"/>
    <s v="rock"/>
  </r>
  <r>
    <n v="1829"/>
    <x v="1829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x v="23"/>
    <x v="1293"/>
    <x v="4"/>
    <s v="rock"/>
  </r>
  <r>
    <n v="1830"/>
    <x v="1830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x v="21"/>
    <x v="558"/>
    <x v="4"/>
    <s v="rock"/>
  </r>
  <r>
    <n v="1831"/>
    <x v="1831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x v="33"/>
    <x v="1294"/>
    <x v="4"/>
    <s v="rock"/>
  </r>
  <r>
    <n v="1832"/>
    <x v="1832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x v="1"/>
    <x v="380"/>
    <x v="4"/>
    <s v="rock"/>
  </r>
  <r>
    <n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x v="222"/>
    <x v="823"/>
    <x v="4"/>
    <s v="rock"/>
  </r>
  <r>
    <n v="1834"/>
    <x v="1834"/>
    <s v="Help us fund our first tour and promote our new EP!"/>
    <x v="3"/>
    <x v="1250"/>
    <x v="0"/>
    <x v="0"/>
    <s v="USD"/>
    <n v="1422140895"/>
    <n v="1418684895"/>
    <b v="0"/>
    <n v="90"/>
    <b v="1"/>
    <s v="music/rock"/>
    <x v="90"/>
    <x v="1295"/>
    <x v="4"/>
    <s v="rock"/>
  </r>
  <r>
    <n v="1835"/>
    <x v="1835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x v="3"/>
    <x v="1296"/>
    <x v="4"/>
    <s v="rock"/>
  </r>
  <r>
    <n v="1836"/>
    <x v="1836"/>
    <s v="Help fund our 2013 Sound &amp; Lighting Touring rig!"/>
    <x v="10"/>
    <x v="1251"/>
    <x v="0"/>
    <x v="0"/>
    <s v="USD"/>
    <n v="1361129129"/>
    <n v="1359660329"/>
    <b v="0"/>
    <n v="55"/>
    <b v="1"/>
    <s v="music/rock"/>
    <x v="177"/>
    <x v="1297"/>
    <x v="4"/>
    <s v="rock"/>
  </r>
  <r>
    <n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x v="223"/>
    <x v="1298"/>
    <x v="4"/>
    <s v="rock"/>
  </r>
  <r>
    <n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x v="8"/>
    <x v="1299"/>
    <x v="4"/>
    <s v="rock"/>
  </r>
  <r>
    <n v="1839"/>
    <x v="1839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x v="207"/>
    <x v="1300"/>
    <x v="4"/>
    <s v="rock"/>
  </r>
  <r>
    <n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x v="15"/>
    <x v="1301"/>
    <x v="4"/>
    <s v="rock"/>
  </r>
  <r>
    <n v="1841"/>
    <x v="1841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x v="21"/>
    <x v="1302"/>
    <x v="4"/>
    <s v="rock"/>
  </r>
  <r>
    <n v="1842"/>
    <x v="1842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x v="105"/>
    <x v="1303"/>
    <x v="4"/>
    <s v="rock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x v="39"/>
    <x v="1304"/>
    <x v="4"/>
    <s v="rock"/>
  </r>
  <r>
    <n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x v="7"/>
    <x v="1305"/>
    <x v="4"/>
    <s v="rock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x v="8"/>
    <x v="1306"/>
    <x v="4"/>
    <s v="rock"/>
  </r>
  <r>
    <n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x v="178"/>
    <x v="1307"/>
    <x v="4"/>
    <s v="rock"/>
  </r>
  <r>
    <n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x v="10"/>
    <x v="1308"/>
    <x v="4"/>
    <s v="rock"/>
  </r>
  <r>
    <n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x v="13"/>
    <x v="574"/>
    <x v="4"/>
    <s v="rock"/>
  </r>
  <r>
    <n v="1849"/>
    <x v="1849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x v="8"/>
    <x v="1309"/>
    <x v="4"/>
    <s v="rock"/>
  </r>
  <r>
    <n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x v="21"/>
    <x v="1310"/>
    <x v="4"/>
    <s v="rock"/>
  </r>
  <r>
    <n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x v="8"/>
    <x v="1311"/>
    <x v="4"/>
    <s v="rock"/>
  </r>
  <r>
    <n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x v="16"/>
    <x v="1312"/>
    <x v="4"/>
    <s v="rock"/>
  </r>
  <r>
    <n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x v="21"/>
    <x v="1313"/>
    <x v="4"/>
    <s v="rock"/>
  </r>
  <r>
    <n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x v="21"/>
    <x v="1314"/>
    <x v="4"/>
    <s v="rock"/>
  </r>
  <r>
    <n v="1855"/>
    <x v="1855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x v="224"/>
    <x v="1315"/>
    <x v="4"/>
    <s v="rock"/>
  </r>
  <r>
    <n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x v="7"/>
    <x v="1316"/>
    <x v="4"/>
    <s v="rock"/>
  </r>
  <r>
    <n v="1857"/>
    <x v="1857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x v="8"/>
    <x v="1317"/>
    <x v="4"/>
    <s v="rock"/>
  </r>
  <r>
    <n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x v="15"/>
    <x v="1318"/>
    <x v="4"/>
    <s v="rock"/>
  </r>
  <r>
    <n v="1859"/>
    <x v="1859"/>
    <s v="Queen Kwong is going ON TOUR to London and Paris!"/>
    <x v="9"/>
    <x v="1270"/>
    <x v="0"/>
    <x v="0"/>
    <s v="USD"/>
    <n v="1316716129"/>
    <n v="1314124129"/>
    <b v="0"/>
    <n v="56"/>
    <b v="1"/>
    <s v="music/rock"/>
    <x v="88"/>
    <x v="1319"/>
    <x v="4"/>
    <s v="rock"/>
  </r>
  <r>
    <n v="1860"/>
    <x v="1860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x v="18"/>
    <x v="1320"/>
    <x v="4"/>
    <s v="rock"/>
  </r>
  <r>
    <n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x v="50"/>
    <x v="121"/>
    <x v="6"/>
    <s v="mobile games"/>
  </r>
  <r>
    <n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x v="59"/>
    <x v="1321"/>
    <x v="6"/>
    <s v="mobile games"/>
  </r>
  <r>
    <n v="1863"/>
    <x v="186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x v="50"/>
    <x v="144"/>
    <x v="6"/>
    <s v="mobile games"/>
  </r>
  <r>
    <n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x v="152"/>
    <x v="1322"/>
    <x v="6"/>
    <s v="mobile games"/>
  </r>
  <r>
    <n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x v="50"/>
    <x v="447"/>
    <x v="6"/>
    <s v="mobile games"/>
  </r>
  <r>
    <n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x v="60"/>
    <x v="368"/>
    <x v="6"/>
    <s v="mobile games"/>
  </r>
  <r>
    <n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x v="50"/>
    <x v="119"/>
    <x v="6"/>
    <s v="mobile games"/>
  </r>
  <r>
    <n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x v="62"/>
    <x v="868"/>
    <x v="6"/>
    <s v="mobile games"/>
  </r>
  <r>
    <n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x v="50"/>
    <x v="121"/>
    <x v="6"/>
    <s v="mobile games"/>
  </r>
  <r>
    <n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x v="54"/>
    <x v="1323"/>
    <x v="6"/>
    <s v="mobile games"/>
  </r>
  <r>
    <n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x v="225"/>
    <x v="1324"/>
    <x v="6"/>
    <s v="mobile games"/>
  </r>
  <r>
    <n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x v="60"/>
    <x v="1325"/>
    <x v="6"/>
    <s v="mobile games"/>
  </r>
  <r>
    <n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x v="50"/>
    <x v="656"/>
    <x v="6"/>
    <s v="mobile games"/>
  </r>
  <r>
    <n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x v="50"/>
    <x v="31"/>
    <x v="6"/>
    <s v="mobile games"/>
  </r>
  <r>
    <n v="1875"/>
    <x v="1875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x v="60"/>
    <x v="1326"/>
    <x v="6"/>
    <s v="mobile games"/>
  </r>
  <r>
    <n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x v="50"/>
    <x v="121"/>
    <x v="6"/>
    <s v="mobile games"/>
  </r>
  <r>
    <n v="1877"/>
    <x v="1877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x v="50"/>
    <x v="121"/>
    <x v="6"/>
    <s v="mobile games"/>
  </r>
  <r>
    <n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x v="50"/>
    <x v="121"/>
    <x v="6"/>
    <s v="mobile games"/>
  </r>
  <r>
    <n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x v="50"/>
    <x v="362"/>
    <x v="6"/>
    <s v="mobile games"/>
  </r>
  <r>
    <n v="1880"/>
    <x v="1880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x v="68"/>
    <x v="1327"/>
    <x v="6"/>
    <s v="mobile games"/>
  </r>
  <r>
    <n v="1881"/>
    <x v="1881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x v="36"/>
    <x v="1328"/>
    <x v="4"/>
    <s v="indie rock"/>
  </r>
  <r>
    <n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x v="7"/>
    <x v="1329"/>
    <x v="4"/>
    <s v="indie rock"/>
  </r>
  <r>
    <n v="1883"/>
    <x v="1883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x v="2"/>
    <x v="1330"/>
    <x v="4"/>
    <s v="indie rock"/>
  </r>
  <r>
    <n v="1884"/>
    <x v="1884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x v="165"/>
    <x v="1331"/>
    <x v="4"/>
    <s v="indie rock"/>
  </r>
  <r>
    <n v="1885"/>
    <x v="1885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x v="31"/>
    <x v="901"/>
    <x v="4"/>
    <s v="indie rock"/>
  </r>
  <r>
    <n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x v="21"/>
    <x v="1332"/>
    <x v="4"/>
    <s v="indie rock"/>
  </r>
  <r>
    <n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x v="38"/>
    <x v="1333"/>
    <x v="4"/>
    <s v="indie rock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x v="183"/>
    <x v="1334"/>
    <x v="4"/>
    <s v="indie rock"/>
  </r>
  <r>
    <n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x v="13"/>
    <x v="974"/>
    <x v="4"/>
    <s v="indie rock"/>
  </r>
  <r>
    <n v="1890"/>
    <x v="1890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x v="14"/>
    <x v="1335"/>
    <x v="4"/>
    <s v="indie rock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x v="6"/>
    <x v="1336"/>
    <x v="4"/>
    <s v="indie rock"/>
  </r>
  <r>
    <n v="1892"/>
    <x v="1892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x v="0"/>
    <x v="1105"/>
    <x v="4"/>
    <s v="indie rock"/>
  </r>
  <r>
    <n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x v="3"/>
    <x v="1337"/>
    <x v="4"/>
    <s v="indie rock"/>
  </r>
  <r>
    <n v="1894"/>
    <x v="1894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x v="41"/>
    <x v="1338"/>
    <x v="4"/>
    <s v="indie rock"/>
  </r>
  <r>
    <n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x v="21"/>
    <x v="1339"/>
    <x v="4"/>
    <s v="indie rock"/>
  </r>
  <r>
    <n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x v="39"/>
    <x v="1340"/>
    <x v="4"/>
    <s v="indie rock"/>
  </r>
  <r>
    <n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x v="21"/>
    <x v="1341"/>
    <x v="4"/>
    <s v="indie rock"/>
  </r>
  <r>
    <n v="1898"/>
    <x v="1898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x v="14"/>
    <x v="1342"/>
    <x v="4"/>
    <s v="indie rock"/>
  </r>
  <r>
    <n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x v="18"/>
    <x v="1343"/>
    <x v="4"/>
    <s v="indie rock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x v="15"/>
    <x v="1344"/>
    <x v="4"/>
    <s v="indie rock"/>
  </r>
  <r>
    <n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x v="56"/>
    <x v="1345"/>
    <x v="2"/>
    <s v="gadgets"/>
  </r>
  <r>
    <n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x v="60"/>
    <x v="143"/>
    <x v="2"/>
    <s v="gadgets"/>
  </r>
  <r>
    <n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x v="153"/>
    <x v="1346"/>
    <x v="2"/>
    <s v="gadgets"/>
  </r>
  <r>
    <n v="1904"/>
    <x v="1904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x v="50"/>
    <x v="380"/>
    <x v="2"/>
    <s v="gadgets"/>
  </r>
  <r>
    <n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x v="50"/>
    <x v="678"/>
    <x v="2"/>
    <s v="gadgets"/>
  </r>
  <r>
    <n v="1906"/>
    <x v="1906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x v="152"/>
    <x v="1347"/>
    <x v="2"/>
    <s v="gadgets"/>
  </r>
  <r>
    <n v="1907"/>
    <x v="1907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x v="50"/>
    <x v="1209"/>
    <x v="2"/>
    <s v="gadgets"/>
  </r>
  <r>
    <n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x v="53"/>
    <x v="1348"/>
    <x v="2"/>
    <s v="gadgets"/>
  </r>
  <r>
    <n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x v="51"/>
    <x v="1349"/>
    <x v="2"/>
    <s v="gadgets"/>
  </r>
  <r>
    <n v="1910"/>
    <x v="1910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x v="115"/>
    <x v="1350"/>
    <x v="2"/>
    <s v="gadgets"/>
  </r>
  <r>
    <n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x v="50"/>
    <x v="119"/>
    <x v="2"/>
    <s v="gadgets"/>
  </r>
  <r>
    <n v="1912"/>
    <x v="1912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x v="155"/>
    <x v="1351"/>
    <x v="2"/>
    <s v="gadgets"/>
  </r>
  <r>
    <n v="1913"/>
    <x v="1913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x v="60"/>
    <x v="1352"/>
    <x v="2"/>
    <s v="gadgets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x v="114"/>
    <x v="179"/>
    <x v="2"/>
    <s v="gadgets"/>
  </r>
  <r>
    <n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x v="53"/>
    <x v="447"/>
    <x v="2"/>
    <s v="gadgets"/>
  </r>
  <r>
    <n v="1916"/>
    <x v="1916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x v="60"/>
    <x v="1326"/>
    <x v="2"/>
    <s v="gadgets"/>
  </r>
  <r>
    <n v="1917"/>
    <x v="1917"/>
    <s v="Let's build a legendary brand altogether"/>
    <x v="303"/>
    <x v="1302"/>
    <x v="2"/>
    <x v="7"/>
    <s v="HKD"/>
    <n v="1486708133"/>
    <n v="1484116133"/>
    <b v="0"/>
    <n v="70"/>
    <b v="0"/>
    <s v="technology/gadgets"/>
    <x v="226"/>
    <x v="1353"/>
    <x v="2"/>
    <s v="gadgets"/>
  </r>
  <r>
    <n v="1918"/>
    <x v="1918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x v="60"/>
    <x v="673"/>
    <x v="2"/>
    <s v="gadgets"/>
  </r>
  <r>
    <n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x v="153"/>
    <x v="1354"/>
    <x v="2"/>
    <s v="gadgets"/>
  </r>
  <r>
    <n v="1920"/>
    <x v="1920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x v="152"/>
    <x v="1355"/>
    <x v="2"/>
    <s v="gadgets"/>
  </r>
  <r>
    <n v="1921"/>
    <x v="1921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x v="0"/>
    <x v="1205"/>
    <x v="4"/>
    <s v="indie rock"/>
  </r>
  <r>
    <n v="1922"/>
    <x v="1922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x v="31"/>
    <x v="1356"/>
    <x v="4"/>
    <s v="indie rock"/>
  </r>
  <r>
    <n v="1923"/>
    <x v="1923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x v="227"/>
    <x v="1357"/>
    <x v="4"/>
    <s v="indie rock"/>
  </r>
  <r>
    <n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x v="35"/>
    <x v="1358"/>
    <x v="4"/>
    <s v="indie rock"/>
  </r>
  <r>
    <n v="1925"/>
    <x v="1925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x v="5"/>
    <x v="1359"/>
    <x v="4"/>
    <s v="indie rock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x v="228"/>
    <x v="1360"/>
    <x v="4"/>
    <s v="indie rock"/>
  </r>
  <r>
    <n v="1927"/>
    <x v="1927"/>
    <s v="Hampshire is headed to GBS Detroit."/>
    <x v="20"/>
    <x v="972"/>
    <x v="0"/>
    <x v="0"/>
    <s v="USD"/>
    <n v="1331182740"/>
    <n v="1329856839"/>
    <b v="0"/>
    <n v="11"/>
    <b v="1"/>
    <s v="music/indie rock"/>
    <x v="33"/>
    <x v="1361"/>
    <x v="4"/>
    <s v="indie rock"/>
  </r>
  <r>
    <n v="1928"/>
    <x v="1928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x v="33"/>
    <x v="1362"/>
    <x v="4"/>
    <s v="indie rock"/>
  </r>
  <r>
    <n v="1929"/>
    <x v="1929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x v="8"/>
    <x v="1363"/>
    <x v="4"/>
    <s v="indie rock"/>
  </r>
  <r>
    <n v="1930"/>
    <x v="1930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x v="37"/>
    <x v="1364"/>
    <x v="4"/>
    <s v="indie rock"/>
  </r>
  <r>
    <n v="1931"/>
    <x v="1931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x v="10"/>
    <x v="1365"/>
    <x v="4"/>
    <s v="indie rock"/>
  </r>
  <r>
    <n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x v="13"/>
    <x v="1366"/>
    <x v="4"/>
    <s v="indie rock"/>
  </r>
  <r>
    <n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x v="174"/>
    <x v="1367"/>
    <x v="4"/>
    <s v="indie rock"/>
  </r>
  <r>
    <n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x v="39"/>
    <x v="1368"/>
    <x v="4"/>
    <s v="indie rock"/>
  </r>
  <r>
    <n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x v="29"/>
    <x v="1369"/>
    <x v="4"/>
    <s v="indie rock"/>
  </r>
  <r>
    <n v="1936"/>
    <x v="1936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x v="16"/>
    <x v="1370"/>
    <x v="4"/>
    <s v="indie rock"/>
  </r>
  <r>
    <n v="1937"/>
    <x v="1937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x v="229"/>
    <x v="1371"/>
    <x v="4"/>
    <s v="indie rock"/>
  </r>
  <r>
    <n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x v="31"/>
    <x v="1372"/>
    <x v="4"/>
    <s v="indie rock"/>
  </r>
  <r>
    <n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x v="38"/>
    <x v="1373"/>
    <x v="4"/>
    <s v="indie rock"/>
  </r>
  <r>
    <n v="1940"/>
    <x v="1940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x v="193"/>
    <x v="1374"/>
    <x v="4"/>
    <s v="indie rock"/>
  </r>
  <r>
    <n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x v="9"/>
    <x v="1375"/>
    <x v="2"/>
    <s v="hardware"/>
  </r>
  <r>
    <n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x v="178"/>
    <x v="1376"/>
    <x v="2"/>
    <s v="hardware"/>
  </r>
  <r>
    <n v="1943"/>
    <x v="1943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x v="230"/>
    <x v="1377"/>
    <x v="2"/>
    <s v="hardware"/>
  </r>
  <r>
    <n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x v="231"/>
    <x v="1378"/>
    <x v="2"/>
    <s v="hardware"/>
  </r>
  <r>
    <n v="1945"/>
    <x v="1945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x v="232"/>
    <x v="1379"/>
    <x v="2"/>
    <s v="hardware"/>
  </r>
  <r>
    <n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x v="95"/>
    <x v="1380"/>
    <x v="2"/>
    <s v="hardware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x v="7"/>
    <x v="431"/>
    <x v="2"/>
    <s v="hardware"/>
  </r>
  <r>
    <n v="1948"/>
    <x v="1948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x v="233"/>
    <x v="1381"/>
    <x v="2"/>
    <s v="hardware"/>
  </r>
  <r>
    <n v="1949"/>
    <x v="1949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x v="6"/>
    <x v="1382"/>
    <x v="2"/>
    <s v="hardware"/>
  </r>
  <r>
    <n v="1950"/>
    <x v="1950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x v="234"/>
    <x v="1383"/>
    <x v="2"/>
    <s v="hardware"/>
  </r>
  <r>
    <n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x v="197"/>
    <x v="1384"/>
    <x v="2"/>
    <s v="hardware"/>
  </r>
  <r>
    <n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x v="45"/>
    <x v="1385"/>
    <x v="2"/>
    <s v="hardware"/>
  </r>
  <r>
    <n v="1953"/>
    <x v="1953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x v="235"/>
    <x v="1386"/>
    <x v="2"/>
    <s v="hardware"/>
  </r>
  <r>
    <n v="1954"/>
    <x v="1954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x v="236"/>
    <x v="1387"/>
    <x v="2"/>
    <s v="hardware"/>
  </r>
  <r>
    <n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x v="237"/>
    <x v="1388"/>
    <x v="2"/>
    <s v="hardware"/>
  </r>
  <r>
    <n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x v="238"/>
    <x v="1389"/>
    <x v="2"/>
    <s v="hardware"/>
  </r>
  <r>
    <n v="1957"/>
    <x v="1957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x v="239"/>
    <x v="1390"/>
    <x v="2"/>
    <s v="hardware"/>
  </r>
  <r>
    <n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x v="240"/>
    <x v="1391"/>
    <x v="2"/>
    <s v="hardware"/>
  </r>
  <r>
    <n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x v="96"/>
    <x v="1392"/>
    <x v="2"/>
    <s v="hardware"/>
  </r>
  <r>
    <n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x v="90"/>
    <x v="1393"/>
    <x v="2"/>
    <s v="hardware"/>
  </r>
  <r>
    <n v="1961"/>
    <x v="1961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x v="241"/>
    <x v="1394"/>
    <x v="2"/>
    <s v="hardware"/>
  </r>
  <r>
    <n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x v="242"/>
    <x v="1395"/>
    <x v="2"/>
    <s v="hardware"/>
  </r>
  <r>
    <n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x v="37"/>
    <x v="1396"/>
    <x v="2"/>
    <s v="hardware"/>
  </r>
  <r>
    <n v="1964"/>
    <x v="1964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x v="217"/>
    <x v="1397"/>
    <x v="2"/>
    <s v="hardware"/>
  </r>
  <r>
    <n v="1965"/>
    <x v="1965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x v="243"/>
    <x v="1398"/>
    <x v="2"/>
    <s v="hardware"/>
  </r>
  <r>
    <n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x v="110"/>
    <x v="1399"/>
    <x v="2"/>
    <s v="hardware"/>
  </r>
  <r>
    <n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x v="244"/>
    <x v="1400"/>
    <x v="2"/>
    <s v="hardware"/>
  </r>
  <r>
    <n v="1968"/>
    <x v="1968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x v="245"/>
    <x v="1401"/>
    <x v="2"/>
    <s v="hardware"/>
  </r>
  <r>
    <n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x v="246"/>
    <x v="1402"/>
    <x v="2"/>
    <s v="hardware"/>
  </r>
  <r>
    <n v="1970"/>
    <x v="1970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x v="247"/>
    <x v="1403"/>
    <x v="2"/>
    <s v="hardware"/>
  </r>
  <r>
    <n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x v="222"/>
    <x v="1404"/>
    <x v="2"/>
    <s v="hardware"/>
  </r>
  <r>
    <n v="1972"/>
    <x v="1972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x v="248"/>
    <x v="1405"/>
    <x v="2"/>
    <s v="hardware"/>
  </r>
  <r>
    <n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x v="249"/>
    <x v="1406"/>
    <x v="2"/>
    <s v="hardware"/>
  </r>
  <r>
    <n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x v="250"/>
    <x v="1407"/>
    <x v="2"/>
    <s v="hardware"/>
  </r>
  <r>
    <n v="1975"/>
    <x v="1975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x v="251"/>
    <x v="1408"/>
    <x v="2"/>
    <s v="hardware"/>
  </r>
  <r>
    <n v="1976"/>
    <x v="1976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x v="252"/>
    <x v="1409"/>
    <x v="2"/>
    <s v="hardware"/>
  </r>
  <r>
    <n v="1977"/>
    <x v="1977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x v="253"/>
    <x v="1410"/>
    <x v="2"/>
    <s v="hardware"/>
  </r>
  <r>
    <n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x v="254"/>
    <x v="1411"/>
    <x v="2"/>
    <s v="hardware"/>
  </r>
  <r>
    <n v="1979"/>
    <x v="1979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x v="41"/>
    <x v="1412"/>
    <x v="2"/>
    <s v="hardware"/>
  </r>
  <r>
    <n v="1980"/>
    <x v="1980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x v="255"/>
    <x v="1413"/>
    <x v="2"/>
    <s v="hardware"/>
  </r>
  <r>
    <n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x v="62"/>
    <x v="1414"/>
    <x v="8"/>
    <s v="people"/>
  </r>
  <r>
    <n v="1982"/>
    <x v="1982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x v="50"/>
    <x v="121"/>
    <x v="8"/>
    <s v="people"/>
  </r>
  <r>
    <n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x v="65"/>
    <x v="1415"/>
    <x v="8"/>
    <s v="people"/>
  </r>
  <r>
    <n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x v="70"/>
    <x v="1416"/>
    <x v="8"/>
    <s v="people"/>
  </r>
  <r>
    <n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x v="56"/>
    <x v="786"/>
    <x v="8"/>
    <s v="people"/>
  </r>
  <r>
    <n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x v="50"/>
    <x v="120"/>
    <x v="8"/>
    <s v="people"/>
  </r>
  <r>
    <n v="1987"/>
    <x v="1987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x v="72"/>
    <x v="1417"/>
    <x v="8"/>
    <s v="people"/>
  </r>
  <r>
    <n v="1988"/>
    <x v="1988"/>
    <s v="Expressing art in an image!"/>
    <x v="12"/>
    <x v="379"/>
    <x v="2"/>
    <x v="0"/>
    <s v="USD"/>
    <n v="1440094742"/>
    <n v="1437502742"/>
    <b v="0"/>
    <n v="1"/>
    <b v="0"/>
    <s v="photography/people"/>
    <x v="50"/>
    <x v="380"/>
    <x v="8"/>
    <s v="people"/>
  </r>
  <r>
    <n v="1989"/>
    <x v="1989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x v="60"/>
    <x v="73"/>
    <x v="8"/>
    <s v="people"/>
  </r>
  <r>
    <n v="1990"/>
    <x v="1990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x v="123"/>
    <x v="1418"/>
    <x v="8"/>
    <s v="people"/>
  </r>
  <r>
    <n v="1991"/>
    <x v="1991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x v="113"/>
    <x v="646"/>
    <x v="8"/>
    <s v="people"/>
  </r>
  <r>
    <n v="1992"/>
    <x v="1992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x v="50"/>
    <x v="120"/>
    <x v="8"/>
    <s v="people"/>
  </r>
  <r>
    <n v="1993"/>
    <x v="1993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x v="50"/>
    <x v="121"/>
    <x v="8"/>
    <s v="people"/>
  </r>
  <r>
    <n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x v="50"/>
    <x v="121"/>
    <x v="8"/>
    <s v="people"/>
  </r>
  <r>
    <n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x v="59"/>
    <x v="433"/>
    <x v="8"/>
    <s v="people"/>
  </r>
  <r>
    <n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x v="50"/>
    <x v="121"/>
    <x v="8"/>
    <s v="people"/>
  </r>
  <r>
    <n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x v="50"/>
    <x v="121"/>
    <x v="8"/>
    <s v="people"/>
  </r>
  <r>
    <n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x v="73"/>
    <x v="1419"/>
    <x v="8"/>
    <s v="people"/>
  </r>
  <r>
    <n v="1999"/>
    <x v="1999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x v="60"/>
    <x v="1420"/>
    <x v="8"/>
    <s v="people"/>
  </r>
  <r>
    <n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x v="55"/>
    <x v="380"/>
    <x v="8"/>
    <s v="people"/>
  </r>
  <r>
    <n v="2001"/>
    <x v="2001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x v="256"/>
    <x v="1421"/>
    <x v="2"/>
    <s v="hardware"/>
  </r>
  <r>
    <n v="2002"/>
    <x v="2002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x v="257"/>
    <x v="1422"/>
    <x v="2"/>
    <s v="hardware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x v="258"/>
    <x v="1423"/>
    <x v="2"/>
    <s v="hardware"/>
  </r>
  <r>
    <n v="2004"/>
    <x v="2004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x v="259"/>
    <x v="1424"/>
    <x v="2"/>
    <s v="hardware"/>
  </r>
  <r>
    <n v="2005"/>
    <x v="2005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x v="39"/>
    <x v="1425"/>
    <x v="2"/>
    <s v="hardware"/>
  </r>
  <r>
    <n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x v="260"/>
    <x v="1426"/>
    <x v="2"/>
    <s v="hardware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x v="31"/>
    <x v="1427"/>
    <x v="2"/>
    <s v="hardware"/>
  </r>
  <r>
    <n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x v="16"/>
    <x v="1428"/>
    <x v="2"/>
    <s v="hardware"/>
  </r>
  <r>
    <n v="2009"/>
    <x v="2009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x v="83"/>
    <x v="1429"/>
    <x v="2"/>
    <s v="hardware"/>
  </r>
  <r>
    <n v="2010"/>
    <x v="2010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x v="261"/>
    <x v="1240"/>
    <x v="2"/>
    <s v="hardware"/>
  </r>
  <r>
    <n v="2011"/>
    <x v="2011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x v="262"/>
    <x v="1430"/>
    <x v="2"/>
    <s v="hardware"/>
  </r>
  <r>
    <n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x v="263"/>
    <x v="1431"/>
    <x v="2"/>
    <s v="hardware"/>
  </r>
  <r>
    <n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x v="264"/>
    <x v="1432"/>
    <x v="2"/>
    <s v="hardware"/>
  </r>
  <r>
    <n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x v="265"/>
    <x v="1433"/>
    <x v="2"/>
    <s v="hardware"/>
  </r>
  <r>
    <n v="2015"/>
    <x v="2015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x v="40"/>
    <x v="1434"/>
    <x v="2"/>
    <s v="hardware"/>
  </r>
  <r>
    <n v="2016"/>
    <x v="2016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x v="266"/>
    <x v="1435"/>
    <x v="2"/>
    <s v="hardware"/>
  </r>
  <r>
    <n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x v="105"/>
    <x v="1436"/>
    <x v="2"/>
    <s v="hardware"/>
  </r>
  <r>
    <n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x v="21"/>
    <x v="1437"/>
    <x v="2"/>
    <s v="hardware"/>
  </r>
  <r>
    <n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x v="267"/>
    <x v="1438"/>
    <x v="2"/>
    <s v="hardware"/>
  </r>
  <r>
    <n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x v="268"/>
    <x v="1439"/>
    <x v="2"/>
    <s v="hardware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x v="269"/>
    <x v="1440"/>
    <x v="2"/>
    <s v="hardware"/>
  </r>
  <r>
    <n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x v="105"/>
    <x v="1441"/>
    <x v="2"/>
    <s v="hardware"/>
  </r>
  <r>
    <n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x v="164"/>
    <x v="1442"/>
    <x v="2"/>
    <s v="hardware"/>
  </r>
  <r>
    <n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x v="270"/>
    <x v="1443"/>
    <x v="2"/>
    <s v="hardware"/>
  </r>
  <r>
    <n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x v="234"/>
    <x v="1444"/>
    <x v="2"/>
    <s v="hardware"/>
  </r>
  <r>
    <n v="2026"/>
    <x v="2026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x v="18"/>
    <x v="1445"/>
    <x v="2"/>
    <s v="hardware"/>
  </r>
  <r>
    <n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x v="28"/>
    <x v="1446"/>
    <x v="2"/>
    <s v="hardware"/>
  </r>
  <r>
    <n v="2028"/>
    <x v="2028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x v="9"/>
    <x v="1447"/>
    <x v="2"/>
    <s v="hardware"/>
  </r>
  <r>
    <n v="2029"/>
    <x v="2029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x v="271"/>
    <x v="1448"/>
    <x v="2"/>
    <s v="hardware"/>
  </r>
  <r>
    <n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x v="235"/>
    <x v="1449"/>
    <x v="2"/>
    <s v="hardware"/>
  </r>
  <r>
    <n v="2031"/>
    <x v="2031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x v="28"/>
    <x v="1450"/>
    <x v="2"/>
    <s v="hardware"/>
  </r>
  <r>
    <n v="2032"/>
    <x v="2032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x v="272"/>
    <x v="1451"/>
    <x v="2"/>
    <s v="hardware"/>
  </r>
  <r>
    <n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x v="99"/>
    <x v="1452"/>
    <x v="2"/>
    <s v="hardware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x v="273"/>
    <x v="1453"/>
    <x v="2"/>
    <s v="hardware"/>
  </r>
  <r>
    <n v="2035"/>
    <x v="2035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x v="185"/>
    <x v="1454"/>
    <x v="2"/>
    <s v="hardware"/>
  </r>
  <r>
    <n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x v="88"/>
    <x v="1455"/>
    <x v="2"/>
    <s v="hardware"/>
  </r>
  <r>
    <n v="2037"/>
    <x v="2037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x v="126"/>
    <x v="1456"/>
    <x v="2"/>
    <s v="hardware"/>
  </r>
  <r>
    <n v="2038"/>
    <x v="2038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x v="274"/>
    <x v="1457"/>
    <x v="2"/>
    <s v="hardware"/>
  </r>
  <r>
    <n v="2039"/>
    <x v="2039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x v="104"/>
    <x v="1458"/>
    <x v="2"/>
    <s v="hardware"/>
  </r>
  <r>
    <n v="2040"/>
    <x v="2040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x v="260"/>
    <x v="1459"/>
    <x v="2"/>
    <s v="hardware"/>
  </r>
  <r>
    <n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x v="112"/>
    <x v="1460"/>
    <x v="2"/>
    <s v="hardware"/>
  </r>
  <r>
    <n v="2042"/>
    <x v="2042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x v="39"/>
    <x v="1461"/>
    <x v="2"/>
    <s v="hardware"/>
  </r>
  <r>
    <n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x v="275"/>
    <x v="811"/>
    <x v="2"/>
    <s v="hardware"/>
  </r>
  <r>
    <n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x v="29"/>
    <x v="1462"/>
    <x v="2"/>
    <s v="hardware"/>
  </r>
  <r>
    <n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x v="276"/>
    <x v="1463"/>
    <x v="2"/>
    <s v="hardware"/>
  </r>
  <r>
    <n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x v="10"/>
    <x v="1464"/>
    <x v="2"/>
    <s v="hardware"/>
  </r>
  <r>
    <n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x v="33"/>
    <x v="1465"/>
    <x v="2"/>
    <s v="hardware"/>
  </r>
  <r>
    <n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x v="34"/>
    <x v="1466"/>
    <x v="2"/>
    <s v="hardware"/>
  </r>
  <r>
    <n v="2049"/>
    <x v="2049"/>
    <s v="Keyless. Alarm secured. GPS tracking."/>
    <x v="63"/>
    <x v="1419"/>
    <x v="0"/>
    <x v="1"/>
    <s v="GBP"/>
    <n v="1386025140"/>
    <n v="1382963963"/>
    <b v="0"/>
    <n v="742"/>
    <b v="1"/>
    <s v="technology/hardware"/>
    <x v="28"/>
    <x v="1467"/>
    <x v="2"/>
    <s v="hardware"/>
  </r>
  <r>
    <n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x v="277"/>
    <x v="1468"/>
    <x v="2"/>
    <s v="hardware"/>
  </r>
  <r>
    <n v="2051"/>
    <x v="2051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x v="22"/>
    <x v="1469"/>
    <x v="2"/>
    <s v="hardware"/>
  </r>
  <r>
    <n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x v="278"/>
    <x v="1470"/>
    <x v="2"/>
    <s v="hardware"/>
  </r>
  <r>
    <n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x v="7"/>
    <x v="1471"/>
    <x v="2"/>
    <s v="hardware"/>
  </r>
  <r>
    <n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x v="35"/>
    <x v="1472"/>
    <x v="2"/>
    <s v="hardware"/>
  </r>
  <r>
    <n v="2055"/>
    <x v="2055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x v="23"/>
    <x v="1473"/>
    <x v="2"/>
    <s v="hardware"/>
  </r>
  <r>
    <n v="2056"/>
    <x v="2056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x v="42"/>
    <x v="1474"/>
    <x v="2"/>
    <s v="hardware"/>
  </r>
  <r>
    <n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x v="180"/>
    <x v="1475"/>
    <x v="2"/>
    <s v="hardware"/>
  </r>
  <r>
    <n v="2058"/>
    <x v="2058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x v="239"/>
    <x v="1476"/>
    <x v="2"/>
    <s v="hardware"/>
  </r>
  <r>
    <n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x v="1"/>
    <x v="1477"/>
    <x v="2"/>
    <s v="hardware"/>
  </r>
  <r>
    <n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x v="279"/>
    <x v="1478"/>
    <x v="2"/>
    <s v="hardware"/>
  </r>
  <r>
    <n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x v="29"/>
    <x v="1479"/>
    <x v="2"/>
    <s v="hardware"/>
  </r>
  <r>
    <n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x v="41"/>
    <x v="1480"/>
    <x v="2"/>
    <s v="hardware"/>
  </r>
  <r>
    <n v="2063"/>
    <x v="2063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x v="34"/>
    <x v="1481"/>
    <x v="2"/>
    <s v="hardware"/>
  </r>
  <r>
    <n v="2064"/>
    <x v="2064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x v="87"/>
    <x v="344"/>
    <x v="2"/>
    <s v="hardware"/>
  </r>
  <r>
    <n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x v="171"/>
    <x v="1482"/>
    <x v="2"/>
    <s v="hardware"/>
  </r>
  <r>
    <n v="2066"/>
    <x v="2066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x v="198"/>
    <x v="1483"/>
    <x v="2"/>
    <s v="hardware"/>
  </r>
  <r>
    <n v="2067"/>
    <x v="2067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x v="37"/>
    <x v="1484"/>
    <x v="2"/>
    <s v="hardware"/>
  </r>
  <r>
    <n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x v="2"/>
    <x v="1485"/>
    <x v="2"/>
    <s v="hardware"/>
  </r>
  <r>
    <n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x v="30"/>
    <x v="1486"/>
    <x v="2"/>
    <s v="hardware"/>
  </r>
  <r>
    <n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x v="280"/>
    <x v="1487"/>
    <x v="2"/>
    <s v="hardware"/>
  </r>
  <r>
    <n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x v="269"/>
    <x v="1488"/>
    <x v="2"/>
    <s v="hardware"/>
  </r>
  <r>
    <n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x v="38"/>
    <x v="1489"/>
    <x v="2"/>
    <s v="hardware"/>
  </r>
  <r>
    <n v="2073"/>
    <x v="2073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x v="42"/>
    <x v="1490"/>
    <x v="2"/>
    <s v="hardware"/>
  </r>
  <r>
    <n v="2074"/>
    <x v="2074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x v="33"/>
    <x v="1491"/>
    <x v="2"/>
    <s v="hardware"/>
  </r>
  <r>
    <n v="2075"/>
    <x v="2075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x v="281"/>
    <x v="1492"/>
    <x v="2"/>
    <s v="hardware"/>
  </r>
  <r>
    <n v="2076"/>
    <x v="2076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x v="282"/>
    <x v="1493"/>
    <x v="2"/>
    <s v="hardware"/>
  </r>
  <r>
    <n v="2077"/>
    <x v="2077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x v="31"/>
    <x v="1494"/>
    <x v="2"/>
    <s v="hardware"/>
  </r>
  <r>
    <n v="2078"/>
    <x v="2078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x v="26"/>
    <x v="1495"/>
    <x v="2"/>
    <s v="hardware"/>
  </r>
  <r>
    <n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x v="283"/>
    <x v="1496"/>
    <x v="2"/>
    <s v="hardware"/>
  </r>
  <r>
    <n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x v="284"/>
    <x v="1497"/>
    <x v="2"/>
    <s v="hardware"/>
  </r>
  <r>
    <n v="2081"/>
    <x v="2081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x v="41"/>
    <x v="1498"/>
    <x v="4"/>
    <s v="indie rock"/>
  </r>
  <r>
    <n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x v="38"/>
    <x v="1499"/>
    <x v="4"/>
    <s v="indie rock"/>
  </r>
  <r>
    <n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x v="40"/>
    <x v="441"/>
    <x v="4"/>
    <s v="indie rock"/>
  </r>
  <r>
    <n v="2084"/>
    <x v="2084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x v="29"/>
    <x v="1500"/>
    <x v="4"/>
    <s v="indie rock"/>
  </r>
  <r>
    <n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x v="39"/>
    <x v="1501"/>
    <x v="4"/>
    <s v="indie rock"/>
  </r>
  <r>
    <n v="2086"/>
    <x v="2086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x v="7"/>
    <x v="1502"/>
    <x v="4"/>
    <s v="indie rock"/>
  </r>
  <r>
    <n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x v="3"/>
    <x v="1503"/>
    <x v="4"/>
    <s v="indie rock"/>
  </r>
  <r>
    <n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x v="31"/>
    <x v="1504"/>
    <x v="4"/>
    <s v="indie rock"/>
  </r>
  <r>
    <n v="2089"/>
    <x v="2089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x v="28"/>
    <x v="1505"/>
    <x v="4"/>
    <s v="indie rock"/>
  </r>
  <r>
    <n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x v="41"/>
    <x v="1506"/>
    <x v="4"/>
    <s v="indie rock"/>
  </r>
  <r>
    <n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x v="28"/>
    <x v="1507"/>
    <x v="4"/>
    <s v="indie rock"/>
  </r>
  <r>
    <n v="2092"/>
    <x v="2092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x v="7"/>
    <x v="1508"/>
    <x v="4"/>
    <s v="indie rock"/>
  </r>
  <r>
    <n v="2093"/>
    <x v="2093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x v="21"/>
    <x v="1509"/>
    <x v="4"/>
    <s v="indie rock"/>
  </r>
  <r>
    <n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x v="10"/>
    <x v="1510"/>
    <x v="4"/>
    <s v="indie rock"/>
  </r>
  <r>
    <n v="2095"/>
    <x v="2095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x v="8"/>
    <x v="382"/>
    <x v="4"/>
    <s v="indie rock"/>
  </r>
  <r>
    <n v="2096"/>
    <x v="2096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x v="21"/>
    <x v="1511"/>
    <x v="4"/>
    <s v="indie rock"/>
  </r>
  <r>
    <n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x v="8"/>
    <x v="1512"/>
    <x v="4"/>
    <s v="indie rock"/>
  </r>
  <r>
    <n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x v="8"/>
    <x v="1513"/>
    <x v="4"/>
    <s v="indie rock"/>
  </r>
  <r>
    <n v="2099"/>
    <x v="2099"/>
    <s v="Our tour van died, we need help!"/>
    <x v="9"/>
    <x v="1464"/>
    <x v="0"/>
    <x v="0"/>
    <s v="USD"/>
    <n v="1435808400"/>
    <n v="1434650084"/>
    <b v="0"/>
    <n v="63"/>
    <b v="1"/>
    <s v="music/indie rock"/>
    <x v="88"/>
    <x v="1514"/>
    <x v="4"/>
    <s v="indie rock"/>
  </r>
  <r>
    <n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x v="0"/>
    <x v="1515"/>
    <x v="4"/>
    <s v="indie rock"/>
  </r>
  <r>
    <n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x v="40"/>
    <x v="1516"/>
    <x v="4"/>
    <s v="indie rock"/>
  </r>
  <r>
    <n v="2102"/>
    <x v="2102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x v="104"/>
    <x v="1517"/>
    <x v="4"/>
    <s v="indie rock"/>
  </r>
  <r>
    <n v="2103"/>
    <x v="2103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x v="91"/>
    <x v="1518"/>
    <x v="4"/>
    <s v="indie rock"/>
  </r>
  <r>
    <n v="2104"/>
    <x v="2104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x v="22"/>
    <x v="138"/>
    <x v="4"/>
    <s v="indie rock"/>
  </r>
  <r>
    <n v="2105"/>
    <x v="2105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x v="172"/>
    <x v="1383"/>
    <x v="4"/>
    <s v="indie rock"/>
  </r>
  <r>
    <n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x v="13"/>
    <x v="1519"/>
    <x v="4"/>
    <s v="indie rock"/>
  </r>
  <r>
    <n v="2107"/>
    <x v="2107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x v="29"/>
    <x v="1520"/>
    <x v="4"/>
    <s v="indie rock"/>
  </r>
  <r>
    <n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x v="13"/>
    <x v="1521"/>
    <x v="4"/>
    <s v="indie rock"/>
  </r>
  <r>
    <n v="2109"/>
    <x v="2109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x v="13"/>
    <x v="1522"/>
    <x v="4"/>
    <s v="indie rock"/>
  </r>
  <r>
    <n v="2110"/>
    <x v="2110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x v="8"/>
    <x v="1523"/>
    <x v="4"/>
    <s v="indie rock"/>
  </r>
  <r>
    <n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x v="13"/>
    <x v="851"/>
    <x v="4"/>
    <s v="indie rock"/>
  </r>
  <r>
    <n v="2112"/>
    <x v="2112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x v="8"/>
    <x v="50"/>
    <x v="4"/>
    <s v="indie rock"/>
  </r>
  <r>
    <n v="2113"/>
    <x v="2113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x v="2"/>
    <x v="1524"/>
    <x v="4"/>
    <s v="indie rock"/>
  </r>
  <r>
    <n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x v="2"/>
    <x v="1525"/>
    <x v="4"/>
    <s v="indie rock"/>
  </r>
  <r>
    <n v="2115"/>
    <x v="2115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x v="235"/>
    <x v="1526"/>
    <x v="4"/>
    <s v="indie rock"/>
  </r>
  <r>
    <n v="2116"/>
    <x v="2116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x v="7"/>
    <x v="1527"/>
    <x v="4"/>
    <s v="indie rock"/>
  </r>
  <r>
    <n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x v="34"/>
    <x v="1528"/>
    <x v="4"/>
    <s v="indie rock"/>
  </r>
  <r>
    <n v="2118"/>
    <x v="2118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x v="165"/>
    <x v="1529"/>
    <x v="4"/>
    <s v="indie rock"/>
  </r>
  <r>
    <n v="2119"/>
    <x v="2119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x v="7"/>
    <x v="1530"/>
    <x v="4"/>
    <s v="indie rock"/>
  </r>
  <r>
    <n v="2120"/>
    <x v="2120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x v="7"/>
    <x v="1531"/>
    <x v="4"/>
    <s v="indie rock"/>
  </r>
  <r>
    <n v="2121"/>
    <x v="2121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x v="60"/>
    <x v="1532"/>
    <x v="6"/>
    <s v="video games"/>
  </r>
  <r>
    <n v="2122"/>
    <x v="2122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x v="50"/>
    <x v="1533"/>
    <x v="6"/>
    <s v="video games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x v="54"/>
    <x v="119"/>
    <x v="6"/>
    <s v="video games"/>
  </r>
  <r>
    <n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x v="54"/>
    <x v="1534"/>
    <x v="6"/>
    <s v="video games"/>
  </r>
  <r>
    <n v="2125"/>
    <x v="2125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x v="60"/>
    <x v="1535"/>
    <x v="6"/>
    <s v="video games"/>
  </r>
  <r>
    <n v="2126"/>
    <x v="2126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x v="50"/>
    <x v="144"/>
    <x v="6"/>
    <s v="video games"/>
  </r>
  <r>
    <n v="2127"/>
    <x v="2127"/>
    <s v="Three Monkeys is an audio adventure game for PC."/>
    <x v="89"/>
    <x v="1484"/>
    <x v="2"/>
    <x v="1"/>
    <s v="GBP"/>
    <n v="1426158463"/>
    <n v="1423570063"/>
    <b v="0"/>
    <n v="236"/>
    <b v="0"/>
    <s v="games/video games"/>
    <x v="129"/>
    <x v="1536"/>
    <x v="6"/>
    <s v="video games"/>
  </r>
  <r>
    <n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x v="50"/>
    <x v="380"/>
    <x v="6"/>
    <s v="video games"/>
  </r>
  <r>
    <n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x v="81"/>
    <x v="1537"/>
    <x v="6"/>
    <s v="video games"/>
  </r>
  <r>
    <n v="2130"/>
    <x v="2130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x v="50"/>
    <x v="1209"/>
    <x v="6"/>
    <s v="video games"/>
  </r>
  <r>
    <n v="2131"/>
    <x v="2131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x v="62"/>
    <x v="1538"/>
    <x v="6"/>
    <s v="video games"/>
  </r>
  <r>
    <n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x v="53"/>
    <x v="1539"/>
    <x v="6"/>
    <s v="video games"/>
  </r>
  <r>
    <n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x v="53"/>
    <x v="1540"/>
    <x v="6"/>
    <s v="video games"/>
  </r>
  <r>
    <n v="2134"/>
    <x v="2134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x v="53"/>
    <x v="1541"/>
    <x v="6"/>
    <s v="video games"/>
  </r>
  <r>
    <n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x v="54"/>
    <x v="1542"/>
    <x v="6"/>
    <s v="video games"/>
  </r>
  <r>
    <n v="2136"/>
    <x v="2136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x v="50"/>
    <x v="1543"/>
    <x v="6"/>
    <s v="video games"/>
  </r>
  <r>
    <n v="2137"/>
    <x v="2137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x v="58"/>
    <x v="1544"/>
    <x v="6"/>
    <s v="video games"/>
  </r>
  <r>
    <n v="2138"/>
    <x v="2138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x v="55"/>
    <x v="1545"/>
    <x v="6"/>
    <s v="video games"/>
  </r>
  <r>
    <n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x v="62"/>
    <x v="1546"/>
    <x v="6"/>
    <s v="video games"/>
  </r>
  <r>
    <n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x v="50"/>
    <x v="1547"/>
    <x v="6"/>
    <s v="video games"/>
  </r>
  <r>
    <n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x v="50"/>
    <x v="121"/>
    <x v="6"/>
    <s v="video games"/>
  </r>
  <r>
    <n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x v="52"/>
    <x v="1548"/>
    <x v="6"/>
    <s v="video games"/>
  </r>
  <r>
    <n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x v="57"/>
    <x v="817"/>
    <x v="6"/>
    <s v="video games"/>
  </r>
  <r>
    <n v="2144"/>
    <x v="2144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x v="53"/>
    <x v="1549"/>
    <x v="6"/>
    <s v="video games"/>
  </r>
  <r>
    <n v="2145"/>
    <x v="2145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x v="75"/>
    <x v="1550"/>
    <x v="6"/>
    <s v="video games"/>
  </r>
  <r>
    <n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x v="50"/>
    <x v="120"/>
    <x v="6"/>
    <s v="video games"/>
  </r>
  <r>
    <n v="2147"/>
    <x v="2147"/>
    <s v="A Point and Click Adventure on Steroids."/>
    <x v="303"/>
    <x v="1495"/>
    <x v="2"/>
    <x v="0"/>
    <s v="USD"/>
    <n v="1416125148"/>
    <n v="1413356748"/>
    <b v="0"/>
    <n v="55"/>
    <b v="0"/>
    <s v="games/video games"/>
    <x v="60"/>
    <x v="1551"/>
    <x v="6"/>
    <s v="video games"/>
  </r>
  <r>
    <n v="2148"/>
    <x v="2148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x v="53"/>
    <x v="120"/>
    <x v="6"/>
    <s v="video games"/>
  </r>
  <r>
    <n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x v="50"/>
    <x v="121"/>
    <x v="6"/>
    <s v="video games"/>
  </r>
  <r>
    <n v="2150"/>
    <x v="2150"/>
    <s v="A pixel styled open world detective game."/>
    <x v="63"/>
    <x v="1496"/>
    <x v="2"/>
    <x v="10"/>
    <s v="NOK"/>
    <n v="1468392599"/>
    <n v="1465800599"/>
    <b v="0"/>
    <n v="4"/>
    <b v="0"/>
    <s v="games/video games"/>
    <x v="60"/>
    <x v="1552"/>
    <x v="6"/>
    <s v="video games"/>
  </r>
  <r>
    <n v="2151"/>
    <x v="2151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x v="50"/>
    <x v="1537"/>
    <x v="6"/>
    <s v="video games"/>
  </r>
  <r>
    <n v="2152"/>
    <x v="2152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x v="50"/>
    <x v="381"/>
    <x v="6"/>
    <s v="video games"/>
  </r>
  <r>
    <n v="2153"/>
    <x v="2153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x v="50"/>
    <x v="434"/>
    <x v="6"/>
    <s v="video games"/>
  </r>
  <r>
    <n v="2154"/>
    <x v="2154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x v="60"/>
    <x v="120"/>
    <x v="6"/>
    <s v="video games"/>
  </r>
  <r>
    <n v="2155"/>
    <x v="2155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x v="53"/>
    <x v="1534"/>
    <x v="6"/>
    <s v="video games"/>
  </r>
  <r>
    <n v="2156"/>
    <x v="2156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x v="56"/>
    <x v="1553"/>
    <x v="6"/>
    <s v="video games"/>
  </r>
  <r>
    <n v="2157"/>
    <x v="2157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x v="58"/>
    <x v="1554"/>
    <x v="6"/>
    <s v="video games"/>
  </r>
  <r>
    <n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x v="113"/>
    <x v="1555"/>
    <x v="6"/>
    <s v="video games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x v="60"/>
    <x v="31"/>
    <x v="6"/>
    <s v="video games"/>
  </r>
  <r>
    <n v="2160"/>
    <x v="2160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x v="60"/>
    <x v="1556"/>
    <x v="6"/>
    <s v="video games"/>
  </r>
  <r>
    <n v="2161"/>
    <x v="2161"/>
    <s v="We're trying to fund hard copies of our debut album!"/>
    <x v="44"/>
    <x v="1501"/>
    <x v="0"/>
    <x v="0"/>
    <s v="USD"/>
    <n v="1443040059"/>
    <n v="1440448059"/>
    <b v="0"/>
    <n v="13"/>
    <b v="1"/>
    <s v="music/rock"/>
    <x v="31"/>
    <x v="1557"/>
    <x v="4"/>
    <s v="rock"/>
  </r>
  <r>
    <n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x v="20"/>
    <x v="1558"/>
    <x v="4"/>
    <s v="rock"/>
  </r>
  <r>
    <n v="2163"/>
    <x v="2163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x v="88"/>
    <x v="1559"/>
    <x v="4"/>
    <s v="rock"/>
  </r>
  <r>
    <n v="2164"/>
    <x v="2164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x v="33"/>
    <x v="1560"/>
    <x v="4"/>
    <s v="rock"/>
  </r>
  <r>
    <n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x v="86"/>
    <x v="1561"/>
    <x v="4"/>
    <s v="rock"/>
  </r>
  <r>
    <n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x v="92"/>
    <x v="1562"/>
    <x v="4"/>
    <s v="rock"/>
  </r>
  <r>
    <n v="2167"/>
    <x v="2167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x v="28"/>
    <x v="377"/>
    <x v="4"/>
    <s v="rock"/>
  </r>
  <r>
    <n v="2168"/>
    <x v="2168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x v="108"/>
    <x v="1563"/>
    <x v="4"/>
    <s v="rock"/>
  </r>
  <r>
    <n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x v="8"/>
    <x v="1564"/>
    <x v="4"/>
    <s v="rock"/>
  </r>
  <r>
    <n v="2170"/>
    <x v="2170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x v="141"/>
    <x v="1565"/>
    <x v="4"/>
    <s v="rock"/>
  </r>
  <r>
    <n v="2171"/>
    <x v="2171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x v="6"/>
    <x v="1566"/>
    <x v="4"/>
    <s v="rock"/>
  </r>
  <r>
    <n v="2172"/>
    <x v="2172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x v="8"/>
    <x v="909"/>
    <x v="4"/>
    <s v="rock"/>
  </r>
  <r>
    <n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x v="37"/>
    <x v="1567"/>
    <x v="4"/>
    <s v="rock"/>
  </r>
  <r>
    <n v="2174"/>
    <x v="2174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x v="33"/>
    <x v="109"/>
    <x v="4"/>
    <s v="rock"/>
  </r>
  <r>
    <n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x v="211"/>
    <x v="1568"/>
    <x v="4"/>
    <s v="rock"/>
  </r>
  <r>
    <n v="2176"/>
    <x v="2176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x v="9"/>
    <x v="1569"/>
    <x v="4"/>
    <s v="rock"/>
  </r>
  <r>
    <n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x v="8"/>
    <x v="927"/>
    <x v="4"/>
    <s v="rock"/>
  </r>
  <r>
    <n v="2178"/>
    <x v="2178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x v="86"/>
    <x v="1570"/>
    <x v="4"/>
    <s v="rock"/>
  </r>
  <r>
    <n v="2179"/>
    <x v="2179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x v="164"/>
    <x v="1571"/>
    <x v="4"/>
    <s v="rock"/>
  </r>
  <r>
    <n v="2180"/>
    <x v="2180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x v="13"/>
    <x v="1572"/>
    <x v="4"/>
    <s v="rock"/>
  </r>
  <r>
    <n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x v="42"/>
    <x v="1573"/>
    <x v="6"/>
    <s v="tabletop games"/>
  </r>
  <r>
    <n v="2182"/>
    <x v="2182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x v="285"/>
    <x v="820"/>
    <x v="6"/>
    <s v="tabletop games"/>
  </r>
  <r>
    <n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x v="286"/>
    <x v="1574"/>
    <x v="6"/>
    <s v="tabletop games"/>
  </r>
  <r>
    <n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x v="245"/>
    <x v="1575"/>
    <x v="6"/>
    <s v="tabletop games"/>
  </r>
  <r>
    <n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x v="287"/>
    <x v="1576"/>
    <x v="6"/>
    <s v="tabletop games"/>
  </r>
  <r>
    <n v="2186"/>
    <x v="2186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x v="5"/>
    <x v="1577"/>
    <x v="6"/>
    <s v="tabletop games"/>
  </r>
  <r>
    <n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x v="288"/>
    <x v="1578"/>
    <x v="6"/>
    <s v="tabletop games"/>
  </r>
  <r>
    <n v="2188"/>
    <x v="2188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x v="289"/>
    <x v="1579"/>
    <x v="6"/>
    <s v="tabletop games"/>
  </r>
  <r>
    <n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x v="290"/>
    <x v="1580"/>
    <x v="6"/>
    <s v="tabletop games"/>
  </r>
  <r>
    <n v="2190"/>
    <x v="2190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x v="85"/>
    <x v="1581"/>
    <x v="6"/>
    <s v="tabletop games"/>
  </r>
  <r>
    <n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x v="28"/>
    <x v="1582"/>
    <x v="6"/>
    <s v="tabletop games"/>
  </r>
  <r>
    <n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x v="291"/>
    <x v="1583"/>
    <x v="6"/>
    <s v="tabletop games"/>
  </r>
  <r>
    <n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x v="292"/>
    <x v="1584"/>
    <x v="6"/>
    <s v="tabletop games"/>
  </r>
  <r>
    <n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x v="293"/>
    <x v="1585"/>
    <x v="6"/>
    <s v="tabletop games"/>
  </r>
  <r>
    <n v="2195"/>
    <x v="2195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x v="28"/>
    <x v="1586"/>
    <x v="6"/>
    <s v="tabletop games"/>
  </r>
  <r>
    <n v="2196"/>
    <x v="2196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x v="35"/>
    <x v="1587"/>
    <x v="6"/>
    <s v="tabletop games"/>
  </r>
  <r>
    <n v="2197"/>
    <x v="2197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x v="294"/>
    <x v="1588"/>
    <x v="6"/>
    <s v="tabletop games"/>
  </r>
  <r>
    <n v="2198"/>
    <x v="2198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x v="18"/>
    <x v="1589"/>
    <x v="6"/>
    <s v="tabletop games"/>
  </r>
  <r>
    <n v="2199"/>
    <x v="2199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x v="92"/>
    <x v="1590"/>
    <x v="6"/>
    <s v="tabletop games"/>
  </r>
  <r>
    <n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x v="295"/>
    <x v="1591"/>
    <x v="6"/>
    <s v="tabletop games"/>
  </r>
  <r>
    <n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x v="296"/>
    <x v="1592"/>
    <x v="4"/>
    <s v="electronic music"/>
  </r>
  <r>
    <n v="2202"/>
    <x v="2202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x v="297"/>
    <x v="476"/>
    <x v="4"/>
    <s v="electronic music"/>
  </r>
  <r>
    <n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x v="5"/>
    <x v="1593"/>
    <x v="4"/>
    <s v="electronic music"/>
  </r>
  <r>
    <n v="2204"/>
    <x v="2204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x v="18"/>
    <x v="1594"/>
    <x v="4"/>
    <s v="electronic music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x v="143"/>
    <x v="1278"/>
    <x v="4"/>
    <s v="electronic music"/>
  </r>
  <r>
    <n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x v="33"/>
    <x v="1595"/>
    <x v="4"/>
    <s v="electronic music"/>
  </r>
  <r>
    <n v="2207"/>
    <x v="2207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x v="8"/>
    <x v="1596"/>
    <x v="4"/>
    <s v="electronic music"/>
  </r>
  <r>
    <n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x v="21"/>
    <x v="1597"/>
    <x v="4"/>
    <s v="electronic music"/>
  </r>
  <r>
    <n v="2209"/>
    <x v="2209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x v="298"/>
    <x v="1598"/>
    <x v="4"/>
    <s v="electronic music"/>
  </r>
  <r>
    <n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x v="38"/>
    <x v="1599"/>
    <x v="4"/>
    <s v="electronic music"/>
  </r>
  <r>
    <n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x v="279"/>
    <x v="603"/>
    <x v="4"/>
    <s v="electronic music"/>
  </r>
  <r>
    <n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x v="35"/>
    <x v="1600"/>
    <x v="4"/>
    <s v="electronic music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x v="177"/>
    <x v="119"/>
    <x v="4"/>
    <s v="electronic music"/>
  </r>
  <r>
    <n v="2214"/>
    <x v="2214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x v="101"/>
    <x v="1601"/>
    <x v="4"/>
    <s v="electronic music"/>
  </r>
  <r>
    <n v="2215"/>
    <x v="2215"/>
    <s v="Ambient Electro Grind-fest!"/>
    <x v="131"/>
    <x v="1548"/>
    <x v="0"/>
    <x v="0"/>
    <s v="USD"/>
    <n v="1331621940"/>
    <n v="1329671572"/>
    <b v="0"/>
    <n v="33"/>
    <b v="1"/>
    <s v="music/electronic music"/>
    <x v="94"/>
    <x v="1602"/>
    <x v="4"/>
    <s v="electronic music"/>
  </r>
  <r>
    <n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x v="6"/>
    <x v="1603"/>
    <x v="4"/>
    <s v="electronic music"/>
  </r>
  <r>
    <n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x v="7"/>
    <x v="1604"/>
    <x v="4"/>
    <s v="electronic music"/>
  </r>
  <r>
    <n v="2218"/>
    <x v="2218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x v="4"/>
    <x v="1090"/>
    <x v="4"/>
    <s v="electronic music"/>
  </r>
  <r>
    <n v="2219"/>
    <x v="2219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x v="21"/>
    <x v="1605"/>
    <x v="4"/>
    <s v="electronic music"/>
  </r>
  <r>
    <n v="2220"/>
    <x v="2220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x v="7"/>
    <x v="1606"/>
    <x v="4"/>
    <s v="electronic music"/>
  </r>
  <r>
    <n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x v="29"/>
    <x v="1607"/>
    <x v="6"/>
    <s v="tabletop games"/>
  </r>
  <r>
    <n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x v="200"/>
    <x v="1608"/>
    <x v="6"/>
    <s v="tabletop games"/>
  </r>
  <r>
    <n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x v="6"/>
    <x v="1609"/>
    <x v="6"/>
    <s v="tabletop games"/>
  </r>
  <r>
    <n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x v="299"/>
    <x v="1610"/>
    <x v="6"/>
    <s v="tabletop games"/>
  </r>
  <r>
    <n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x v="300"/>
    <x v="1611"/>
    <x v="6"/>
    <s v="tabletop games"/>
  </r>
  <r>
    <n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x v="29"/>
    <x v="1612"/>
    <x v="6"/>
    <s v="tabletop games"/>
  </r>
  <r>
    <n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x v="96"/>
    <x v="1613"/>
    <x v="6"/>
    <s v="tabletop games"/>
  </r>
  <r>
    <n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x v="301"/>
    <x v="1614"/>
    <x v="6"/>
    <s v="tabletop games"/>
  </r>
  <r>
    <n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x v="193"/>
    <x v="815"/>
    <x v="6"/>
    <s v="tabletop games"/>
  </r>
  <r>
    <n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x v="9"/>
    <x v="1615"/>
    <x v="6"/>
    <s v="tabletop games"/>
  </r>
  <r>
    <n v="2231"/>
    <x v="2231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x v="302"/>
    <x v="1616"/>
    <x v="6"/>
    <s v="tabletop games"/>
  </r>
  <r>
    <n v="2232"/>
    <x v="2232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x v="303"/>
    <x v="1617"/>
    <x v="6"/>
    <s v="tabletop games"/>
  </r>
  <r>
    <n v="2233"/>
    <x v="2233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x v="304"/>
    <x v="1618"/>
    <x v="6"/>
    <s v="tabletop games"/>
  </r>
  <r>
    <n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x v="305"/>
    <x v="1619"/>
    <x v="6"/>
    <s v="tabletop games"/>
  </r>
  <r>
    <n v="2235"/>
    <x v="2235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x v="42"/>
    <x v="1620"/>
    <x v="6"/>
    <s v="tabletop games"/>
  </r>
  <r>
    <n v="2236"/>
    <x v="2236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x v="293"/>
    <x v="1621"/>
    <x v="6"/>
    <s v="tabletop games"/>
  </r>
  <r>
    <n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x v="278"/>
    <x v="1622"/>
    <x v="6"/>
    <s v="tabletop games"/>
  </r>
  <r>
    <n v="2238"/>
    <x v="2238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x v="0"/>
    <x v="1623"/>
    <x v="6"/>
    <s v="tabletop games"/>
  </r>
  <r>
    <n v="2239"/>
    <x v="2239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x v="30"/>
    <x v="1624"/>
    <x v="6"/>
    <s v="tabletop games"/>
  </r>
  <r>
    <n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x v="306"/>
    <x v="1625"/>
    <x v="6"/>
    <s v="tabletop games"/>
  </r>
  <r>
    <n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x v="307"/>
    <x v="1626"/>
    <x v="6"/>
    <s v="tabletop games"/>
  </r>
  <r>
    <n v="2242"/>
    <x v="2242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x v="308"/>
    <x v="1627"/>
    <x v="6"/>
    <s v="tabletop games"/>
  </r>
  <r>
    <n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x v="309"/>
    <x v="1628"/>
    <x v="6"/>
    <s v="tabletop games"/>
  </r>
  <r>
    <n v="2244"/>
    <x v="2244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x v="310"/>
    <x v="177"/>
    <x v="6"/>
    <s v="tabletop games"/>
  </r>
  <r>
    <n v="2245"/>
    <x v="2245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x v="311"/>
    <x v="1629"/>
    <x v="6"/>
    <s v="tabletop games"/>
  </r>
  <r>
    <n v="2246"/>
    <x v="2246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x v="8"/>
    <x v="1630"/>
    <x v="6"/>
    <s v="tabletop games"/>
  </r>
  <r>
    <n v="2247"/>
    <x v="2247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x v="3"/>
    <x v="1631"/>
    <x v="6"/>
    <s v="tabletop games"/>
  </r>
  <r>
    <n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x v="13"/>
    <x v="632"/>
    <x v="6"/>
    <s v="tabletop games"/>
  </r>
  <r>
    <n v="2249"/>
    <x v="2249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x v="312"/>
    <x v="1323"/>
    <x v="6"/>
    <s v="tabletop games"/>
  </r>
  <r>
    <n v="2250"/>
    <x v="2250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x v="313"/>
    <x v="1632"/>
    <x v="6"/>
    <s v="tabletop games"/>
  </r>
  <r>
    <n v="2251"/>
    <x v="2251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x v="84"/>
    <x v="1633"/>
    <x v="6"/>
    <s v="tabletop games"/>
  </r>
  <r>
    <n v="2252"/>
    <x v="2252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x v="212"/>
    <x v="1634"/>
    <x v="6"/>
    <s v="tabletop games"/>
  </r>
  <r>
    <n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x v="40"/>
    <x v="1635"/>
    <x v="6"/>
    <s v="tabletop games"/>
  </r>
  <r>
    <n v="2254"/>
    <x v="2254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x v="314"/>
    <x v="123"/>
    <x v="6"/>
    <s v="tabletop games"/>
  </r>
  <r>
    <n v="2255"/>
    <x v="2255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x v="315"/>
    <x v="311"/>
    <x v="6"/>
    <s v="tabletop games"/>
  </r>
  <r>
    <n v="2256"/>
    <x v="2256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x v="316"/>
    <x v="1012"/>
    <x v="6"/>
    <s v="tabletop games"/>
  </r>
  <r>
    <n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x v="317"/>
    <x v="1636"/>
    <x v="6"/>
    <s v="tabletop games"/>
  </r>
  <r>
    <n v="2258"/>
    <x v="2258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x v="92"/>
    <x v="1637"/>
    <x v="6"/>
    <s v="tabletop games"/>
  </r>
  <r>
    <n v="2259"/>
    <x v="2259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x v="318"/>
    <x v="1638"/>
    <x v="6"/>
    <s v="tabletop games"/>
  </r>
  <r>
    <n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x v="319"/>
    <x v="1639"/>
    <x v="6"/>
    <s v="tabletop games"/>
  </r>
  <r>
    <n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x v="320"/>
    <x v="1640"/>
    <x v="6"/>
    <s v="tabletop games"/>
  </r>
  <r>
    <n v="2262"/>
    <x v="2262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x v="224"/>
    <x v="1641"/>
    <x v="6"/>
    <s v="tabletop games"/>
  </r>
  <r>
    <n v="2263"/>
    <x v="2263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x v="31"/>
    <x v="1642"/>
    <x v="6"/>
    <s v="tabletop games"/>
  </r>
  <r>
    <n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x v="144"/>
    <x v="1643"/>
    <x v="6"/>
    <s v="tabletop games"/>
  </r>
  <r>
    <n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x v="321"/>
    <x v="1644"/>
    <x v="6"/>
    <s v="tabletop games"/>
  </r>
  <r>
    <n v="2266"/>
    <x v="2266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x v="261"/>
    <x v="1645"/>
    <x v="6"/>
    <s v="tabletop games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x v="322"/>
    <x v="1646"/>
    <x v="6"/>
    <s v="tabletop games"/>
  </r>
  <r>
    <n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x v="33"/>
    <x v="1647"/>
    <x v="6"/>
    <s v="tabletop games"/>
  </r>
  <r>
    <n v="2269"/>
    <x v="2269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x v="323"/>
    <x v="1648"/>
    <x v="6"/>
    <s v="tabletop games"/>
  </r>
  <r>
    <n v="2270"/>
    <x v="2270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x v="324"/>
    <x v="1649"/>
    <x v="6"/>
    <s v="tabletop games"/>
  </r>
  <r>
    <n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x v="103"/>
    <x v="1650"/>
    <x v="6"/>
    <s v="tabletop games"/>
  </r>
  <r>
    <n v="2272"/>
    <x v="2272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x v="325"/>
    <x v="1651"/>
    <x v="6"/>
    <s v="tabletop games"/>
  </r>
  <r>
    <n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x v="47"/>
    <x v="1652"/>
    <x v="6"/>
    <s v="tabletop games"/>
  </r>
  <r>
    <n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x v="28"/>
    <x v="1653"/>
    <x v="6"/>
    <s v="tabletop games"/>
  </r>
  <r>
    <n v="2275"/>
    <x v="2275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x v="326"/>
    <x v="1654"/>
    <x v="6"/>
    <s v="tabletop games"/>
  </r>
  <r>
    <n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x v="6"/>
    <x v="446"/>
    <x v="6"/>
    <s v="tabletop games"/>
  </r>
  <r>
    <n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x v="48"/>
    <x v="1655"/>
    <x v="6"/>
    <s v="tabletop games"/>
  </r>
  <r>
    <n v="2278"/>
    <x v="2278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x v="306"/>
    <x v="1656"/>
    <x v="6"/>
    <s v="tabletop games"/>
  </r>
  <r>
    <n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x v="224"/>
    <x v="1657"/>
    <x v="6"/>
    <s v="tabletop games"/>
  </r>
  <r>
    <n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x v="327"/>
    <x v="1658"/>
    <x v="6"/>
    <s v="tabletop games"/>
  </r>
  <r>
    <n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x v="85"/>
    <x v="1659"/>
    <x v="4"/>
    <s v="rock"/>
  </r>
  <r>
    <n v="2282"/>
    <x v="2282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x v="85"/>
    <x v="1660"/>
    <x v="4"/>
    <s v="rock"/>
  </r>
  <r>
    <n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x v="7"/>
    <x v="1514"/>
    <x v="4"/>
    <s v="rock"/>
  </r>
  <r>
    <n v="2284"/>
    <x v="2284"/>
    <s v="The Vinyl Skyway reunite to make a third album. "/>
    <x v="12"/>
    <x v="1614"/>
    <x v="0"/>
    <x v="0"/>
    <s v="USD"/>
    <n v="1299902400"/>
    <n v="1297451245"/>
    <b v="0"/>
    <n v="59"/>
    <b v="1"/>
    <s v="music/rock"/>
    <x v="6"/>
    <x v="1661"/>
    <x v="4"/>
    <s v="rock"/>
  </r>
  <r>
    <n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x v="10"/>
    <x v="1662"/>
    <x v="4"/>
    <s v="rock"/>
  </r>
  <r>
    <n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x v="8"/>
    <x v="1663"/>
    <x v="4"/>
    <s v="rock"/>
  </r>
  <r>
    <n v="2287"/>
    <x v="2287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x v="28"/>
    <x v="1664"/>
    <x v="4"/>
    <s v="rock"/>
  </r>
  <r>
    <n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x v="8"/>
    <x v="1665"/>
    <x v="4"/>
    <s v="rock"/>
  </r>
  <r>
    <n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x v="13"/>
    <x v="1666"/>
    <x v="4"/>
    <s v="rock"/>
  </r>
  <r>
    <n v="2290"/>
    <x v="2290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x v="3"/>
    <x v="1667"/>
    <x v="4"/>
    <s v="rock"/>
  </r>
  <r>
    <n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x v="36"/>
    <x v="1668"/>
    <x v="4"/>
    <s v="rock"/>
  </r>
  <r>
    <n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x v="13"/>
    <x v="832"/>
    <x v="4"/>
    <s v="rock"/>
  </r>
  <r>
    <n v="2293"/>
    <x v="2293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x v="29"/>
    <x v="1669"/>
    <x v="4"/>
    <s v="rock"/>
  </r>
  <r>
    <n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x v="91"/>
    <x v="1670"/>
    <x v="4"/>
    <s v="rock"/>
  </r>
  <r>
    <n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x v="105"/>
    <x v="1671"/>
    <x v="4"/>
    <s v="rock"/>
  </r>
  <r>
    <n v="2296"/>
    <x v="2296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x v="328"/>
    <x v="1672"/>
    <x v="4"/>
    <s v="rock"/>
  </r>
  <r>
    <n v="2297"/>
    <x v="2297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x v="7"/>
    <x v="1673"/>
    <x v="4"/>
    <s v="rock"/>
  </r>
  <r>
    <n v="2298"/>
    <x v="2298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x v="2"/>
    <x v="1674"/>
    <x v="4"/>
    <s v="rock"/>
  </r>
  <r>
    <n v="2299"/>
    <x v="2299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x v="329"/>
    <x v="1675"/>
    <x v="4"/>
    <s v="rock"/>
  </r>
  <r>
    <n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x v="7"/>
    <x v="1211"/>
    <x v="4"/>
    <s v="rock"/>
  </r>
  <r>
    <n v="2301"/>
    <x v="2301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x v="84"/>
    <x v="484"/>
    <x v="4"/>
    <s v="indie rock"/>
  </r>
  <r>
    <n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x v="193"/>
    <x v="131"/>
    <x v="4"/>
    <s v="indie rock"/>
  </r>
  <r>
    <n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x v="15"/>
    <x v="1676"/>
    <x v="4"/>
    <s v="indie rock"/>
  </r>
  <r>
    <n v="2304"/>
    <x v="2304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x v="7"/>
    <x v="1677"/>
    <x v="4"/>
    <s v="indie rock"/>
  </r>
  <r>
    <n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x v="7"/>
    <x v="1678"/>
    <x v="4"/>
    <s v="indie rock"/>
  </r>
  <r>
    <n v="2306"/>
    <x v="2306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x v="13"/>
    <x v="1679"/>
    <x v="4"/>
    <s v="indie rock"/>
  </r>
  <r>
    <n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x v="13"/>
    <x v="1680"/>
    <x v="4"/>
    <s v="indie rock"/>
  </r>
  <r>
    <n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x v="7"/>
    <x v="1681"/>
    <x v="4"/>
    <s v="indie rock"/>
  </r>
  <r>
    <n v="2309"/>
    <x v="2309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x v="13"/>
    <x v="1682"/>
    <x v="4"/>
    <s v="indie rock"/>
  </r>
  <r>
    <n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x v="330"/>
    <x v="1683"/>
    <x v="4"/>
    <s v="indie rock"/>
  </r>
  <r>
    <n v="2311"/>
    <x v="2311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x v="3"/>
    <x v="1684"/>
    <x v="4"/>
    <s v="indie rock"/>
  </r>
  <r>
    <n v="2312"/>
    <x v="2312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x v="29"/>
    <x v="1685"/>
    <x v="4"/>
    <s v="indie rock"/>
  </r>
  <r>
    <n v="2313"/>
    <x v="2313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x v="98"/>
    <x v="150"/>
    <x v="4"/>
    <s v="indie rock"/>
  </r>
  <r>
    <n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x v="96"/>
    <x v="789"/>
    <x v="4"/>
    <s v="indie rock"/>
  </r>
  <r>
    <n v="2315"/>
    <x v="2315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x v="33"/>
    <x v="1686"/>
    <x v="4"/>
    <s v="indie rock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x v="3"/>
    <x v="1687"/>
    <x v="4"/>
    <s v="indie rock"/>
  </r>
  <r>
    <n v="2317"/>
    <x v="2317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x v="3"/>
    <x v="1688"/>
    <x v="4"/>
    <s v="indie rock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x v="10"/>
    <x v="1689"/>
    <x v="4"/>
    <s v="indie rock"/>
  </r>
  <r>
    <n v="2319"/>
    <x v="2319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x v="29"/>
    <x v="1690"/>
    <x v="4"/>
    <s v="indie rock"/>
  </r>
  <r>
    <n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x v="15"/>
    <x v="880"/>
    <x v="4"/>
    <s v="indie rock"/>
  </r>
  <r>
    <n v="2321"/>
    <x v="2321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x v="115"/>
    <x v="1691"/>
    <x v="7"/>
    <s v="small batch"/>
  </r>
  <r>
    <n v="2322"/>
    <x v="2322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x v="56"/>
    <x v="1209"/>
    <x v="7"/>
    <s v="small batch"/>
  </r>
  <r>
    <n v="2323"/>
    <x v="2323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x v="216"/>
    <x v="179"/>
    <x v="7"/>
    <s v="small batch"/>
  </r>
  <r>
    <n v="2324"/>
    <x v="2324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x v="70"/>
    <x v="1692"/>
    <x v="7"/>
    <s v="small batch"/>
  </r>
  <r>
    <n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x v="59"/>
    <x v="1693"/>
    <x v="7"/>
    <s v="small batch"/>
  </r>
  <r>
    <n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x v="60"/>
    <x v="1694"/>
    <x v="7"/>
    <s v="small batch"/>
  </r>
  <r>
    <n v="2327"/>
    <x v="2327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x v="331"/>
    <x v="1695"/>
    <x v="7"/>
    <s v="small batch"/>
  </r>
  <r>
    <n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x v="172"/>
    <x v="1696"/>
    <x v="7"/>
    <s v="small batch"/>
  </r>
  <r>
    <n v="2329"/>
    <x v="2329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x v="6"/>
    <x v="1697"/>
    <x v="7"/>
    <s v="small batch"/>
  </r>
  <r>
    <n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x v="21"/>
    <x v="1698"/>
    <x v="7"/>
    <s v="small batch"/>
  </r>
  <r>
    <n v="2331"/>
    <x v="2331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x v="124"/>
    <x v="1699"/>
    <x v="7"/>
    <s v="small batch"/>
  </r>
  <r>
    <n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x v="6"/>
    <x v="1700"/>
    <x v="7"/>
    <s v="small batch"/>
  </r>
  <r>
    <n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x v="197"/>
    <x v="1701"/>
    <x v="7"/>
    <s v="small batch"/>
  </r>
  <r>
    <n v="2334"/>
    <x v="2334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x v="21"/>
    <x v="1702"/>
    <x v="7"/>
    <s v="small batch"/>
  </r>
  <r>
    <n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x v="21"/>
    <x v="1703"/>
    <x v="7"/>
    <s v="small batch"/>
  </r>
  <r>
    <n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x v="332"/>
    <x v="1704"/>
    <x v="7"/>
    <s v="small batch"/>
  </r>
  <r>
    <n v="2337"/>
    <x v="2337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x v="38"/>
    <x v="1705"/>
    <x v="7"/>
    <s v="small batch"/>
  </r>
  <r>
    <n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x v="7"/>
    <x v="1706"/>
    <x v="7"/>
    <s v="small batch"/>
  </r>
  <r>
    <n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x v="238"/>
    <x v="1707"/>
    <x v="7"/>
    <s v="small batch"/>
  </r>
  <r>
    <n v="2340"/>
    <x v="2340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x v="6"/>
    <x v="1708"/>
    <x v="7"/>
    <s v="small batch"/>
  </r>
  <r>
    <n v="2341"/>
    <x v="2341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x v="50"/>
    <x v="121"/>
    <x v="2"/>
    <s v="web"/>
  </r>
  <r>
    <n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x v="50"/>
    <x v="121"/>
    <x v="2"/>
    <s v="web"/>
  </r>
  <r>
    <n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x v="56"/>
    <x v="462"/>
    <x v="2"/>
    <s v="web"/>
  </r>
  <r>
    <n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x v="50"/>
    <x v="120"/>
    <x v="2"/>
    <s v="web"/>
  </r>
  <r>
    <n v="2345"/>
    <x v="2345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x v="50"/>
    <x v="121"/>
    <x v="2"/>
    <s v="web"/>
  </r>
  <r>
    <n v="2346"/>
    <x v="2346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x v="50"/>
    <x v="31"/>
    <x v="2"/>
    <s v="web"/>
  </r>
  <r>
    <n v="2347"/>
    <x v="2347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x v="53"/>
    <x v="2"/>
    <x v="2"/>
    <s v="web"/>
  </r>
  <r>
    <n v="2348"/>
    <x v="2348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x v="50"/>
    <x v="1205"/>
    <x v="2"/>
    <s v="web"/>
  </r>
  <r>
    <n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x v="50"/>
    <x v="121"/>
    <x v="2"/>
    <s v="web"/>
  </r>
  <r>
    <n v="2350"/>
    <x v="2350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x v="50"/>
    <x v="121"/>
    <x v="2"/>
    <s v="web"/>
  </r>
  <r>
    <n v="2351"/>
    <x v="2351"/>
    <s v="Donate $30 or more and receive a free selfie stick."/>
    <x v="341"/>
    <x v="1651"/>
    <x v="1"/>
    <x v="4"/>
    <s v="NZD"/>
    <n v="1430360739"/>
    <n v="1427768739"/>
    <b v="0"/>
    <n v="7"/>
    <b v="0"/>
    <s v="technology/web"/>
    <x v="60"/>
    <x v="1709"/>
    <x v="2"/>
    <s v="web"/>
  </r>
  <r>
    <n v="2352"/>
    <x v="2352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x v="50"/>
    <x v="121"/>
    <x v="2"/>
    <s v="web"/>
  </r>
  <r>
    <n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x v="50"/>
    <x v="121"/>
    <x v="2"/>
    <s v="web"/>
  </r>
  <r>
    <n v="2354"/>
    <x v="2354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x v="50"/>
    <x v="380"/>
    <x v="2"/>
    <s v="web"/>
  </r>
  <r>
    <n v="2355"/>
    <x v="2355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x v="60"/>
    <x v="440"/>
    <x v="2"/>
    <s v="web"/>
  </r>
  <r>
    <n v="2356"/>
    <x v="2356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x v="50"/>
    <x v="121"/>
    <x v="2"/>
    <s v="web"/>
  </r>
  <r>
    <n v="2357"/>
    <x v="2357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x v="50"/>
    <x v="121"/>
    <x v="2"/>
    <s v="web"/>
  </r>
  <r>
    <n v="2358"/>
    <x v="2358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x v="50"/>
    <x v="121"/>
    <x v="2"/>
    <s v="web"/>
  </r>
  <r>
    <n v="2359"/>
    <x v="2359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x v="77"/>
    <x v="1710"/>
    <x v="2"/>
    <s v="web"/>
  </r>
  <r>
    <n v="2360"/>
    <x v="2360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x v="50"/>
    <x v="447"/>
    <x v="2"/>
    <s v="web"/>
  </r>
  <r>
    <n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x v="50"/>
    <x v="121"/>
    <x v="2"/>
    <s v="web"/>
  </r>
  <r>
    <n v="2362"/>
    <x v="2362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x v="129"/>
    <x v="88"/>
    <x v="2"/>
    <s v="web"/>
  </r>
  <r>
    <n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x v="50"/>
    <x v="121"/>
    <x v="2"/>
    <s v="web"/>
  </r>
  <r>
    <n v="2364"/>
    <x v="2364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x v="50"/>
    <x v="121"/>
    <x v="2"/>
    <s v="web"/>
  </r>
  <r>
    <n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x v="50"/>
    <x v="121"/>
    <x v="2"/>
    <s v="web"/>
  </r>
  <r>
    <n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x v="57"/>
    <x v="1711"/>
    <x v="2"/>
    <s v="web"/>
  </r>
  <r>
    <n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x v="60"/>
    <x v="1712"/>
    <x v="2"/>
    <s v="web"/>
  </r>
  <r>
    <n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x v="50"/>
    <x v="73"/>
    <x v="2"/>
    <s v="web"/>
  </r>
  <r>
    <n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x v="50"/>
    <x v="121"/>
    <x v="2"/>
    <s v="web"/>
  </r>
  <r>
    <n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x v="50"/>
    <x v="372"/>
    <x v="2"/>
    <s v="web"/>
  </r>
  <r>
    <n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x v="50"/>
    <x v="121"/>
    <x v="2"/>
    <s v="web"/>
  </r>
  <r>
    <n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x v="56"/>
    <x v="179"/>
    <x v="2"/>
    <s v="web"/>
  </r>
  <r>
    <n v="2373"/>
    <x v="2373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x v="50"/>
    <x v="73"/>
    <x v="2"/>
    <s v="web"/>
  </r>
  <r>
    <n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x v="50"/>
    <x v="119"/>
    <x v="2"/>
    <s v="web"/>
  </r>
  <r>
    <n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x v="50"/>
    <x v="121"/>
    <x v="2"/>
    <s v="web"/>
  </r>
  <r>
    <n v="2376"/>
    <x v="2376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x v="57"/>
    <x v="1713"/>
    <x v="2"/>
    <s v="web"/>
  </r>
  <r>
    <n v="2377"/>
    <x v="2377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x v="50"/>
    <x v="121"/>
    <x v="2"/>
    <s v="web"/>
  </r>
  <r>
    <n v="2378"/>
    <x v="2378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x v="50"/>
    <x v="121"/>
    <x v="2"/>
    <s v="web"/>
  </r>
  <r>
    <n v="2379"/>
    <x v="2379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x v="50"/>
    <x v="121"/>
    <x v="2"/>
    <s v="web"/>
  </r>
  <r>
    <n v="2380"/>
    <x v="2380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x v="50"/>
    <x v="1714"/>
    <x v="2"/>
    <s v="web"/>
  </r>
  <r>
    <n v="2381"/>
    <x v="2381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x v="53"/>
    <x v="1715"/>
    <x v="2"/>
    <s v="web"/>
  </r>
  <r>
    <n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x v="56"/>
    <x v="822"/>
    <x v="2"/>
    <s v="web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x v="65"/>
    <x v="1716"/>
    <x v="2"/>
    <s v="web"/>
  </r>
  <r>
    <n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x v="60"/>
    <x v="120"/>
    <x v="2"/>
    <s v="web"/>
  </r>
  <r>
    <n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x v="60"/>
    <x v="1717"/>
    <x v="2"/>
    <s v="web"/>
  </r>
  <r>
    <n v="2386"/>
    <x v="2386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x v="50"/>
    <x v="121"/>
    <x v="2"/>
    <s v="web"/>
  </r>
  <r>
    <n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x v="60"/>
    <x v="1718"/>
    <x v="2"/>
    <s v="web"/>
  </r>
  <r>
    <n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x v="60"/>
    <x v="1719"/>
    <x v="2"/>
    <s v="web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x v="50"/>
    <x v="179"/>
    <x v="2"/>
    <s v="web"/>
  </r>
  <r>
    <n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x v="50"/>
    <x v="121"/>
    <x v="2"/>
    <s v="web"/>
  </r>
  <r>
    <n v="2391"/>
    <x v="2391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x v="50"/>
    <x v="380"/>
    <x v="2"/>
    <s v="web"/>
  </r>
  <r>
    <n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x v="50"/>
    <x v="121"/>
    <x v="2"/>
    <s v="web"/>
  </r>
  <r>
    <n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x v="50"/>
    <x v="73"/>
    <x v="2"/>
    <s v="web"/>
  </r>
  <r>
    <n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x v="50"/>
    <x v="1720"/>
    <x v="2"/>
    <s v="web"/>
  </r>
  <r>
    <n v="2395"/>
    <x v="2395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x v="50"/>
    <x v="121"/>
    <x v="2"/>
    <s v="web"/>
  </r>
  <r>
    <n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x v="50"/>
    <x v="119"/>
    <x v="2"/>
    <s v="web"/>
  </r>
  <r>
    <n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x v="50"/>
    <x v="121"/>
    <x v="2"/>
    <s v="web"/>
  </r>
  <r>
    <n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x v="50"/>
    <x v="121"/>
    <x v="2"/>
    <s v="web"/>
  </r>
  <r>
    <n v="2399"/>
    <x v="2399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x v="50"/>
    <x v="121"/>
    <x v="2"/>
    <s v="web"/>
  </r>
  <r>
    <n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x v="50"/>
    <x v="121"/>
    <x v="2"/>
    <s v="web"/>
  </r>
  <r>
    <n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x v="60"/>
    <x v="1721"/>
    <x v="7"/>
    <s v="food trucks"/>
  </r>
  <r>
    <n v="2402"/>
    <x v="2402"/>
    <s v="Small town, delicious treats, and a mobile truck"/>
    <x v="14"/>
    <x v="401"/>
    <x v="2"/>
    <x v="0"/>
    <s v="USD"/>
    <n v="1431533931"/>
    <n v="1428941931"/>
    <b v="0"/>
    <n v="1"/>
    <b v="0"/>
    <s v="food/food trucks"/>
    <x v="50"/>
    <x v="364"/>
    <x v="7"/>
    <s v="food trucks"/>
  </r>
  <r>
    <n v="2403"/>
    <x v="2403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x v="123"/>
    <x v="1722"/>
    <x v="7"/>
    <s v="food trucks"/>
  </r>
  <r>
    <n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x v="50"/>
    <x v="121"/>
    <x v="7"/>
    <s v="food trucks"/>
  </r>
  <r>
    <n v="2405"/>
    <x v="2405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x v="61"/>
    <x v="1723"/>
    <x v="7"/>
    <s v="food trucks"/>
  </r>
  <r>
    <n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x v="139"/>
    <x v="1724"/>
    <x v="7"/>
    <s v="food trucks"/>
  </r>
  <r>
    <n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x v="78"/>
    <x v="1725"/>
    <x v="7"/>
    <s v="food trucks"/>
  </r>
  <r>
    <n v="2408"/>
    <x v="2408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x v="50"/>
    <x v="2"/>
    <x v="7"/>
    <s v="food trucks"/>
  </r>
  <r>
    <n v="2409"/>
    <x v="2409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x v="53"/>
    <x v="468"/>
    <x v="7"/>
    <s v="food trucks"/>
  </r>
  <r>
    <n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x v="50"/>
    <x v="121"/>
    <x v="7"/>
    <s v="food trucks"/>
  </r>
  <r>
    <n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x v="60"/>
    <x v="679"/>
    <x v="7"/>
    <s v="food trucks"/>
  </r>
  <r>
    <n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x v="50"/>
    <x v="121"/>
    <x v="7"/>
    <s v="food trucks"/>
  </r>
  <r>
    <n v="2413"/>
    <x v="2413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x v="60"/>
    <x v="1538"/>
    <x v="7"/>
    <s v="food trucks"/>
  </r>
  <r>
    <n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x v="56"/>
    <x v="1726"/>
    <x v="7"/>
    <s v="food trucks"/>
  </r>
  <r>
    <n v="2415"/>
    <x v="2415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x v="60"/>
    <x v="1727"/>
    <x v="7"/>
    <s v="food trucks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x v="50"/>
    <x v="144"/>
    <x v="7"/>
    <s v="food trucks"/>
  </r>
  <r>
    <n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x v="50"/>
    <x v="121"/>
    <x v="7"/>
    <s v="food trucks"/>
  </r>
  <r>
    <n v="2418"/>
    <x v="2418"/>
    <s v="I want to start my food truck business."/>
    <x v="31"/>
    <x v="139"/>
    <x v="2"/>
    <x v="0"/>
    <s v="USD"/>
    <n v="1427225644"/>
    <n v="1422045244"/>
    <b v="0"/>
    <n v="5"/>
    <b v="0"/>
    <s v="food/food trucks"/>
    <x v="50"/>
    <x v="120"/>
    <x v="7"/>
    <s v="food trucks"/>
  </r>
  <r>
    <n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x v="50"/>
    <x v="121"/>
    <x v="7"/>
    <s v="food trucks"/>
  </r>
  <r>
    <n v="2420"/>
    <x v="2420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x v="77"/>
    <x v="1728"/>
    <x v="7"/>
    <s v="food trucks"/>
  </r>
  <r>
    <n v="2421"/>
    <x v="2421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x v="50"/>
    <x v="120"/>
    <x v="7"/>
    <s v="food trucks"/>
  </r>
  <r>
    <n v="2422"/>
    <x v="2422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x v="50"/>
    <x v="120"/>
    <x v="7"/>
    <s v="food trucks"/>
  </r>
  <r>
    <n v="2423"/>
    <x v="2423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x v="50"/>
    <x v="1729"/>
    <x v="7"/>
    <s v="food trucks"/>
  </r>
  <r>
    <n v="2424"/>
    <x v="2424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x v="60"/>
    <x v="1730"/>
    <x v="7"/>
    <s v="food trucks"/>
  </r>
  <r>
    <n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x v="50"/>
    <x v="120"/>
    <x v="7"/>
    <s v="food trucks"/>
  </r>
  <r>
    <n v="2426"/>
    <x v="2426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x v="50"/>
    <x v="121"/>
    <x v="7"/>
    <s v="food trucks"/>
  </r>
  <r>
    <n v="2427"/>
    <x v="2427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x v="50"/>
    <x v="120"/>
    <x v="7"/>
    <s v="food trucks"/>
  </r>
  <r>
    <n v="2428"/>
    <x v="2428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x v="50"/>
    <x v="120"/>
    <x v="7"/>
    <s v="food trucks"/>
  </r>
  <r>
    <n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x v="60"/>
    <x v="1731"/>
    <x v="7"/>
    <s v="food trucks"/>
  </r>
  <r>
    <n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x v="60"/>
    <x v="678"/>
    <x v="7"/>
    <s v="food trucks"/>
  </r>
  <r>
    <n v="2431"/>
    <x v="2431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x v="50"/>
    <x v="120"/>
    <x v="7"/>
    <s v="food trucks"/>
  </r>
  <r>
    <n v="2432"/>
    <x v="2432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x v="50"/>
    <x v="120"/>
    <x v="7"/>
    <s v="food trucks"/>
  </r>
  <r>
    <n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x v="50"/>
    <x v="121"/>
    <x v="7"/>
    <s v="food trucks"/>
  </r>
  <r>
    <n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x v="50"/>
    <x v="31"/>
    <x v="7"/>
    <s v="food trucks"/>
  </r>
  <r>
    <n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x v="50"/>
    <x v="1732"/>
    <x v="7"/>
    <s v="food trucks"/>
  </r>
  <r>
    <n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x v="50"/>
    <x v="377"/>
    <x v="7"/>
    <s v="food trucks"/>
  </r>
  <r>
    <n v="2437"/>
    <x v="2437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x v="50"/>
    <x v="121"/>
    <x v="7"/>
    <s v="food trucks"/>
  </r>
  <r>
    <n v="2438"/>
    <x v="2438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x v="50"/>
    <x v="73"/>
    <x v="7"/>
    <s v="food trucks"/>
  </r>
  <r>
    <n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x v="50"/>
    <x v="121"/>
    <x v="7"/>
    <s v="food trucks"/>
  </r>
  <r>
    <n v="2440"/>
    <x v="2440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x v="50"/>
    <x v="144"/>
    <x v="7"/>
    <s v="food trucks"/>
  </r>
  <r>
    <n v="2441"/>
    <x v="2441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x v="29"/>
    <x v="1733"/>
    <x v="7"/>
    <s v="small batch"/>
  </r>
  <r>
    <n v="2442"/>
    <x v="2442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x v="9"/>
    <x v="925"/>
    <x v="7"/>
    <s v="small batch"/>
  </r>
  <r>
    <n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x v="195"/>
    <x v="1734"/>
    <x v="7"/>
    <s v="small batch"/>
  </r>
  <r>
    <n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x v="15"/>
    <x v="1735"/>
    <x v="7"/>
    <s v="small batch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x v="36"/>
    <x v="1624"/>
    <x v="7"/>
    <s v="small batch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x v="239"/>
    <x v="1736"/>
    <x v="7"/>
    <s v="small batch"/>
  </r>
  <r>
    <n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x v="333"/>
    <x v="1737"/>
    <x v="7"/>
    <s v="small batch"/>
  </r>
  <r>
    <n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x v="29"/>
    <x v="1738"/>
    <x v="7"/>
    <s v="small batch"/>
  </r>
  <r>
    <n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x v="29"/>
    <x v="466"/>
    <x v="7"/>
    <s v="small batch"/>
  </r>
  <r>
    <n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x v="21"/>
    <x v="1739"/>
    <x v="7"/>
    <s v="small batch"/>
  </r>
  <r>
    <n v="2451"/>
    <x v="2451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x v="41"/>
    <x v="1740"/>
    <x v="7"/>
    <s v="small batch"/>
  </r>
  <r>
    <n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x v="84"/>
    <x v="1741"/>
    <x v="7"/>
    <s v="small batch"/>
  </r>
  <r>
    <n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x v="19"/>
    <x v="3"/>
    <x v="7"/>
    <s v="small batch"/>
  </r>
  <r>
    <n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x v="7"/>
    <x v="1742"/>
    <x v="7"/>
    <s v="small batch"/>
  </r>
  <r>
    <n v="2455"/>
    <x v="2455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x v="112"/>
    <x v="783"/>
    <x v="7"/>
    <s v="small batch"/>
  </r>
  <r>
    <n v="2456"/>
    <x v="2456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x v="141"/>
    <x v="1743"/>
    <x v="7"/>
    <s v="small batch"/>
  </r>
  <r>
    <n v="2457"/>
    <x v="2457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x v="21"/>
    <x v="1744"/>
    <x v="7"/>
    <s v="small batch"/>
  </r>
  <r>
    <n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x v="5"/>
    <x v="1745"/>
    <x v="7"/>
    <s v="small batch"/>
  </r>
  <r>
    <n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x v="21"/>
    <x v="1235"/>
    <x v="7"/>
    <s v="small batch"/>
  </r>
  <r>
    <n v="2460"/>
    <x v="2460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x v="7"/>
    <x v="1746"/>
    <x v="7"/>
    <s v="small batch"/>
  </r>
  <r>
    <n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x v="3"/>
    <x v="1747"/>
    <x v="4"/>
    <s v="indie rock"/>
  </r>
  <r>
    <n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x v="38"/>
    <x v="1748"/>
    <x v="4"/>
    <s v="indie rock"/>
  </r>
  <r>
    <n v="2463"/>
    <x v="2463"/>
    <s v="Emma Ate The Lion's debut full length album"/>
    <x v="13"/>
    <x v="66"/>
    <x v="0"/>
    <x v="0"/>
    <s v="USD"/>
    <n v="1366138800"/>
    <n v="1362710425"/>
    <b v="0"/>
    <n v="75"/>
    <b v="1"/>
    <s v="music/indie rock"/>
    <x v="31"/>
    <x v="1117"/>
    <x v="4"/>
    <s v="indie rock"/>
  </r>
  <r>
    <n v="2464"/>
    <x v="2464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x v="38"/>
    <x v="1237"/>
    <x v="4"/>
    <s v="indie rock"/>
  </r>
  <r>
    <n v="2465"/>
    <x v="2465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x v="144"/>
    <x v="1105"/>
    <x v="4"/>
    <s v="indie rock"/>
  </r>
  <r>
    <n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x v="8"/>
    <x v="1749"/>
    <x v="4"/>
    <s v="indie rock"/>
  </r>
  <r>
    <n v="2467"/>
    <x v="2467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x v="17"/>
    <x v="1750"/>
    <x v="4"/>
    <s v="indie rock"/>
  </r>
  <r>
    <n v="2468"/>
    <x v="2468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x v="13"/>
    <x v="1392"/>
    <x v="4"/>
    <s v="indie rock"/>
  </r>
  <r>
    <n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x v="35"/>
    <x v="1751"/>
    <x v="4"/>
    <s v="indie rock"/>
  </r>
  <r>
    <n v="2470"/>
    <x v="2470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x v="33"/>
    <x v="1752"/>
    <x v="4"/>
    <s v="indie rock"/>
  </r>
  <r>
    <n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x v="30"/>
    <x v="1753"/>
    <x v="4"/>
    <s v="indie rock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x v="104"/>
    <x v="276"/>
    <x v="4"/>
    <s v="indie rock"/>
  </r>
  <r>
    <n v="2473"/>
    <x v="2473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x v="8"/>
    <x v="1754"/>
    <x v="4"/>
    <s v="indie rock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x v="8"/>
    <x v="1755"/>
    <x v="4"/>
    <s v="indie rock"/>
  </r>
  <r>
    <n v="2475"/>
    <x v="2475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x v="2"/>
    <x v="1090"/>
    <x v="4"/>
    <s v="indie rock"/>
  </r>
  <r>
    <n v="2476"/>
    <x v="2476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x v="2"/>
    <x v="1756"/>
    <x v="4"/>
    <s v="indie rock"/>
  </r>
  <r>
    <n v="2477"/>
    <x v="823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x v="193"/>
    <x v="1757"/>
    <x v="4"/>
    <s v="indie rock"/>
  </r>
  <r>
    <n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x v="30"/>
    <x v="1758"/>
    <x v="4"/>
    <s v="indie rock"/>
  </r>
  <r>
    <n v="2479"/>
    <x v="2478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x v="18"/>
    <x v="1759"/>
    <x v="4"/>
    <s v="indie rock"/>
  </r>
  <r>
    <n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x v="8"/>
    <x v="404"/>
    <x v="4"/>
    <s v="indie rock"/>
  </r>
  <r>
    <n v="2481"/>
    <x v="2480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x v="40"/>
    <x v="1760"/>
    <x v="4"/>
    <s v="indie rock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x v="8"/>
    <x v="1665"/>
    <x v="4"/>
    <s v="indie rock"/>
  </r>
  <r>
    <n v="2483"/>
    <x v="2482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x v="35"/>
    <x v="1761"/>
    <x v="4"/>
    <s v="indie rock"/>
  </r>
  <r>
    <n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x v="17"/>
    <x v="1762"/>
    <x v="4"/>
    <s v="indie rock"/>
  </r>
  <r>
    <n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x v="33"/>
    <x v="1763"/>
    <x v="4"/>
    <s v="indie rock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x v="334"/>
    <x v="1764"/>
    <x v="4"/>
    <s v="indie rock"/>
  </r>
  <r>
    <n v="2487"/>
    <x v="2486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x v="8"/>
    <x v="1765"/>
    <x v="4"/>
    <s v="indie rock"/>
  </r>
  <r>
    <n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x v="13"/>
    <x v="1766"/>
    <x v="4"/>
    <s v="indie rock"/>
  </r>
  <r>
    <n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x v="84"/>
    <x v="1767"/>
    <x v="4"/>
    <s v="indie rock"/>
  </r>
  <r>
    <n v="2490"/>
    <x v="2489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x v="10"/>
    <x v="1768"/>
    <x v="4"/>
    <s v="indie rock"/>
  </r>
  <r>
    <n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x v="33"/>
    <x v="1769"/>
    <x v="4"/>
    <s v="indie rock"/>
  </r>
  <r>
    <n v="2492"/>
    <x v="2491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x v="105"/>
    <x v="1770"/>
    <x v="4"/>
    <s v="indie rock"/>
  </r>
  <r>
    <n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x v="32"/>
    <x v="1771"/>
    <x v="4"/>
    <s v="indie rock"/>
  </r>
  <r>
    <n v="2494"/>
    <x v="2493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x v="7"/>
    <x v="1772"/>
    <x v="4"/>
    <s v="indie rock"/>
  </r>
  <r>
    <n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x v="30"/>
    <x v="1475"/>
    <x v="4"/>
    <s v="indie rock"/>
  </r>
  <r>
    <n v="2496"/>
    <x v="2495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x v="8"/>
    <x v="1773"/>
    <x v="4"/>
    <s v="indie rock"/>
  </r>
  <r>
    <n v="2497"/>
    <x v="2496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x v="40"/>
    <x v="1774"/>
    <x v="4"/>
    <s v="indie rock"/>
  </r>
  <r>
    <n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x v="6"/>
    <x v="1775"/>
    <x v="4"/>
    <s v="indie rock"/>
  </r>
  <r>
    <n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x v="195"/>
    <x v="1776"/>
    <x v="4"/>
    <s v="indie rock"/>
  </r>
  <r>
    <n v="2500"/>
    <x v="2499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x v="40"/>
    <x v="1777"/>
    <x v="4"/>
    <s v="indie rock"/>
  </r>
  <r>
    <n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x v="56"/>
    <x v="1778"/>
    <x v="7"/>
    <s v="restaurants"/>
  </r>
  <r>
    <n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x v="50"/>
    <x v="1779"/>
    <x v="7"/>
    <s v="restaurants"/>
  </r>
  <r>
    <n v="2503"/>
    <x v="2502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x v="50"/>
    <x v="121"/>
    <x v="7"/>
    <s v="restaurants"/>
  </r>
  <r>
    <n v="2504"/>
    <x v="2503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x v="50"/>
    <x v="121"/>
    <x v="7"/>
    <s v="restaurants"/>
  </r>
  <r>
    <n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x v="50"/>
    <x v="121"/>
    <x v="7"/>
    <s v="restaurants"/>
  </r>
  <r>
    <n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x v="60"/>
    <x v="2"/>
    <x v="7"/>
    <s v="restaurants"/>
  </r>
  <r>
    <n v="2507"/>
    <x v="2506"/>
    <s v="Unique dishes for a unique city!."/>
    <x v="350"/>
    <x v="117"/>
    <x v="2"/>
    <x v="0"/>
    <s v="USD"/>
    <n v="1431308704"/>
    <n v="1428716704"/>
    <b v="0"/>
    <n v="0"/>
    <b v="0"/>
    <s v="food/restaurants"/>
    <x v="50"/>
    <x v="121"/>
    <x v="7"/>
    <s v="restaurants"/>
  </r>
  <r>
    <n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x v="50"/>
    <x v="121"/>
    <x v="7"/>
    <s v="restaurants"/>
  </r>
  <r>
    <n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x v="60"/>
    <x v="669"/>
    <x v="7"/>
    <s v="restaurants"/>
  </r>
  <r>
    <n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x v="50"/>
    <x v="822"/>
    <x v="7"/>
    <s v="restaurants"/>
  </r>
  <r>
    <n v="2511"/>
    <x v="2510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x v="50"/>
    <x v="121"/>
    <x v="7"/>
    <s v="restaurants"/>
  </r>
  <r>
    <n v="2512"/>
    <x v="2511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x v="50"/>
    <x v="121"/>
    <x v="7"/>
    <s v="restaurants"/>
  </r>
  <r>
    <n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x v="50"/>
    <x v="121"/>
    <x v="7"/>
    <s v="restaurants"/>
  </r>
  <r>
    <n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x v="53"/>
    <x v="1780"/>
    <x v="7"/>
    <s v="restaurants"/>
  </r>
  <r>
    <n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x v="118"/>
    <x v="1781"/>
    <x v="7"/>
    <s v="restaurants"/>
  </r>
  <r>
    <n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x v="50"/>
    <x v="121"/>
    <x v="7"/>
    <s v="restaurants"/>
  </r>
  <r>
    <n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x v="54"/>
    <x v="1782"/>
    <x v="7"/>
    <s v="restaurants"/>
  </r>
  <r>
    <n v="2518"/>
    <x v="2517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x v="50"/>
    <x v="121"/>
    <x v="7"/>
    <s v="restaurants"/>
  </r>
  <r>
    <n v="2519"/>
    <x v="2518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x v="50"/>
    <x v="1783"/>
    <x v="7"/>
    <s v="restaurants"/>
  </r>
  <r>
    <n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x v="50"/>
    <x v="121"/>
    <x v="7"/>
    <s v="restaurants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x v="15"/>
    <x v="1784"/>
    <x v="4"/>
    <s v="classical music"/>
  </r>
  <r>
    <n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x v="8"/>
    <x v="1785"/>
    <x v="4"/>
    <s v="classical music"/>
  </r>
  <r>
    <n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x v="94"/>
    <x v="1786"/>
    <x v="4"/>
    <s v="classical music"/>
  </r>
  <r>
    <n v="2524"/>
    <x v="2523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x v="21"/>
    <x v="1787"/>
    <x v="4"/>
    <s v="classical music"/>
  </r>
  <r>
    <n v="2525"/>
    <x v="2524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x v="8"/>
    <x v="1788"/>
    <x v="4"/>
    <s v="classical music"/>
  </r>
  <r>
    <n v="2526"/>
    <x v="2525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x v="40"/>
    <x v="1789"/>
    <x v="4"/>
    <s v="classical music"/>
  </r>
  <r>
    <n v="2527"/>
    <x v="2526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x v="21"/>
    <x v="212"/>
    <x v="4"/>
    <s v="classical music"/>
  </r>
  <r>
    <n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x v="13"/>
    <x v="1790"/>
    <x v="4"/>
    <s v="classical music"/>
  </r>
  <r>
    <n v="2529"/>
    <x v="2528"/>
    <s v="Opera. Short. New."/>
    <x v="12"/>
    <x v="1736"/>
    <x v="0"/>
    <x v="0"/>
    <s v="USD"/>
    <n v="1332636975"/>
    <n v="1328752575"/>
    <b v="0"/>
    <n v="76"/>
    <b v="1"/>
    <s v="music/classical music"/>
    <x v="3"/>
    <x v="1791"/>
    <x v="4"/>
    <s v="classical music"/>
  </r>
  <r>
    <n v="2530"/>
    <x v="2529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x v="8"/>
    <x v="1792"/>
    <x v="4"/>
    <s v="classical music"/>
  </r>
  <r>
    <n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x v="8"/>
    <x v="1793"/>
    <x v="4"/>
    <s v="classical music"/>
  </r>
  <r>
    <n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x v="9"/>
    <x v="1794"/>
    <x v="4"/>
    <s v="classical music"/>
  </r>
  <r>
    <n v="2533"/>
    <x v="2532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x v="38"/>
    <x v="772"/>
    <x v="4"/>
    <s v="classical music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x v="2"/>
    <x v="1795"/>
    <x v="4"/>
    <s v="classical music"/>
  </r>
  <r>
    <n v="2535"/>
    <x v="2534"/>
    <s v="Mark Hayes: Requiem Recording"/>
    <x v="22"/>
    <x v="1741"/>
    <x v="0"/>
    <x v="0"/>
    <s v="USD"/>
    <n v="1417463945"/>
    <n v="1414781945"/>
    <b v="0"/>
    <n v="78"/>
    <b v="1"/>
    <s v="music/classical music"/>
    <x v="3"/>
    <x v="1796"/>
    <x v="4"/>
    <s v="classical music"/>
  </r>
  <r>
    <n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x v="31"/>
    <x v="1797"/>
    <x v="4"/>
    <s v="classical music"/>
  </r>
  <r>
    <n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x v="5"/>
    <x v="101"/>
    <x v="4"/>
    <s v="classical music"/>
  </r>
  <r>
    <n v="2538"/>
    <x v="2537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x v="40"/>
    <x v="1798"/>
    <x v="4"/>
    <s v="classical music"/>
  </r>
  <r>
    <n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x v="8"/>
    <x v="1799"/>
    <x v="4"/>
    <s v="classical music"/>
  </r>
  <r>
    <n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x v="33"/>
    <x v="1800"/>
    <x v="4"/>
    <s v="classical music"/>
  </r>
  <r>
    <n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x v="13"/>
    <x v="35"/>
    <x v="4"/>
    <s v="classical music"/>
  </r>
  <r>
    <n v="2542"/>
    <x v="2541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x v="3"/>
    <x v="1801"/>
    <x v="4"/>
    <s v="classical music"/>
  </r>
  <r>
    <n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x v="94"/>
    <x v="1802"/>
    <x v="4"/>
    <s v="classical music"/>
  </r>
  <r>
    <n v="2544"/>
    <x v="2543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x v="7"/>
    <x v="1803"/>
    <x v="4"/>
    <s v="classical music"/>
  </r>
  <r>
    <n v="2545"/>
    <x v="2544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x v="228"/>
    <x v="1804"/>
    <x v="4"/>
    <s v="classical music"/>
  </r>
  <r>
    <n v="2546"/>
    <x v="2545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x v="20"/>
    <x v="1805"/>
    <x v="4"/>
    <s v="classical music"/>
  </r>
  <r>
    <n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x v="28"/>
    <x v="1806"/>
    <x v="4"/>
    <s v="classical music"/>
  </r>
  <r>
    <n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x v="21"/>
    <x v="1807"/>
    <x v="4"/>
    <s v="classical music"/>
  </r>
  <r>
    <n v="2549"/>
    <x v="2548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x v="33"/>
    <x v="1808"/>
    <x v="4"/>
    <s v="classical music"/>
  </r>
  <r>
    <n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x v="7"/>
    <x v="1809"/>
    <x v="4"/>
    <s v="classical music"/>
  </r>
  <r>
    <n v="2551"/>
    <x v="2550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x v="33"/>
    <x v="1810"/>
    <x v="4"/>
    <s v="classical music"/>
  </r>
  <r>
    <n v="2552"/>
    <x v="2551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x v="13"/>
    <x v="1811"/>
    <x v="4"/>
    <s v="classical music"/>
  </r>
  <r>
    <n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x v="94"/>
    <x v="1812"/>
    <x v="4"/>
    <s v="classical music"/>
  </r>
  <r>
    <n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x v="4"/>
    <x v="1813"/>
    <x v="4"/>
    <s v="classical music"/>
  </r>
  <r>
    <n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x v="13"/>
    <x v="1814"/>
    <x v="4"/>
    <s v="classical music"/>
  </r>
  <r>
    <n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x v="6"/>
    <x v="1815"/>
    <x v="4"/>
    <s v="classical music"/>
  </r>
  <r>
    <n v="2557"/>
    <x v="2556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x v="90"/>
    <x v="1816"/>
    <x v="4"/>
    <s v="classical music"/>
  </r>
  <r>
    <n v="2558"/>
    <x v="2557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x v="15"/>
    <x v="1817"/>
    <x v="4"/>
    <s v="classical music"/>
  </r>
  <r>
    <n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x v="38"/>
    <x v="1818"/>
    <x v="4"/>
    <s v="classical music"/>
  </r>
  <r>
    <n v="2560"/>
    <x v="2559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x v="8"/>
    <x v="1819"/>
    <x v="4"/>
    <s v="classical music"/>
  </r>
  <r>
    <n v="2561"/>
    <x v="2560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x v="50"/>
    <x v="121"/>
    <x v="7"/>
    <s v="food trucks"/>
  </r>
  <r>
    <n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x v="60"/>
    <x v="380"/>
    <x v="7"/>
    <s v="food trucks"/>
  </r>
  <r>
    <n v="2563"/>
    <x v="2562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x v="50"/>
    <x v="121"/>
    <x v="7"/>
    <s v="food trucks"/>
  </r>
  <r>
    <n v="2564"/>
    <x v="2563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x v="50"/>
    <x v="121"/>
    <x v="7"/>
    <s v="food trucks"/>
  </r>
  <r>
    <n v="2565"/>
    <x v="2564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x v="60"/>
    <x v="101"/>
    <x v="7"/>
    <s v="food trucks"/>
  </r>
  <r>
    <n v="2566"/>
    <x v="2565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x v="50"/>
    <x v="121"/>
    <x v="7"/>
    <s v="food trucks"/>
  </r>
  <r>
    <n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x v="50"/>
    <x v="88"/>
    <x v="7"/>
    <s v="food trucks"/>
  </r>
  <r>
    <n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x v="60"/>
    <x v="73"/>
    <x v="7"/>
    <s v="food trucks"/>
  </r>
  <r>
    <n v="2569"/>
    <x v="2568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x v="53"/>
    <x v="1820"/>
    <x v="7"/>
    <s v="food trucks"/>
  </r>
  <r>
    <n v="2570"/>
    <x v="2569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x v="60"/>
    <x v="1821"/>
    <x v="7"/>
    <s v="food trucks"/>
  </r>
  <r>
    <n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x v="50"/>
    <x v="368"/>
    <x v="7"/>
    <s v="food trucks"/>
  </r>
  <r>
    <n v="2572"/>
    <x v="2571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x v="50"/>
    <x v="121"/>
    <x v="7"/>
    <s v="food trucks"/>
  </r>
  <r>
    <n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x v="50"/>
    <x v="121"/>
    <x v="7"/>
    <s v="food trucks"/>
  </r>
  <r>
    <n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x v="50"/>
    <x v="121"/>
    <x v="7"/>
    <s v="food trucks"/>
  </r>
  <r>
    <n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x v="50"/>
    <x v="121"/>
    <x v="7"/>
    <s v="food trucks"/>
  </r>
  <r>
    <n v="2576"/>
    <x v="2575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x v="50"/>
    <x v="121"/>
    <x v="7"/>
    <s v="food trucks"/>
  </r>
  <r>
    <n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x v="50"/>
    <x v="121"/>
    <x v="7"/>
    <s v="food trucks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x v="50"/>
    <x v="121"/>
    <x v="7"/>
    <s v="food trucks"/>
  </r>
  <r>
    <n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x v="50"/>
    <x v="1822"/>
    <x v="7"/>
    <s v="food trucks"/>
  </r>
  <r>
    <n v="2580"/>
    <x v="2579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x v="60"/>
    <x v="156"/>
    <x v="7"/>
    <s v="food trucks"/>
  </r>
  <r>
    <n v="2581"/>
    <x v="2580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x v="57"/>
    <x v="1823"/>
    <x v="7"/>
    <s v="food trucks"/>
  </r>
  <r>
    <n v="2582"/>
    <x v="2581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x v="50"/>
    <x v="120"/>
    <x v="7"/>
    <s v="food trucks"/>
  </r>
  <r>
    <n v="2583"/>
    <x v="2582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x v="60"/>
    <x v="120"/>
    <x v="7"/>
    <s v="food trucks"/>
  </r>
  <r>
    <n v="2584"/>
    <x v="2583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x v="50"/>
    <x v="121"/>
    <x v="7"/>
    <s v="food trucks"/>
  </r>
  <r>
    <n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x v="50"/>
    <x v="73"/>
    <x v="7"/>
    <s v="food trucks"/>
  </r>
  <r>
    <n v="2586"/>
    <x v="2585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x v="50"/>
    <x v="144"/>
    <x v="7"/>
    <s v="food trucks"/>
  </r>
  <r>
    <n v="2587"/>
    <x v="2586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x v="53"/>
    <x v="1824"/>
    <x v="7"/>
    <s v="food trucks"/>
  </r>
  <r>
    <n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x v="65"/>
    <x v="1825"/>
    <x v="7"/>
    <s v="food trucks"/>
  </r>
  <r>
    <n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x v="50"/>
    <x v="144"/>
    <x v="7"/>
    <s v="food trucks"/>
  </r>
  <r>
    <n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x v="50"/>
    <x v="121"/>
    <x v="7"/>
    <s v="food trucks"/>
  </r>
  <r>
    <n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x v="53"/>
    <x v="31"/>
    <x v="7"/>
    <s v="food trucks"/>
  </r>
  <r>
    <n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x v="50"/>
    <x v="73"/>
    <x v="7"/>
    <s v="food trucks"/>
  </r>
  <r>
    <n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x v="50"/>
    <x v="121"/>
    <x v="7"/>
    <s v="food trucks"/>
  </r>
  <r>
    <n v="2594"/>
    <x v="2593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x v="50"/>
    <x v="120"/>
    <x v="7"/>
    <s v="food trucks"/>
  </r>
  <r>
    <n v="2595"/>
    <x v="2594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x v="81"/>
    <x v="1826"/>
    <x v="7"/>
    <s v="food trucks"/>
  </r>
  <r>
    <n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x v="148"/>
    <x v="1827"/>
    <x v="7"/>
    <s v="food trucks"/>
  </r>
  <r>
    <n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x v="52"/>
    <x v="1828"/>
    <x v="7"/>
    <s v="food trucks"/>
  </r>
  <r>
    <n v="2598"/>
    <x v="2597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x v="115"/>
    <x v="1829"/>
    <x v="7"/>
    <s v="food trucks"/>
  </r>
  <r>
    <n v="2599"/>
    <x v="2598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x v="60"/>
    <x v="656"/>
    <x v="7"/>
    <s v="food trucks"/>
  </r>
  <r>
    <n v="2600"/>
    <x v="2599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x v="113"/>
    <x v="1830"/>
    <x v="7"/>
    <s v="food trucks"/>
  </r>
  <r>
    <n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x v="335"/>
    <x v="95"/>
    <x v="2"/>
    <s v="space exploration"/>
  </r>
  <r>
    <n v="2602"/>
    <x v="2601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x v="336"/>
    <x v="1831"/>
    <x v="2"/>
    <s v="space exploration"/>
  </r>
  <r>
    <n v="2603"/>
    <x v="2602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x v="7"/>
    <x v="1832"/>
    <x v="2"/>
    <s v="space exploration"/>
  </r>
  <r>
    <n v="2604"/>
    <x v="2603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x v="3"/>
    <x v="1833"/>
    <x v="2"/>
    <s v="space exploration"/>
  </r>
  <r>
    <n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x v="13"/>
    <x v="1834"/>
    <x v="2"/>
    <s v="space exploration"/>
  </r>
  <r>
    <n v="2606"/>
    <x v="2605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x v="5"/>
    <x v="1835"/>
    <x v="2"/>
    <s v="space exploration"/>
  </r>
  <r>
    <n v="2607"/>
    <x v="2606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x v="326"/>
    <x v="799"/>
    <x v="2"/>
    <s v="space exploration"/>
  </r>
  <r>
    <n v="2608"/>
    <x v="2607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x v="337"/>
    <x v="1836"/>
    <x v="2"/>
    <s v="space exploration"/>
  </r>
  <r>
    <n v="2609"/>
    <x v="2608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x v="272"/>
    <x v="1837"/>
    <x v="2"/>
    <s v="space exploration"/>
  </r>
  <r>
    <n v="2610"/>
    <x v="2609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x v="48"/>
    <x v="1838"/>
    <x v="2"/>
    <s v="space exploration"/>
  </r>
  <r>
    <n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x v="338"/>
    <x v="1839"/>
    <x v="2"/>
    <s v="space exploration"/>
  </r>
  <r>
    <n v="2612"/>
    <x v="2611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x v="174"/>
    <x v="700"/>
    <x v="2"/>
    <s v="space exploration"/>
  </r>
  <r>
    <n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x v="7"/>
    <x v="1840"/>
    <x v="2"/>
    <s v="space exploration"/>
  </r>
  <r>
    <n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x v="21"/>
    <x v="1841"/>
    <x v="2"/>
    <s v="space exploration"/>
  </r>
  <r>
    <n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x v="106"/>
    <x v="1842"/>
    <x v="2"/>
    <s v="space exploration"/>
  </r>
  <r>
    <n v="2616"/>
    <x v="2615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x v="41"/>
    <x v="1843"/>
    <x v="2"/>
    <s v="space exploration"/>
  </r>
  <r>
    <n v="2617"/>
    <x v="2616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x v="339"/>
    <x v="1844"/>
    <x v="2"/>
    <s v="space exploration"/>
  </r>
  <r>
    <n v="2618"/>
    <x v="2617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x v="2"/>
    <x v="1845"/>
    <x v="2"/>
    <s v="space exploration"/>
  </r>
  <r>
    <n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x v="340"/>
    <x v="1341"/>
    <x v="2"/>
    <s v="space exploration"/>
  </r>
  <r>
    <n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x v="124"/>
    <x v="1846"/>
    <x v="2"/>
    <s v="space exploration"/>
  </r>
  <r>
    <n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x v="91"/>
    <x v="1847"/>
    <x v="2"/>
    <s v="space exploration"/>
  </r>
  <r>
    <n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x v="26"/>
    <x v="1848"/>
    <x v="2"/>
    <s v="space exploration"/>
  </r>
  <r>
    <n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x v="35"/>
    <x v="1849"/>
    <x v="2"/>
    <s v="space exploration"/>
  </r>
  <r>
    <n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x v="341"/>
    <x v="905"/>
    <x v="2"/>
    <s v="space exploration"/>
  </r>
  <r>
    <n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x v="342"/>
    <x v="1850"/>
    <x v="2"/>
    <s v="space exploration"/>
  </r>
  <r>
    <n v="2626"/>
    <x v="2625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x v="20"/>
    <x v="150"/>
    <x v="2"/>
    <s v="space exploration"/>
  </r>
  <r>
    <n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x v="343"/>
    <x v="1851"/>
    <x v="2"/>
    <s v="space exploration"/>
  </r>
  <r>
    <n v="2628"/>
    <x v="2627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x v="5"/>
    <x v="1852"/>
    <x v="2"/>
    <s v="space exploration"/>
  </r>
  <r>
    <n v="2629"/>
    <x v="2628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x v="30"/>
    <x v="1853"/>
    <x v="2"/>
    <s v="space exploration"/>
  </r>
  <r>
    <n v="2630"/>
    <x v="2629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x v="137"/>
    <x v="1854"/>
    <x v="2"/>
    <s v="space exploration"/>
  </r>
  <r>
    <n v="2631"/>
    <x v="2630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x v="41"/>
    <x v="1855"/>
    <x v="2"/>
    <s v="space exploration"/>
  </r>
  <r>
    <n v="2632"/>
    <x v="2631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x v="0"/>
    <x v="1856"/>
    <x v="2"/>
    <s v="space exploration"/>
  </r>
  <r>
    <n v="2633"/>
    <x v="2632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x v="255"/>
    <x v="1857"/>
    <x v="2"/>
    <s v="space exploration"/>
  </r>
  <r>
    <n v="2634"/>
    <x v="2633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x v="6"/>
    <x v="1858"/>
    <x v="2"/>
    <s v="space exploration"/>
  </r>
  <r>
    <n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x v="8"/>
    <x v="1859"/>
    <x v="2"/>
    <s v="space exploration"/>
  </r>
  <r>
    <n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x v="229"/>
    <x v="1860"/>
    <x v="2"/>
    <s v="space exploration"/>
  </r>
  <r>
    <n v="2637"/>
    <x v="2636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x v="183"/>
    <x v="1861"/>
    <x v="2"/>
    <s v="space exploration"/>
  </r>
  <r>
    <n v="2638"/>
    <x v="2637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x v="21"/>
    <x v="1862"/>
    <x v="2"/>
    <s v="space exploration"/>
  </r>
  <r>
    <n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x v="344"/>
    <x v="1863"/>
    <x v="2"/>
    <s v="space exploration"/>
  </r>
  <r>
    <n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x v="6"/>
    <x v="1864"/>
    <x v="2"/>
    <s v="space exploration"/>
  </r>
  <r>
    <n v="2641"/>
    <x v="2640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x v="60"/>
    <x v="2"/>
    <x v="2"/>
    <s v="space exploration"/>
  </r>
  <r>
    <n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x v="50"/>
    <x v="121"/>
    <x v="2"/>
    <s v="space exploration"/>
  </r>
  <r>
    <n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x v="122"/>
    <x v="1865"/>
    <x v="2"/>
    <s v="space exploration"/>
  </r>
  <r>
    <n v="2644"/>
    <x v="2643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x v="53"/>
    <x v="1866"/>
    <x v="2"/>
    <s v="space exploration"/>
  </r>
  <r>
    <n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x v="57"/>
    <x v="1867"/>
    <x v="2"/>
    <s v="space exploration"/>
  </r>
  <r>
    <n v="2646"/>
    <x v="2645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x v="59"/>
    <x v="1868"/>
    <x v="2"/>
    <s v="space exploration"/>
  </r>
  <r>
    <n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x v="60"/>
    <x v="1028"/>
    <x v="2"/>
    <s v="space exploration"/>
  </r>
  <r>
    <n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x v="60"/>
    <x v="1869"/>
    <x v="2"/>
    <s v="space exploration"/>
  </r>
  <r>
    <n v="2649"/>
    <x v="2648"/>
    <s v="They have launched a Kickstarter."/>
    <x v="152"/>
    <x v="1811"/>
    <x v="1"/>
    <x v="0"/>
    <s v="USD"/>
    <n v="1454370941"/>
    <n v="1449186941"/>
    <b v="0"/>
    <n v="3"/>
    <b v="0"/>
    <s v="technology/space exploration"/>
    <x v="50"/>
    <x v="1870"/>
    <x v="2"/>
    <s v="space exploration"/>
  </r>
  <r>
    <n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x v="60"/>
    <x v="1871"/>
    <x v="2"/>
    <s v="space exploration"/>
  </r>
  <r>
    <n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x v="53"/>
    <x v="1872"/>
    <x v="2"/>
    <s v="space exploration"/>
  </r>
  <r>
    <n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x v="60"/>
    <x v="1873"/>
    <x v="2"/>
    <s v="space exploration"/>
  </r>
  <r>
    <n v="2653"/>
    <x v="2652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x v="81"/>
    <x v="1874"/>
    <x v="2"/>
    <s v="space exploration"/>
  </r>
  <r>
    <n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x v="50"/>
    <x v="434"/>
    <x v="2"/>
    <s v="space exploration"/>
  </r>
  <r>
    <n v="2655"/>
    <x v="2654"/>
    <s v="Thank you for your support!"/>
    <x v="36"/>
    <x v="1815"/>
    <x v="1"/>
    <x v="0"/>
    <s v="USD"/>
    <n v="1455048000"/>
    <n v="1452631647"/>
    <b v="0"/>
    <n v="43"/>
    <b v="0"/>
    <s v="technology/space exploration"/>
    <x v="70"/>
    <x v="1875"/>
    <x v="2"/>
    <s v="space exploration"/>
  </r>
  <r>
    <n v="2656"/>
    <x v="2655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x v="57"/>
    <x v="1876"/>
    <x v="2"/>
    <s v="space exploration"/>
  </r>
  <r>
    <n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x v="118"/>
    <x v="1877"/>
    <x v="2"/>
    <s v="space exploration"/>
  </r>
  <r>
    <n v="2658"/>
    <x v="2657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x v="50"/>
    <x v="1878"/>
    <x v="2"/>
    <s v="space exploration"/>
  </r>
  <r>
    <n v="2659"/>
    <x v="2658"/>
    <s v="test"/>
    <x v="197"/>
    <x v="1819"/>
    <x v="1"/>
    <x v="0"/>
    <s v="USD"/>
    <n v="1429321210"/>
    <n v="1426729210"/>
    <b v="0"/>
    <n v="10"/>
    <b v="0"/>
    <s v="technology/space exploration"/>
    <x v="56"/>
    <x v="1879"/>
    <x v="2"/>
    <s v="space exploration"/>
  </r>
  <r>
    <n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x v="50"/>
    <x v="1880"/>
    <x v="2"/>
    <s v="space exploration"/>
  </r>
  <r>
    <n v="2661"/>
    <x v="2660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x v="33"/>
    <x v="1881"/>
    <x v="2"/>
    <s v="makerspaces"/>
  </r>
  <r>
    <n v="2662"/>
    <x v="2661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x v="13"/>
    <x v="1882"/>
    <x v="2"/>
    <s v="makerspaces"/>
  </r>
  <r>
    <n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x v="2"/>
    <x v="1883"/>
    <x v="2"/>
    <s v="makerspaces"/>
  </r>
  <r>
    <n v="2664"/>
    <x v="2663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x v="33"/>
    <x v="1884"/>
    <x v="2"/>
    <s v="makerspaces"/>
  </r>
  <r>
    <n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x v="4"/>
    <x v="1885"/>
    <x v="2"/>
    <s v="makerspaces"/>
  </r>
  <r>
    <n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x v="175"/>
    <x v="1886"/>
    <x v="2"/>
    <s v="makerspaces"/>
  </r>
  <r>
    <n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x v="38"/>
    <x v="1887"/>
    <x v="2"/>
    <s v="makerspaces"/>
  </r>
  <r>
    <n v="2668"/>
    <x v="2667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x v="193"/>
    <x v="1888"/>
    <x v="2"/>
    <s v="makerspaces"/>
  </r>
  <r>
    <n v="2669"/>
    <x v="2668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x v="105"/>
    <x v="1889"/>
    <x v="2"/>
    <s v="makerspaces"/>
  </r>
  <r>
    <n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x v="52"/>
    <x v="1890"/>
    <x v="2"/>
    <s v="makerspaces"/>
  </r>
  <r>
    <n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x v="57"/>
    <x v="1891"/>
    <x v="2"/>
    <s v="makerspaces"/>
  </r>
  <r>
    <n v="2672"/>
    <x v="2671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x v="69"/>
    <x v="1892"/>
    <x v="2"/>
    <s v="makerspaces"/>
  </r>
  <r>
    <n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x v="58"/>
    <x v="1893"/>
    <x v="2"/>
    <s v="makerspaces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x v="163"/>
    <x v="1894"/>
    <x v="2"/>
    <s v="makerspaces"/>
  </r>
  <r>
    <n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x v="59"/>
    <x v="1895"/>
    <x v="2"/>
    <s v="makerspaces"/>
  </r>
  <r>
    <n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x v="119"/>
    <x v="1896"/>
    <x v="2"/>
    <s v="makerspaces"/>
  </r>
  <r>
    <n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x v="82"/>
    <x v="1897"/>
    <x v="2"/>
    <s v="makerspaces"/>
  </r>
  <r>
    <n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x v="50"/>
    <x v="1898"/>
    <x v="2"/>
    <s v="makerspaces"/>
  </r>
  <r>
    <n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x v="50"/>
    <x v="878"/>
    <x v="2"/>
    <s v="makerspaces"/>
  </r>
  <r>
    <n v="2680"/>
    <x v="2679"/>
    <s v="iHeartPillow, Connecting loved ones"/>
    <x v="261"/>
    <x v="1836"/>
    <x v="2"/>
    <x v="3"/>
    <s v="EUR"/>
    <n v="1459915491"/>
    <n v="1457327091"/>
    <b v="0"/>
    <n v="4"/>
    <b v="0"/>
    <s v="technology/makerspaces"/>
    <x v="60"/>
    <x v="159"/>
    <x v="2"/>
    <s v="makerspaces"/>
  </r>
  <r>
    <n v="2681"/>
    <x v="2680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x v="60"/>
    <x v="440"/>
    <x v="7"/>
    <s v="food trucks"/>
  </r>
  <r>
    <n v="2682"/>
    <x v="2681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x v="58"/>
    <x v="1899"/>
    <x v="7"/>
    <s v="food trucks"/>
  </r>
  <r>
    <n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x v="50"/>
    <x v="1028"/>
    <x v="7"/>
    <s v="food trucks"/>
  </r>
  <r>
    <n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x v="60"/>
    <x v="438"/>
    <x v="7"/>
    <s v="food trucks"/>
  </r>
  <r>
    <n v="2685"/>
    <x v="2684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x v="50"/>
    <x v="119"/>
    <x v="7"/>
    <s v="food trucks"/>
  </r>
  <r>
    <n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x v="50"/>
    <x v="121"/>
    <x v="7"/>
    <s v="food trucks"/>
  </r>
  <r>
    <n v="2687"/>
    <x v="2686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x v="50"/>
    <x v="121"/>
    <x v="7"/>
    <s v="food trucks"/>
  </r>
  <r>
    <n v="2688"/>
    <x v="2687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x v="50"/>
    <x v="1900"/>
    <x v="7"/>
    <s v="food trucks"/>
  </r>
  <r>
    <n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x v="50"/>
    <x v="120"/>
    <x v="7"/>
    <s v="food trucks"/>
  </r>
  <r>
    <n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x v="57"/>
    <x v="1901"/>
    <x v="7"/>
    <s v="food trucks"/>
  </r>
  <r>
    <n v="2691"/>
    <x v="2690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x v="50"/>
    <x v="827"/>
    <x v="7"/>
    <s v="food trucks"/>
  </r>
  <r>
    <n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x v="60"/>
    <x v="380"/>
    <x v="7"/>
    <s v="food trucks"/>
  </r>
  <r>
    <n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x v="60"/>
    <x v="140"/>
    <x v="7"/>
    <s v="food trucks"/>
  </r>
  <r>
    <n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x v="50"/>
    <x v="120"/>
    <x v="7"/>
    <s v="food trucks"/>
  </r>
  <r>
    <n v="2695"/>
    <x v="2694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x v="50"/>
    <x v="1902"/>
    <x v="7"/>
    <s v="food trucks"/>
  </r>
  <r>
    <n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x v="52"/>
    <x v="1903"/>
    <x v="7"/>
    <s v="food trucks"/>
  </r>
  <r>
    <n v="2697"/>
    <x v="2696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x v="73"/>
    <x v="1904"/>
    <x v="7"/>
    <s v="food trucks"/>
  </r>
  <r>
    <n v="2698"/>
    <x v="2697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x v="50"/>
    <x v="1905"/>
    <x v="7"/>
    <s v="food trucks"/>
  </r>
  <r>
    <n v="2699"/>
    <x v="2698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x v="50"/>
    <x v="121"/>
    <x v="7"/>
    <s v="food trucks"/>
  </r>
  <r>
    <n v="2700"/>
    <x v="2699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x v="60"/>
    <x v="827"/>
    <x v="7"/>
    <s v="food trucks"/>
  </r>
  <r>
    <n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x v="132"/>
    <x v="783"/>
    <x v="1"/>
    <s v="spaces"/>
  </r>
  <r>
    <n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x v="122"/>
    <x v="1906"/>
    <x v="1"/>
    <s v="spaces"/>
  </r>
  <r>
    <n v="2703"/>
    <x v="2702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x v="3"/>
    <x v="1907"/>
    <x v="1"/>
    <s v="spaces"/>
  </r>
  <r>
    <n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x v="52"/>
    <x v="1908"/>
    <x v="1"/>
    <s v="spaces"/>
  </r>
  <r>
    <n v="2705"/>
    <x v="2704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x v="57"/>
    <x v="1909"/>
    <x v="1"/>
    <s v="spaces"/>
  </r>
  <r>
    <n v="2706"/>
    <x v="2705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x v="20"/>
    <x v="1910"/>
    <x v="1"/>
    <s v="spaces"/>
  </r>
  <r>
    <n v="2707"/>
    <x v="2706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x v="345"/>
    <x v="423"/>
    <x v="1"/>
    <s v="spaces"/>
  </r>
  <r>
    <n v="2708"/>
    <x v="2707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x v="145"/>
    <x v="1911"/>
    <x v="1"/>
    <s v="spaces"/>
  </r>
  <r>
    <n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x v="21"/>
    <x v="1912"/>
    <x v="1"/>
    <s v="spaces"/>
  </r>
  <r>
    <n v="2710"/>
    <x v="2709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x v="224"/>
    <x v="1913"/>
    <x v="1"/>
    <s v="spaces"/>
  </r>
  <r>
    <n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x v="7"/>
    <x v="1914"/>
    <x v="1"/>
    <s v="spaces"/>
  </r>
  <r>
    <n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x v="26"/>
    <x v="1915"/>
    <x v="1"/>
    <s v="spaces"/>
  </r>
  <r>
    <n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x v="21"/>
    <x v="1694"/>
    <x v="1"/>
    <s v="spaces"/>
  </r>
  <r>
    <n v="2714"/>
    <x v="2713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x v="31"/>
    <x v="1916"/>
    <x v="1"/>
    <s v="spaces"/>
  </r>
  <r>
    <n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x v="213"/>
    <x v="1917"/>
    <x v="1"/>
    <s v="spaces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x v="28"/>
    <x v="1085"/>
    <x v="1"/>
    <s v="spaces"/>
  </r>
  <r>
    <n v="2717"/>
    <x v="2716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x v="28"/>
    <x v="1918"/>
    <x v="1"/>
    <s v="spaces"/>
  </r>
  <r>
    <n v="2718"/>
    <x v="2717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x v="3"/>
    <x v="1919"/>
    <x v="1"/>
    <s v="spaces"/>
  </r>
  <r>
    <n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x v="15"/>
    <x v="1920"/>
    <x v="1"/>
    <s v="spaces"/>
  </r>
  <r>
    <n v="2720"/>
    <x v="2719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x v="90"/>
    <x v="1921"/>
    <x v="1"/>
    <s v="spaces"/>
  </r>
  <r>
    <n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x v="346"/>
    <x v="291"/>
    <x v="2"/>
    <s v="hardware"/>
  </r>
  <r>
    <n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x v="169"/>
    <x v="1922"/>
    <x v="2"/>
    <s v="hardware"/>
  </r>
  <r>
    <n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x v="49"/>
    <x v="1923"/>
    <x v="2"/>
    <s v="hardware"/>
  </r>
  <r>
    <n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x v="347"/>
    <x v="1924"/>
    <x v="2"/>
    <s v="hardware"/>
  </r>
  <r>
    <n v="2725"/>
    <x v="2724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x v="14"/>
    <x v="1925"/>
    <x v="2"/>
    <s v="hardware"/>
  </r>
  <r>
    <n v="2726"/>
    <x v="2725"/>
    <s v="Krimston TWO: iPhone Dual SIM Case"/>
    <x v="57"/>
    <x v="1867"/>
    <x v="0"/>
    <x v="0"/>
    <s v="USD"/>
    <n v="1461333311"/>
    <n v="1458741311"/>
    <b v="0"/>
    <n v="404"/>
    <b v="1"/>
    <s v="technology/hardware"/>
    <x v="6"/>
    <x v="1926"/>
    <x v="2"/>
    <s v="hardware"/>
  </r>
  <r>
    <n v="2727"/>
    <x v="2726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x v="348"/>
    <x v="1927"/>
    <x v="2"/>
    <s v="hardware"/>
  </r>
  <r>
    <n v="2728"/>
    <x v="2727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x v="180"/>
    <x v="1928"/>
    <x v="2"/>
    <s v="hardware"/>
  </r>
  <r>
    <n v="2729"/>
    <x v="2728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x v="3"/>
    <x v="1929"/>
    <x v="2"/>
    <s v="hardware"/>
  </r>
  <r>
    <n v="2730"/>
    <x v="2729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x v="106"/>
    <x v="1810"/>
    <x v="2"/>
    <s v="hardware"/>
  </r>
  <r>
    <n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x v="3"/>
    <x v="1930"/>
    <x v="2"/>
    <s v="hardware"/>
  </r>
  <r>
    <n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x v="90"/>
    <x v="1931"/>
    <x v="2"/>
    <s v="hardware"/>
  </r>
  <r>
    <n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x v="29"/>
    <x v="1932"/>
    <x v="2"/>
    <s v="hardware"/>
  </r>
  <r>
    <n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x v="349"/>
    <x v="1933"/>
    <x v="2"/>
    <s v="hardware"/>
  </r>
  <r>
    <n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x v="350"/>
    <x v="1934"/>
    <x v="2"/>
    <s v="hardware"/>
  </r>
  <r>
    <n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x v="4"/>
    <x v="1935"/>
    <x v="2"/>
    <s v="hardware"/>
  </r>
  <r>
    <n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x v="351"/>
    <x v="1936"/>
    <x v="2"/>
    <s v="hardware"/>
  </r>
  <r>
    <n v="2738"/>
    <x v="2737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x v="34"/>
    <x v="1937"/>
    <x v="2"/>
    <s v="hardware"/>
  </r>
  <r>
    <n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x v="352"/>
    <x v="1621"/>
    <x v="2"/>
    <s v="hardware"/>
  </r>
  <r>
    <n v="2740"/>
    <x v="2739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x v="33"/>
    <x v="1938"/>
    <x v="2"/>
    <s v="hardware"/>
  </r>
  <r>
    <n v="2741"/>
    <x v="2740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x v="50"/>
    <x v="435"/>
    <x v="3"/>
    <s v="children's books"/>
  </r>
  <r>
    <n v="2742"/>
    <x v="2741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x v="129"/>
    <x v="1939"/>
    <x v="3"/>
    <s v="children's books"/>
  </r>
  <r>
    <n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x v="50"/>
    <x v="121"/>
    <x v="3"/>
    <s v="children's books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x v="62"/>
    <x v="1940"/>
    <x v="3"/>
    <s v="children's books"/>
  </r>
  <r>
    <n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x v="66"/>
    <x v="1941"/>
    <x v="3"/>
    <s v="children's books"/>
  </r>
  <r>
    <n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x v="117"/>
    <x v="1281"/>
    <x v="3"/>
    <s v="children's books"/>
  </r>
  <r>
    <n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x v="58"/>
    <x v="431"/>
    <x v="3"/>
    <s v="children's books"/>
  </r>
  <r>
    <n v="2748"/>
    <x v="2747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x v="60"/>
    <x v="508"/>
    <x v="3"/>
    <s v="children's books"/>
  </r>
  <r>
    <n v="2749"/>
    <x v="2748"/>
    <s v="Self-publishing my children's book."/>
    <x v="3"/>
    <x v="178"/>
    <x v="2"/>
    <x v="0"/>
    <s v="USD"/>
    <n v="1428171037"/>
    <n v="1425582637"/>
    <b v="0"/>
    <n v="2"/>
    <b v="0"/>
    <s v="publishing/children's books"/>
    <x v="60"/>
    <x v="687"/>
    <x v="3"/>
    <s v="children's books"/>
  </r>
  <r>
    <n v="2750"/>
    <x v="2749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x v="50"/>
    <x v="121"/>
    <x v="3"/>
    <s v="children's books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x v="50"/>
    <x v="121"/>
    <x v="3"/>
    <s v="children's books"/>
  </r>
  <r>
    <n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x v="57"/>
    <x v="1942"/>
    <x v="3"/>
    <s v="children's books"/>
  </r>
  <r>
    <n v="2753"/>
    <x v="2752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x v="118"/>
    <x v="125"/>
    <x v="3"/>
    <s v="children's books"/>
  </r>
  <r>
    <n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x v="50"/>
    <x v="121"/>
    <x v="3"/>
    <s v="children's books"/>
  </r>
  <r>
    <n v="2755"/>
    <x v="2754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x v="221"/>
    <x v="1943"/>
    <x v="3"/>
    <s v="children's books"/>
  </r>
  <r>
    <n v="2756"/>
    <x v="2755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x v="54"/>
    <x v="1944"/>
    <x v="3"/>
    <s v="children's books"/>
  </r>
  <r>
    <n v="2757"/>
    <x v="2756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x v="60"/>
    <x v="144"/>
    <x v="3"/>
    <s v="children's books"/>
  </r>
  <r>
    <n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x v="81"/>
    <x v="492"/>
    <x v="3"/>
    <s v="children's books"/>
  </r>
  <r>
    <n v="2759"/>
    <x v="2758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x v="57"/>
    <x v="1780"/>
    <x v="3"/>
    <s v="children's books"/>
  </r>
  <r>
    <n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x v="50"/>
    <x v="121"/>
    <x v="3"/>
    <s v="children's books"/>
  </r>
  <r>
    <n v="2761"/>
    <x v="2760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x v="60"/>
    <x v="373"/>
    <x v="3"/>
    <s v="children's books"/>
  </r>
  <r>
    <n v="2762"/>
    <x v="2761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x v="60"/>
    <x v="380"/>
    <x v="3"/>
    <s v="children's books"/>
  </r>
  <r>
    <n v="2763"/>
    <x v="2762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x v="50"/>
    <x v="179"/>
    <x v="3"/>
    <s v="children's books"/>
  </r>
  <r>
    <n v="2764"/>
    <x v="2763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x v="60"/>
    <x v="784"/>
    <x v="3"/>
    <s v="children's books"/>
  </r>
  <r>
    <n v="2765"/>
    <x v="2764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x v="50"/>
    <x v="121"/>
    <x v="3"/>
    <s v="children's books"/>
  </r>
  <r>
    <n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x v="53"/>
    <x v="380"/>
    <x v="3"/>
    <s v="children's books"/>
  </r>
  <r>
    <n v="2767"/>
    <x v="2766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x v="60"/>
    <x v="1945"/>
    <x v="3"/>
    <s v="children's books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x v="51"/>
    <x v="1946"/>
    <x v="3"/>
    <s v="children's books"/>
  </r>
  <r>
    <n v="2769"/>
    <x v="2768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x v="50"/>
    <x v="120"/>
    <x v="3"/>
    <s v="children's books"/>
  </r>
  <r>
    <n v="2770"/>
    <x v="2769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x v="54"/>
    <x v="640"/>
    <x v="3"/>
    <s v="children's books"/>
  </r>
  <r>
    <n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x v="50"/>
    <x v="121"/>
    <x v="3"/>
    <s v="children's books"/>
  </r>
  <r>
    <n v="2772"/>
    <x v="2771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x v="50"/>
    <x v="121"/>
    <x v="3"/>
    <s v="children's books"/>
  </r>
  <r>
    <n v="2773"/>
    <x v="2772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x v="50"/>
    <x v="120"/>
    <x v="3"/>
    <s v="children's books"/>
  </r>
  <r>
    <n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x v="51"/>
    <x v="1947"/>
    <x v="3"/>
    <s v="children's books"/>
  </r>
  <r>
    <n v="2775"/>
    <x v="2774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x v="56"/>
    <x v="753"/>
    <x v="3"/>
    <s v="children's books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x v="59"/>
    <x v="1948"/>
    <x v="3"/>
    <s v="children's books"/>
  </r>
  <r>
    <n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x v="50"/>
    <x v="119"/>
    <x v="3"/>
    <s v="children's books"/>
  </r>
  <r>
    <n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x v="73"/>
    <x v="1949"/>
    <x v="3"/>
    <s v="children's books"/>
  </r>
  <r>
    <n v="2779"/>
    <x v="2778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x v="53"/>
    <x v="444"/>
    <x v="3"/>
    <s v="children's books"/>
  </r>
  <r>
    <n v="2780"/>
    <x v="2779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x v="50"/>
    <x v="121"/>
    <x v="3"/>
    <s v="children's books"/>
  </r>
  <r>
    <n v="2781"/>
    <x v="2780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x v="2"/>
    <x v="1192"/>
    <x v="1"/>
    <s v="plays"/>
  </r>
  <r>
    <n v="2782"/>
    <x v="2781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x v="28"/>
    <x v="583"/>
    <x v="1"/>
    <s v="plays"/>
  </r>
  <r>
    <n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x v="41"/>
    <x v="1950"/>
    <x v="1"/>
    <s v="plays"/>
  </r>
  <r>
    <n v="2784"/>
    <x v="2783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x v="17"/>
    <x v="1951"/>
    <x v="1"/>
    <s v="plays"/>
  </r>
  <r>
    <n v="2785"/>
    <x v="2784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x v="2"/>
    <x v="1952"/>
    <x v="1"/>
    <s v="plays"/>
  </r>
  <r>
    <n v="2786"/>
    <x v="2785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x v="90"/>
    <x v="1953"/>
    <x v="1"/>
    <s v="plays"/>
  </r>
  <r>
    <n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x v="28"/>
    <x v="9"/>
    <x v="1"/>
    <s v="plays"/>
  </r>
  <r>
    <n v="2788"/>
    <x v="2787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x v="33"/>
    <x v="587"/>
    <x v="1"/>
    <s v="plays"/>
  </r>
  <r>
    <n v="2789"/>
    <x v="2788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x v="7"/>
    <x v="1954"/>
    <x v="1"/>
    <s v="plays"/>
  </r>
  <r>
    <n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x v="2"/>
    <x v="371"/>
    <x v="1"/>
    <s v="plays"/>
  </r>
  <r>
    <n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x v="33"/>
    <x v="1955"/>
    <x v="1"/>
    <s v="plays"/>
  </r>
  <r>
    <n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x v="29"/>
    <x v="1223"/>
    <x v="1"/>
    <s v="plays"/>
  </r>
  <r>
    <n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x v="38"/>
    <x v="1956"/>
    <x v="1"/>
    <s v="plays"/>
  </r>
  <r>
    <n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x v="95"/>
    <x v="380"/>
    <x v="1"/>
    <s v="plays"/>
  </r>
  <r>
    <n v="2795"/>
    <x v="2794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x v="3"/>
    <x v="1957"/>
    <x v="1"/>
    <s v="plays"/>
  </r>
  <r>
    <n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x v="31"/>
    <x v="878"/>
    <x v="1"/>
    <s v="plays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x v="33"/>
    <x v="1958"/>
    <x v="1"/>
    <s v="plays"/>
  </r>
  <r>
    <n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x v="7"/>
    <x v="1959"/>
    <x v="1"/>
    <s v="plays"/>
  </r>
  <r>
    <n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x v="16"/>
    <x v="1960"/>
    <x v="1"/>
    <s v="plays"/>
  </r>
  <r>
    <n v="2800"/>
    <x v="2799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x v="18"/>
    <x v="1961"/>
    <x v="1"/>
    <s v="plays"/>
  </r>
  <r>
    <n v="2801"/>
    <x v="2800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x v="18"/>
    <x v="1256"/>
    <x v="1"/>
    <s v="plays"/>
  </r>
  <r>
    <n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x v="21"/>
    <x v="1962"/>
    <x v="1"/>
    <s v="plays"/>
  </r>
  <r>
    <n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x v="30"/>
    <x v="1963"/>
    <x v="1"/>
    <s v="plays"/>
  </r>
  <r>
    <n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x v="41"/>
    <x v="73"/>
    <x v="1"/>
    <s v="plays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x v="5"/>
    <x v="1964"/>
    <x v="1"/>
    <s v="plays"/>
  </r>
  <r>
    <n v="2806"/>
    <x v="2805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x v="20"/>
    <x v="1965"/>
    <x v="1"/>
    <s v="plays"/>
  </r>
  <r>
    <n v="2807"/>
    <x v="2806"/>
    <s v="Bringing Shakespeare back to the Playwrights"/>
    <x v="10"/>
    <x v="540"/>
    <x v="0"/>
    <x v="0"/>
    <s v="USD"/>
    <n v="1435611438"/>
    <n v="1433019438"/>
    <b v="0"/>
    <n v="93"/>
    <b v="1"/>
    <s v="theater/plays"/>
    <x v="9"/>
    <x v="1966"/>
    <x v="1"/>
    <s v="plays"/>
  </r>
  <r>
    <n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x v="8"/>
    <x v="109"/>
    <x v="1"/>
    <s v="plays"/>
  </r>
  <r>
    <n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x v="21"/>
    <x v="1967"/>
    <x v="1"/>
    <s v="plays"/>
  </r>
  <r>
    <n v="2810"/>
    <x v="2809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x v="29"/>
    <x v="1968"/>
    <x v="1"/>
    <s v="plays"/>
  </r>
  <r>
    <n v="2811"/>
    <x v="2810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x v="8"/>
    <x v="1969"/>
    <x v="1"/>
    <s v="plays"/>
  </r>
  <r>
    <n v="2812"/>
    <x v="2811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x v="40"/>
    <x v="1922"/>
    <x v="1"/>
    <s v="plays"/>
  </r>
  <r>
    <n v="2813"/>
    <x v="2812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x v="30"/>
    <x v="1970"/>
    <x v="1"/>
    <s v="plays"/>
  </r>
  <r>
    <n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x v="29"/>
    <x v="1971"/>
    <x v="1"/>
    <s v="plays"/>
  </r>
  <r>
    <n v="2815"/>
    <x v="2814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x v="186"/>
    <x v="1972"/>
    <x v="1"/>
    <s v="plays"/>
  </r>
  <r>
    <n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x v="24"/>
    <x v="1973"/>
    <x v="1"/>
    <s v="plays"/>
  </r>
  <r>
    <n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x v="22"/>
    <x v="1974"/>
    <x v="1"/>
    <s v="plays"/>
  </r>
  <r>
    <n v="2818"/>
    <x v="2817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x v="6"/>
    <x v="1975"/>
    <x v="1"/>
    <s v="plays"/>
  </r>
  <r>
    <n v="2819"/>
    <x v="2818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x v="2"/>
    <x v="1976"/>
    <x v="1"/>
    <s v="plays"/>
  </r>
  <r>
    <n v="2820"/>
    <x v="2819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x v="104"/>
    <x v="1977"/>
    <x v="1"/>
    <s v="plays"/>
  </r>
  <r>
    <n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x v="8"/>
    <x v="1343"/>
    <x v="1"/>
    <s v="plays"/>
  </r>
  <r>
    <n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x v="8"/>
    <x v="418"/>
    <x v="1"/>
    <s v="plays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x v="39"/>
    <x v="1978"/>
    <x v="1"/>
    <s v="plays"/>
  </r>
  <r>
    <n v="2824"/>
    <x v="2823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x v="16"/>
    <x v="693"/>
    <x v="1"/>
    <s v="plays"/>
  </r>
  <r>
    <n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x v="33"/>
    <x v="1979"/>
    <x v="1"/>
    <s v="plays"/>
  </r>
  <r>
    <n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x v="29"/>
    <x v="1980"/>
    <x v="1"/>
    <s v="plays"/>
  </r>
  <r>
    <n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x v="28"/>
    <x v="1981"/>
    <x v="1"/>
    <s v="plays"/>
  </r>
  <r>
    <n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x v="8"/>
    <x v="1982"/>
    <x v="1"/>
    <s v="plays"/>
  </r>
  <r>
    <n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x v="13"/>
    <x v="1983"/>
    <x v="1"/>
    <s v="plays"/>
  </r>
  <r>
    <n v="2830"/>
    <x v="2829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x v="8"/>
    <x v="1984"/>
    <x v="1"/>
    <s v="plays"/>
  </r>
  <r>
    <n v="2831"/>
    <x v="2830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x v="38"/>
    <x v="1985"/>
    <x v="1"/>
    <s v="plays"/>
  </r>
  <r>
    <n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x v="41"/>
    <x v="1986"/>
    <x v="1"/>
    <s v="plays"/>
  </r>
  <r>
    <n v="2833"/>
    <x v="2832"/>
    <s v="A new play about exploring outer space"/>
    <x v="200"/>
    <x v="1920"/>
    <x v="0"/>
    <x v="0"/>
    <s v="USD"/>
    <n v="1444528800"/>
    <n v="1442804633"/>
    <b v="0"/>
    <n v="35"/>
    <b v="1"/>
    <s v="theater/plays"/>
    <x v="29"/>
    <x v="1987"/>
    <x v="1"/>
    <s v="plays"/>
  </r>
  <r>
    <n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x v="106"/>
    <x v="1988"/>
    <x v="1"/>
    <s v="plays"/>
  </r>
  <r>
    <n v="2835"/>
    <x v="2834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x v="229"/>
    <x v="1989"/>
    <x v="1"/>
    <s v="plays"/>
  </r>
  <r>
    <n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x v="29"/>
    <x v="1990"/>
    <x v="1"/>
    <s v="plays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x v="8"/>
    <x v="785"/>
    <x v="1"/>
    <s v="plays"/>
  </r>
  <r>
    <n v="2838"/>
    <x v="2837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x v="28"/>
    <x v="1991"/>
    <x v="1"/>
    <s v="plays"/>
  </r>
  <r>
    <n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x v="38"/>
    <x v="1992"/>
    <x v="1"/>
    <s v="plays"/>
  </r>
  <r>
    <n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x v="3"/>
    <x v="1993"/>
    <x v="1"/>
    <s v="plays"/>
  </r>
  <r>
    <n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x v="60"/>
    <x v="119"/>
    <x v="1"/>
    <s v="plays"/>
  </r>
  <r>
    <n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x v="50"/>
    <x v="121"/>
    <x v="1"/>
    <s v="plays"/>
  </r>
  <r>
    <n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x v="50"/>
    <x v="121"/>
    <x v="1"/>
    <s v="plays"/>
  </r>
  <r>
    <n v="2844"/>
    <x v="2843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x v="62"/>
    <x v="179"/>
    <x v="1"/>
    <s v="plays"/>
  </r>
  <r>
    <n v="2845"/>
    <x v="2844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x v="188"/>
    <x v="1994"/>
    <x v="1"/>
    <s v="plays"/>
  </r>
  <r>
    <n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x v="50"/>
    <x v="121"/>
    <x v="1"/>
    <s v="plays"/>
  </r>
  <r>
    <n v="2847"/>
    <x v="2846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x v="50"/>
    <x v="121"/>
    <x v="1"/>
    <s v="plays"/>
  </r>
  <r>
    <n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x v="50"/>
    <x v="457"/>
    <x v="1"/>
    <s v="plays"/>
  </r>
  <r>
    <n v="2849"/>
    <x v="2848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x v="60"/>
    <x v="144"/>
    <x v="1"/>
    <s v="plays"/>
  </r>
  <r>
    <n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x v="65"/>
    <x v="1995"/>
    <x v="1"/>
    <s v="plays"/>
  </r>
  <r>
    <n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x v="50"/>
    <x v="121"/>
    <x v="1"/>
    <s v="plays"/>
  </r>
  <r>
    <n v="2852"/>
    <x v="2851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x v="53"/>
    <x v="1996"/>
    <x v="1"/>
    <s v="plays"/>
  </r>
  <r>
    <n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x v="50"/>
    <x v="121"/>
    <x v="1"/>
    <s v="plays"/>
  </r>
  <r>
    <n v="2854"/>
    <x v="2853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x v="72"/>
    <x v="1997"/>
    <x v="1"/>
    <s v="plays"/>
  </r>
  <r>
    <n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x v="119"/>
    <x v="88"/>
    <x v="1"/>
    <s v="plays"/>
  </r>
  <r>
    <n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x v="62"/>
    <x v="821"/>
    <x v="1"/>
    <s v="plays"/>
  </r>
  <r>
    <n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x v="68"/>
    <x v="130"/>
    <x v="1"/>
    <s v="plays"/>
  </r>
  <r>
    <n v="2858"/>
    <x v="2857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x v="50"/>
    <x v="121"/>
    <x v="1"/>
    <s v="plays"/>
  </r>
  <r>
    <n v="2859"/>
    <x v="2858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x v="53"/>
    <x v="431"/>
    <x v="1"/>
    <s v="plays"/>
  </r>
  <r>
    <n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x v="113"/>
    <x v="1998"/>
    <x v="1"/>
    <s v="plays"/>
  </r>
  <r>
    <n v="2861"/>
    <x v="2860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x v="188"/>
    <x v="1999"/>
    <x v="1"/>
    <s v="plays"/>
  </r>
  <r>
    <n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x v="50"/>
    <x v="1714"/>
    <x v="1"/>
    <s v="plays"/>
  </r>
  <r>
    <n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x v="50"/>
    <x v="135"/>
    <x v="1"/>
    <s v="plays"/>
  </r>
  <r>
    <n v="2864"/>
    <x v="2863"/>
    <s v="Accessible, original theatre for all!"/>
    <x v="30"/>
    <x v="130"/>
    <x v="2"/>
    <x v="1"/>
    <s v="GBP"/>
    <n v="1437139080"/>
    <n v="1434552207"/>
    <b v="0"/>
    <n v="3"/>
    <b v="0"/>
    <s v="theater/plays"/>
    <x v="53"/>
    <x v="140"/>
    <x v="1"/>
    <s v="plays"/>
  </r>
  <r>
    <n v="2865"/>
    <x v="2864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x v="50"/>
    <x v="121"/>
    <x v="1"/>
    <s v="plays"/>
  </r>
  <r>
    <n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x v="60"/>
    <x v="377"/>
    <x v="1"/>
    <s v="plays"/>
  </r>
  <r>
    <n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x v="68"/>
    <x v="2000"/>
    <x v="1"/>
    <s v="plays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x v="72"/>
    <x v="2001"/>
    <x v="1"/>
    <s v="plays"/>
  </r>
  <r>
    <n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x v="60"/>
    <x v="1238"/>
    <x v="1"/>
    <s v="plays"/>
  </r>
  <r>
    <n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x v="77"/>
    <x v="160"/>
    <x v="1"/>
    <s v="plays"/>
  </r>
  <r>
    <n v="2871"/>
    <x v="2870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x v="62"/>
    <x v="1582"/>
    <x v="1"/>
    <s v="plays"/>
  </r>
  <r>
    <n v="2872"/>
    <x v="2871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x v="50"/>
    <x v="121"/>
    <x v="1"/>
    <s v="plays"/>
  </r>
  <r>
    <n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x v="151"/>
    <x v="2002"/>
    <x v="1"/>
    <s v="plays"/>
  </r>
  <r>
    <n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x v="62"/>
    <x v="2003"/>
    <x v="1"/>
    <s v="plays"/>
  </r>
  <r>
    <n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x v="50"/>
    <x v="1029"/>
    <x v="1"/>
    <s v="plays"/>
  </r>
  <r>
    <n v="2876"/>
    <x v="2875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x v="50"/>
    <x v="121"/>
    <x v="1"/>
    <s v="plays"/>
  </r>
  <r>
    <n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x v="57"/>
    <x v="149"/>
    <x v="1"/>
    <s v="plays"/>
  </r>
  <r>
    <n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x v="53"/>
    <x v="2004"/>
    <x v="1"/>
    <s v="plays"/>
  </r>
  <r>
    <n v="2879"/>
    <x v="2878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x v="50"/>
    <x v="2005"/>
    <x v="1"/>
    <s v="plays"/>
  </r>
  <r>
    <n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x v="61"/>
    <x v="2006"/>
    <x v="1"/>
    <s v="plays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x v="50"/>
    <x v="121"/>
    <x v="1"/>
    <s v="plays"/>
  </r>
  <r>
    <n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x v="122"/>
    <x v="2007"/>
    <x v="1"/>
    <s v="plays"/>
  </r>
  <r>
    <n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x v="118"/>
    <x v="2008"/>
    <x v="1"/>
    <s v="plays"/>
  </r>
  <r>
    <n v="2884"/>
    <x v="2883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x v="50"/>
    <x v="2009"/>
    <x v="1"/>
    <s v="plays"/>
  </r>
  <r>
    <n v="2885"/>
    <x v="2884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x v="69"/>
    <x v="433"/>
    <x v="1"/>
    <s v="plays"/>
  </r>
  <r>
    <n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x v="62"/>
    <x v="119"/>
    <x v="1"/>
    <s v="plays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x v="50"/>
    <x v="144"/>
    <x v="1"/>
    <s v="plays"/>
  </r>
  <r>
    <n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x v="50"/>
    <x v="121"/>
    <x v="1"/>
    <s v="plays"/>
  </r>
  <r>
    <n v="2889"/>
    <x v="2888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x v="151"/>
    <x v="2010"/>
    <x v="1"/>
    <s v="plays"/>
  </r>
  <r>
    <n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x v="60"/>
    <x v="582"/>
    <x v="1"/>
    <s v="plays"/>
  </r>
  <r>
    <n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x v="56"/>
    <x v="1594"/>
    <x v="1"/>
    <s v="plays"/>
  </r>
  <r>
    <n v="2892"/>
    <x v="2891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x v="114"/>
    <x v="2011"/>
    <x v="1"/>
    <s v="plays"/>
  </r>
  <r>
    <n v="2893"/>
    <x v="2892"/>
    <s v="Fundraising for REDISCOVERING KIA THE PLAY"/>
    <x v="10"/>
    <x v="379"/>
    <x v="2"/>
    <x v="0"/>
    <s v="USD"/>
    <n v="1420768800"/>
    <n v="1415644395"/>
    <b v="0"/>
    <n v="2"/>
    <b v="0"/>
    <s v="theater/plays"/>
    <x v="60"/>
    <x v="381"/>
    <x v="1"/>
    <s v="plays"/>
  </r>
  <r>
    <n v="2894"/>
    <x v="2893"/>
    <s v="This Is A Story About A Woman A Man And A Woman"/>
    <x v="63"/>
    <x v="117"/>
    <x v="2"/>
    <x v="0"/>
    <s v="USD"/>
    <n v="1428100815"/>
    <n v="1422920415"/>
    <b v="0"/>
    <n v="0"/>
    <b v="0"/>
    <s v="theater/plays"/>
    <x v="50"/>
    <x v="121"/>
    <x v="1"/>
    <s v="plays"/>
  </r>
  <r>
    <n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x v="62"/>
    <x v="2012"/>
    <x v="1"/>
    <s v="plays"/>
  </r>
  <r>
    <n v="2896"/>
    <x v="2895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x v="70"/>
    <x v="2013"/>
    <x v="1"/>
    <s v="plays"/>
  </r>
  <r>
    <n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x v="62"/>
    <x v="2014"/>
    <x v="1"/>
    <s v="plays"/>
  </r>
  <r>
    <n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x v="65"/>
    <x v="2015"/>
    <x v="1"/>
    <s v="plays"/>
  </r>
  <r>
    <n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x v="50"/>
    <x v="121"/>
    <x v="1"/>
    <s v="plays"/>
  </r>
  <r>
    <n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x v="353"/>
    <x v="2016"/>
    <x v="1"/>
    <s v="plays"/>
  </r>
  <r>
    <n v="2901"/>
    <x v="2900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x v="60"/>
    <x v="362"/>
    <x v="1"/>
    <s v="plays"/>
  </r>
  <r>
    <n v="2902"/>
    <x v="2901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x v="50"/>
    <x v="380"/>
    <x v="1"/>
    <s v="plays"/>
  </r>
  <r>
    <n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x v="60"/>
    <x v="2017"/>
    <x v="1"/>
    <s v="plays"/>
  </r>
  <r>
    <n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x v="62"/>
    <x v="644"/>
    <x v="1"/>
    <s v="plays"/>
  </r>
  <r>
    <n v="2905"/>
    <x v="2904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x v="82"/>
    <x v="2018"/>
    <x v="1"/>
    <s v="plays"/>
  </r>
  <r>
    <n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x v="114"/>
    <x v="2019"/>
    <x v="1"/>
    <s v="plays"/>
  </r>
  <r>
    <n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x v="50"/>
    <x v="120"/>
    <x v="1"/>
    <s v="plays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x v="56"/>
    <x v="1775"/>
    <x v="1"/>
    <s v="plays"/>
  </r>
  <r>
    <n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x v="50"/>
    <x v="135"/>
    <x v="1"/>
    <s v="plays"/>
  </r>
  <r>
    <n v="2910"/>
    <x v="2909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x v="50"/>
    <x v="120"/>
    <x v="1"/>
    <s v="plays"/>
  </r>
  <r>
    <n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x v="121"/>
    <x v="2020"/>
    <x v="1"/>
    <s v="plays"/>
  </r>
  <r>
    <n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x v="51"/>
    <x v="2021"/>
    <x v="1"/>
    <s v="plays"/>
  </r>
  <r>
    <n v="2913"/>
    <x v="2912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x v="50"/>
    <x v="120"/>
    <x v="1"/>
    <s v="plays"/>
  </r>
  <r>
    <n v="2914"/>
    <x v="2913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x v="50"/>
    <x v="120"/>
    <x v="1"/>
    <s v="plays"/>
  </r>
  <r>
    <n v="2915"/>
    <x v="2914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x v="220"/>
    <x v="2022"/>
    <x v="1"/>
    <s v="plays"/>
  </r>
  <r>
    <n v="2916"/>
    <x v="2915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x v="59"/>
    <x v="2023"/>
    <x v="1"/>
    <s v="plays"/>
  </r>
  <r>
    <n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x v="66"/>
    <x v="2024"/>
    <x v="1"/>
    <s v="plays"/>
  </r>
  <r>
    <n v="2918"/>
    <x v="2917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x v="117"/>
    <x v="353"/>
    <x v="1"/>
    <s v="plays"/>
  </r>
  <r>
    <n v="2919"/>
    <x v="2918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x v="114"/>
    <x v="434"/>
    <x v="1"/>
    <s v="plays"/>
  </r>
  <r>
    <n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x v="117"/>
    <x v="2025"/>
    <x v="1"/>
    <s v="plays"/>
  </r>
  <r>
    <n v="2921"/>
    <x v="2920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x v="32"/>
    <x v="1340"/>
    <x v="1"/>
    <s v="musical"/>
  </r>
  <r>
    <n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x v="8"/>
    <x v="160"/>
    <x v="1"/>
    <s v="musical"/>
  </r>
  <r>
    <n v="2923"/>
    <x v="2922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x v="8"/>
    <x v="179"/>
    <x v="1"/>
    <s v="musical"/>
  </r>
  <r>
    <n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x v="33"/>
    <x v="2026"/>
    <x v="1"/>
    <s v="musical"/>
  </r>
  <r>
    <n v="2925"/>
    <x v="2924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x v="21"/>
    <x v="2027"/>
    <x v="1"/>
    <s v="musical"/>
  </r>
  <r>
    <n v="2926"/>
    <x v="2925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x v="105"/>
    <x v="753"/>
    <x v="1"/>
    <s v="musical"/>
  </r>
  <r>
    <n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x v="26"/>
    <x v="2028"/>
    <x v="1"/>
    <s v="musical"/>
  </r>
  <r>
    <n v="2928"/>
    <x v="2927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x v="8"/>
    <x v="683"/>
    <x v="1"/>
    <s v="musical"/>
  </r>
  <r>
    <n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x v="21"/>
    <x v="2029"/>
    <x v="1"/>
    <s v="musical"/>
  </r>
  <r>
    <n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x v="7"/>
    <x v="2030"/>
    <x v="1"/>
    <s v="musical"/>
  </r>
  <r>
    <n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x v="6"/>
    <x v="596"/>
    <x v="1"/>
    <s v="musical"/>
  </r>
  <r>
    <n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x v="2"/>
    <x v="2031"/>
    <x v="1"/>
    <s v="musical"/>
  </r>
  <r>
    <n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x v="33"/>
    <x v="2032"/>
    <x v="1"/>
    <s v="musical"/>
  </r>
  <r>
    <n v="2934"/>
    <x v="2933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x v="29"/>
    <x v="2033"/>
    <x v="1"/>
    <s v="musical"/>
  </r>
  <r>
    <n v="2935"/>
    <x v="2934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x v="7"/>
    <x v="2034"/>
    <x v="1"/>
    <s v="musical"/>
  </r>
  <r>
    <n v="2936"/>
    <x v="2935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x v="30"/>
    <x v="1753"/>
    <x v="1"/>
    <s v="musical"/>
  </r>
  <r>
    <n v="2937"/>
    <x v="2936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x v="18"/>
    <x v="2035"/>
    <x v="1"/>
    <s v="musical"/>
  </r>
  <r>
    <n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x v="7"/>
    <x v="2036"/>
    <x v="1"/>
    <s v="musical"/>
  </r>
  <r>
    <n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x v="33"/>
    <x v="2037"/>
    <x v="1"/>
    <s v="musical"/>
  </r>
  <r>
    <n v="2940"/>
    <x v="2939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x v="13"/>
    <x v="129"/>
    <x v="1"/>
    <s v="musical"/>
  </r>
  <r>
    <n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x v="50"/>
    <x v="120"/>
    <x v="1"/>
    <s v="spaces"/>
  </r>
  <r>
    <n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x v="68"/>
    <x v="2038"/>
    <x v="1"/>
    <s v="spaces"/>
  </r>
  <r>
    <n v="2943"/>
    <x v="2942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x v="50"/>
    <x v="121"/>
    <x v="1"/>
    <s v="spaces"/>
  </r>
  <r>
    <n v="2944"/>
    <x v="2943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x v="60"/>
    <x v="101"/>
    <x v="1"/>
    <s v="spaces"/>
  </r>
  <r>
    <n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x v="50"/>
    <x v="121"/>
    <x v="1"/>
    <s v="spaces"/>
  </r>
  <r>
    <n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x v="50"/>
    <x v="120"/>
    <x v="1"/>
    <s v="spaces"/>
  </r>
  <r>
    <n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x v="65"/>
    <x v="2039"/>
    <x v="1"/>
    <s v="spaces"/>
  </r>
  <r>
    <n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x v="50"/>
    <x v="2040"/>
    <x v="1"/>
    <s v="spaces"/>
  </r>
  <r>
    <n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x v="56"/>
    <x v="381"/>
    <x v="1"/>
    <s v="spaces"/>
  </r>
  <r>
    <n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x v="50"/>
    <x v="121"/>
    <x v="1"/>
    <s v="spaces"/>
  </r>
  <r>
    <n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x v="53"/>
    <x v="2041"/>
    <x v="1"/>
    <s v="spaces"/>
  </r>
  <r>
    <n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x v="59"/>
    <x v="2042"/>
    <x v="1"/>
    <s v="spaces"/>
  </r>
  <r>
    <n v="2953"/>
    <x v="2952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x v="50"/>
    <x v="2043"/>
    <x v="1"/>
    <s v="spaces"/>
  </r>
  <r>
    <n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x v="50"/>
    <x v="121"/>
    <x v="1"/>
    <s v="spaces"/>
  </r>
  <r>
    <n v="2955"/>
    <x v="2954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x v="64"/>
    <x v="177"/>
    <x v="1"/>
    <s v="spaces"/>
  </r>
  <r>
    <n v="2956"/>
    <x v="2955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x v="123"/>
    <x v="2044"/>
    <x v="1"/>
    <s v="spaces"/>
  </r>
  <r>
    <n v="2957"/>
    <x v="2956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x v="53"/>
    <x v="723"/>
    <x v="1"/>
    <s v="spaces"/>
  </r>
  <r>
    <n v="2958"/>
    <x v="2957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x v="50"/>
    <x v="121"/>
    <x v="1"/>
    <s v="spaces"/>
  </r>
  <r>
    <n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x v="50"/>
    <x v="121"/>
    <x v="1"/>
    <s v="spaces"/>
  </r>
  <r>
    <n v="2960"/>
    <x v="2959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x v="50"/>
    <x v="121"/>
    <x v="1"/>
    <s v="spaces"/>
  </r>
  <r>
    <n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x v="5"/>
    <x v="2045"/>
    <x v="1"/>
    <s v="plays"/>
  </r>
  <r>
    <n v="2962"/>
    <x v="2961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x v="108"/>
    <x v="546"/>
    <x v="1"/>
    <s v="plays"/>
  </r>
  <r>
    <n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x v="13"/>
    <x v="2046"/>
    <x v="1"/>
    <s v="plays"/>
  </r>
  <r>
    <n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x v="7"/>
    <x v="2047"/>
    <x v="1"/>
    <s v="plays"/>
  </r>
  <r>
    <n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x v="15"/>
    <x v="2048"/>
    <x v="1"/>
    <s v="plays"/>
  </r>
  <r>
    <n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x v="35"/>
    <x v="2049"/>
    <x v="1"/>
    <s v="plays"/>
  </r>
  <r>
    <n v="2967"/>
    <x v="2966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x v="35"/>
    <x v="2050"/>
    <x v="1"/>
    <s v="plays"/>
  </r>
  <r>
    <n v="2968"/>
    <x v="2967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x v="6"/>
    <x v="2051"/>
    <x v="1"/>
    <s v="plays"/>
  </r>
  <r>
    <n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x v="200"/>
    <x v="2052"/>
    <x v="1"/>
    <s v="plays"/>
  </r>
  <r>
    <n v="2970"/>
    <x v="2969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x v="6"/>
    <x v="2053"/>
    <x v="1"/>
    <s v="plays"/>
  </r>
  <r>
    <n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x v="8"/>
    <x v="2054"/>
    <x v="1"/>
    <s v="plays"/>
  </r>
  <r>
    <n v="2972"/>
    <x v="2971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x v="2"/>
    <x v="2055"/>
    <x v="1"/>
    <s v="plays"/>
  </r>
  <r>
    <n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x v="215"/>
    <x v="2056"/>
    <x v="1"/>
    <s v="plays"/>
  </r>
  <r>
    <n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x v="21"/>
    <x v="1242"/>
    <x v="1"/>
    <s v="plays"/>
  </r>
  <r>
    <n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x v="8"/>
    <x v="2057"/>
    <x v="1"/>
    <s v="plays"/>
  </r>
  <r>
    <n v="2976"/>
    <x v="2975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x v="193"/>
    <x v="2058"/>
    <x v="1"/>
    <s v="plays"/>
  </r>
  <r>
    <n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x v="35"/>
    <x v="787"/>
    <x v="1"/>
    <s v="plays"/>
  </r>
  <r>
    <n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x v="32"/>
    <x v="2059"/>
    <x v="1"/>
    <s v="plays"/>
  </r>
  <r>
    <n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x v="7"/>
    <x v="2060"/>
    <x v="1"/>
    <s v="plays"/>
  </r>
  <r>
    <n v="2980"/>
    <x v="2979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x v="15"/>
    <x v="709"/>
    <x v="1"/>
    <s v="plays"/>
  </r>
  <r>
    <n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x v="32"/>
    <x v="1290"/>
    <x v="1"/>
    <s v="spaces"/>
  </r>
  <r>
    <n v="2982"/>
    <x v="2981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x v="21"/>
    <x v="1149"/>
    <x v="1"/>
    <s v="spaces"/>
  </r>
  <r>
    <n v="2983"/>
    <x v="2982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x v="92"/>
    <x v="2061"/>
    <x v="1"/>
    <s v="spaces"/>
  </r>
  <r>
    <n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x v="8"/>
    <x v="2062"/>
    <x v="1"/>
    <s v="spaces"/>
  </r>
  <r>
    <n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x v="108"/>
    <x v="2063"/>
    <x v="1"/>
    <s v="spaces"/>
  </r>
  <r>
    <n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x v="6"/>
    <x v="2064"/>
    <x v="1"/>
    <s v="spaces"/>
  </r>
  <r>
    <n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x v="5"/>
    <x v="2065"/>
    <x v="1"/>
    <s v="spaces"/>
  </r>
  <r>
    <n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x v="8"/>
    <x v="669"/>
    <x v="1"/>
    <s v="spaces"/>
  </r>
  <r>
    <n v="2989"/>
    <x v="2988"/>
    <s v="Bring the movies back to Bethel, Maine."/>
    <x v="22"/>
    <x v="1987"/>
    <x v="0"/>
    <x v="0"/>
    <s v="USD"/>
    <n v="1450673940"/>
    <n v="1448756962"/>
    <b v="0"/>
    <n v="364"/>
    <b v="1"/>
    <s v="theater/spaces"/>
    <x v="93"/>
    <x v="2066"/>
    <x v="1"/>
    <s v="spaces"/>
  </r>
  <r>
    <n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x v="8"/>
    <x v="2067"/>
    <x v="1"/>
    <s v="spaces"/>
  </r>
  <r>
    <n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x v="33"/>
    <x v="2068"/>
    <x v="1"/>
    <s v="spaces"/>
  </r>
  <r>
    <n v="2992"/>
    <x v="2991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x v="2"/>
    <x v="2069"/>
    <x v="1"/>
    <s v="spaces"/>
  </r>
  <r>
    <n v="2993"/>
    <x v="2992"/>
    <s v="Help us build the Kitchen from Hell!"/>
    <x v="28"/>
    <x v="1141"/>
    <x v="0"/>
    <x v="0"/>
    <s v="USD"/>
    <n v="1455998867"/>
    <n v="1453406867"/>
    <b v="0"/>
    <n v="22"/>
    <b v="1"/>
    <s v="theater/spaces"/>
    <x v="8"/>
    <x v="1187"/>
    <x v="1"/>
    <s v="spaces"/>
  </r>
  <r>
    <n v="2994"/>
    <x v="2993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x v="354"/>
    <x v="2070"/>
    <x v="1"/>
    <s v="spaces"/>
  </r>
  <r>
    <n v="2995"/>
    <x v="2994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x v="2"/>
    <x v="2071"/>
    <x v="1"/>
    <s v="spaces"/>
  </r>
  <r>
    <n v="2996"/>
    <x v="2995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x v="174"/>
    <x v="2072"/>
    <x v="1"/>
    <s v="spaces"/>
  </r>
  <r>
    <n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x v="3"/>
    <x v="2073"/>
    <x v="1"/>
    <s v="spaces"/>
  </r>
  <r>
    <n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x v="33"/>
    <x v="2074"/>
    <x v="1"/>
    <s v="spaces"/>
  </r>
  <r>
    <n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x v="17"/>
    <x v="2075"/>
    <x v="1"/>
    <s v="spaces"/>
  </r>
  <r>
    <n v="3000"/>
    <x v="2999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x v="8"/>
    <x v="368"/>
    <x v="1"/>
    <s v="spaces"/>
  </r>
  <r>
    <n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x v="355"/>
    <x v="2076"/>
    <x v="1"/>
    <s v="spaces"/>
  </r>
  <r>
    <n v="3002"/>
    <x v="3001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x v="15"/>
    <x v="2077"/>
    <x v="1"/>
    <s v="spaces"/>
  </r>
  <r>
    <n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x v="7"/>
    <x v="2078"/>
    <x v="1"/>
    <s v="spaces"/>
  </r>
  <r>
    <n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x v="40"/>
    <x v="2079"/>
    <x v="1"/>
    <s v="spaces"/>
  </r>
  <r>
    <n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x v="28"/>
    <x v="2080"/>
    <x v="1"/>
    <s v="spaces"/>
  </r>
  <r>
    <n v="3006"/>
    <x v="3005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x v="29"/>
    <x v="2081"/>
    <x v="1"/>
    <s v="spaces"/>
  </r>
  <r>
    <n v="3007"/>
    <x v="3006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x v="144"/>
    <x v="1205"/>
    <x v="1"/>
    <s v="spaces"/>
  </r>
  <r>
    <n v="3008"/>
    <x v="3007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x v="7"/>
    <x v="2082"/>
    <x v="1"/>
    <s v="spaces"/>
  </r>
  <r>
    <n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x v="28"/>
    <x v="2083"/>
    <x v="1"/>
    <s v="spaces"/>
  </r>
  <r>
    <n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x v="137"/>
    <x v="2084"/>
    <x v="1"/>
    <s v="spaces"/>
  </r>
  <r>
    <n v="3011"/>
    <x v="3010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x v="39"/>
    <x v="2085"/>
    <x v="1"/>
    <s v="spaces"/>
  </r>
  <r>
    <n v="3012"/>
    <x v="3011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x v="16"/>
    <x v="2086"/>
    <x v="1"/>
    <s v="spaces"/>
  </r>
  <r>
    <n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x v="96"/>
    <x v="2087"/>
    <x v="1"/>
    <s v="spaces"/>
  </r>
  <r>
    <n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x v="40"/>
    <x v="2088"/>
    <x v="1"/>
    <s v="spaces"/>
  </r>
  <r>
    <n v="3015"/>
    <x v="3014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x v="33"/>
    <x v="2089"/>
    <x v="1"/>
    <s v="spaces"/>
  </r>
  <r>
    <n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x v="33"/>
    <x v="2090"/>
    <x v="1"/>
    <s v="spaces"/>
  </r>
  <r>
    <n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x v="6"/>
    <x v="2091"/>
    <x v="1"/>
    <s v="spaces"/>
  </r>
  <r>
    <n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x v="7"/>
    <x v="2092"/>
    <x v="1"/>
    <s v="spaces"/>
  </r>
  <r>
    <n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x v="10"/>
    <x v="2093"/>
    <x v="1"/>
    <s v="spaces"/>
  </r>
  <r>
    <n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x v="7"/>
    <x v="2094"/>
    <x v="1"/>
    <s v="spaces"/>
  </r>
  <r>
    <n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x v="31"/>
    <x v="901"/>
    <x v="1"/>
    <s v="spaces"/>
  </r>
  <r>
    <n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x v="7"/>
    <x v="2095"/>
    <x v="1"/>
    <s v="spaces"/>
  </r>
  <r>
    <n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x v="33"/>
    <x v="2096"/>
    <x v="1"/>
    <s v="spaces"/>
  </r>
  <r>
    <n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x v="351"/>
    <x v="2097"/>
    <x v="1"/>
    <s v="spaces"/>
  </r>
  <r>
    <n v="3025"/>
    <x v="3024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x v="120"/>
    <x v="2098"/>
    <x v="1"/>
    <s v="spaces"/>
  </r>
  <r>
    <n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x v="1"/>
    <x v="1769"/>
    <x v="1"/>
    <s v="spaces"/>
  </r>
  <r>
    <n v="3027"/>
    <x v="3026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x v="26"/>
    <x v="2099"/>
    <x v="1"/>
    <s v="spaces"/>
  </r>
  <r>
    <n v="3028"/>
    <x v="3027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x v="239"/>
    <x v="2100"/>
    <x v="1"/>
    <s v="spaces"/>
  </r>
  <r>
    <n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x v="5"/>
    <x v="2101"/>
    <x v="1"/>
    <s v="spaces"/>
  </r>
  <r>
    <n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x v="13"/>
    <x v="2102"/>
    <x v="1"/>
    <s v="spaces"/>
  </r>
  <r>
    <n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x v="8"/>
    <x v="246"/>
    <x v="1"/>
    <s v="spaces"/>
  </r>
  <r>
    <n v="3032"/>
    <x v="3031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x v="37"/>
    <x v="1302"/>
    <x v="1"/>
    <s v="spaces"/>
  </r>
  <r>
    <n v="3033"/>
    <x v="3032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x v="92"/>
    <x v="2103"/>
    <x v="1"/>
    <s v="spaces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x v="40"/>
    <x v="2104"/>
    <x v="1"/>
    <s v="spaces"/>
  </r>
  <r>
    <n v="3035"/>
    <x v="3034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x v="15"/>
    <x v="2105"/>
    <x v="1"/>
    <s v="spaces"/>
  </r>
  <r>
    <n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x v="37"/>
    <x v="2106"/>
    <x v="1"/>
    <s v="spaces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x v="182"/>
    <x v="2107"/>
    <x v="1"/>
    <s v="spaces"/>
  </r>
  <r>
    <n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x v="7"/>
    <x v="2108"/>
    <x v="1"/>
    <s v="spaces"/>
  </r>
  <r>
    <n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x v="15"/>
    <x v="2109"/>
    <x v="1"/>
    <s v="spaces"/>
  </r>
  <r>
    <n v="3040"/>
    <x v="3039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x v="29"/>
    <x v="2110"/>
    <x v="1"/>
    <s v="spaces"/>
  </r>
  <r>
    <n v="3041"/>
    <x v="3040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x v="5"/>
    <x v="2111"/>
    <x v="1"/>
    <s v="spaces"/>
  </r>
  <r>
    <n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x v="30"/>
    <x v="2112"/>
    <x v="1"/>
    <s v="spaces"/>
  </r>
  <r>
    <n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x v="5"/>
    <x v="2113"/>
    <x v="1"/>
    <s v="spaces"/>
  </r>
  <r>
    <n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x v="15"/>
    <x v="2114"/>
    <x v="1"/>
    <s v="spaces"/>
  </r>
  <r>
    <n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x v="18"/>
    <x v="2115"/>
    <x v="1"/>
    <s v="spaces"/>
  </r>
  <r>
    <n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x v="87"/>
    <x v="2116"/>
    <x v="1"/>
    <s v="spaces"/>
  </r>
  <r>
    <n v="3047"/>
    <x v="3046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x v="328"/>
    <x v="2117"/>
    <x v="1"/>
    <s v="spaces"/>
  </r>
  <r>
    <n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x v="183"/>
    <x v="2118"/>
    <x v="1"/>
    <s v="spaces"/>
  </r>
  <r>
    <n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x v="13"/>
    <x v="1793"/>
    <x v="1"/>
    <s v="spaces"/>
  </r>
  <r>
    <n v="3050"/>
    <x v="3049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x v="6"/>
    <x v="2119"/>
    <x v="1"/>
    <s v="spaces"/>
  </r>
  <r>
    <n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x v="148"/>
    <x v="2120"/>
    <x v="1"/>
    <s v="spaces"/>
  </r>
  <r>
    <n v="3052"/>
    <x v="3051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x v="50"/>
    <x v="822"/>
    <x v="1"/>
    <s v="spaces"/>
  </r>
  <r>
    <n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x v="50"/>
    <x v="140"/>
    <x v="1"/>
    <s v="spaces"/>
  </r>
  <r>
    <n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x v="50"/>
    <x v="121"/>
    <x v="1"/>
    <s v="spaces"/>
  </r>
  <r>
    <n v="3055"/>
    <x v="3054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x v="50"/>
    <x v="120"/>
    <x v="1"/>
    <s v="spaces"/>
  </r>
  <r>
    <n v="3056"/>
    <x v="3055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x v="50"/>
    <x v="121"/>
    <x v="1"/>
    <s v="spaces"/>
  </r>
  <r>
    <n v="3057"/>
    <x v="3056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x v="50"/>
    <x v="121"/>
    <x v="1"/>
    <s v="spaces"/>
  </r>
  <r>
    <n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x v="50"/>
    <x v="120"/>
    <x v="1"/>
    <s v="spaces"/>
  </r>
  <r>
    <n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x v="56"/>
    <x v="2121"/>
    <x v="1"/>
    <s v="spaces"/>
  </r>
  <r>
    <n v="3060"/>
    <x v="3059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x v="50"/>
    <x v="1727"/>
    <x v="1"/>
    <s v="spaces"/>
  </r>
  <r>
    <n v="3061"/>
    <x v="3060"/>
    <s v="Save a historic Local theater."/>
    <x v="80"/>
    <x v="117"/>
    <x v="2"/>
    <x v="0"/>
    <s v="USD"/>
    <n v="1407955748"/>
    <n v="1405363748"/>
    <b v="0"/>
    <n v="0"/>
    <b v="0"/>
    <s v="theater/spaces"/>
    <x v="50"/>
    <x v="121"/>
    <x v="1"/>
    <s v="spaces"/>
  </r>
  <r>
    <n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x v="356"/>
    <x v="2122"/>
    <x v="1"/>
    <s v="spaces"/>
  </r>
  <r>
    <n v="3063"/>
    <x v="3062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x v="68"/>
    <x v="2123"/>
    <x v="1"/>
    <s v="spaces"/>
  </r>
  <r>
    <n v="3064"/>
    <x v="3063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x v="57"/>
    <x v="2124"/>
    <x v="1"/>
    <s v="spaces"/>
  </r>
  <r>
    <n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x v="50"/>
    <x v="144"/>
    <x v="1"/>
    <s v="spaces"/>
  </r>
  <r>
    <n v="3066"/>
    <x v="3065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x v="81"/>
    <x v="2125"/>
    <x v="1"/>
    <s v="spaces"/>
  </r>
  <r>
    <n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x v="56"/>
    <x v="438"/>
    <x v="1"/>
    <s v="spaces"/>
  </r>
  <r>
    <n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x v="50"/>
    <x v="2126"/>
    <x v="1"/>
    <s v="spaces"/>
  </r>
  <r>
    <n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x v="51"/>
    <x v="2127"/>
    <x v="1"/>
    <s v="spaces"/>
  </r>
  <r>
    <n v="3070"/>
    <x v="3069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x v="56"/>
    <x v="2128"/>
    <x v="1"/>
    <s v="spaces"/>
  </r>
  <r>
    <n v="3071"/>
    <x v="3070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x v="64"/>
    <x v="2129"/>
    <x v="1"/>
    <s v="spaces"/>
  </r>
  <r>
    <n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x v="50"/>
    <x v="120"/>
    <x v="1"/>
    <s v="spaces"/>
  </r>
  <r>
    <n v="3073"/>
    <x v="3072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x v="50"/>
    <x v="2130"/>
    <x v="1"/>
    <s v="spaces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x v="50"/>
    <x v="2131"/>
    <x v="1"/>
    <s v="spaces"/>
  </r>
  <r>
    <n v="3075"/>
    <x v="3074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x v="114"/>
    <x v="2132"/>
    <x v="1"/>
    <s v="spaces"/>
  </r>
  <r>
    <n v="3076"/>
    <x v="3075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x v="77"/>
    <x v="2133"/>
    <x v="1"/>
    <s v="spaces"/>
  </r>
  <r>
    <n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x v="50"/>
    <x v="1780"/>
    <x v="1"/>
    <s v="spaces"/>
  </r>
  <r>
    <n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x v="50"/>
    <x v="1902"/>
    <x v="1"/>
    <s v="spaces"/>
  </r>
  <r>
    <n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x v="60"/>
    <x v="2134"/>
    <x v="1"/>
    <s v="spaces"/>
  </r>
  <r>
    <n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x v="50"/>
    <x v="2135"/>
    <x v="1"/>
    <s v="spaces"/>
  </r>
  <r>
    <n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x v="50"/>
    <x v="2136"/>
    <x v="1"/>
    <s v="spaces"/>
  </r>
  <r>
    <n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x v="50"/>
    <x v="121"/>
    <x v="1"/>
    <s v="spaces"/>
  </r>
  <r>
    <n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x v="50"/>
    <x v="791"/>
    <x v="1"/>
    <s v="spaces"/>
  </r>
  <r>
    <n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x v="81"/>
    <x v="2137"/>
    <x v="1"/>
    <s v="spaces"/>
  </r>
  <r>
    <n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x v="53"/>
    <x v="2138"/>
    <x v="1"/>
    <s v="spaces"/>
  </r>
  <r>
    <n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x v="50"/>
    <x v="407"/>
    <x v="1"/>
    <s v="spaces"/>
  </r>
  <r>
    <n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x v="60"/>
    <x v="368"/>
    <x v="1"/>
    <s v="spaces"/>
  </r>
  <r>
    <n v="3088"/>
    <x v="3087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x v="50"/>
    <x v="823"/>
    <x v="1"/>
    <s v="spaces"/>
  </r>
  <r>
    <n v="3089"/>
    <x v="3088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x v="61"/>
    <x v="2139"/>
    <x v="1"/>
    <s v="spaces"/>
  </r>
  <r>
    <n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x v="62"/>
    <x v="2140"/>
    <x v="1"/>
    <s v="spaces"/>
  </r>
  <r>
    <n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x v="63"/>
    <x v="1803"/>
    <x v="1"/>
    <s v="spaces"/>
  </r>
  <r>
    <n v="3092"/>
    <x v="3091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x v="60"/>
    <x v="239"/>
    <x v="1"/>
    <s v="spaces"/>
  </r>
  <r>
    <n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x v="61"/>
    <x v="2141"/>
    <x v="1"/>
    <s v="spaces"/>
  </r>
  <r>
    <n v="3094"/>
    <x v="3093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x v="50"/>
    <x v="380"/>
    <x v="1"/>
    <s v="spaces"/>
  </r>
  <r>
    <n v="3095"/>
    <x v="3094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x v="50"/>
    <x v="73"/>
    <x v="1"/>
    <s v="spaces"/>
  </r>
  <r>
    <n v="3096"/>
    <x v="3095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x v="65"/>
    <x v="2142"/>
    <x v="1"/>
    <s v="spaces"/>
  </r>
  <r>
    <n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x v="123"/>
    <x v="2143"/>
    <x v="1"/>
    <s v="spaces"/>
  </r>
  <r>
    <n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x v="65"/>
    <x v="2144"/>
    <x v="1"/>
    <s v="spaces"/>
  </r>
  <r>
    <n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x v="51"/>
    <x v="2145"/>
    <x v="1"/>
    <s v="spaces"/>
  </r>
  <r>
    <n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x v="77"/>
    <x v="2146"/>
    <x v="1"/>
    <s v="spaces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x v="81"/>
    <x v="380"/>
    <x v="1"/>
    <s v="spaces"/>
  </r>
  <r>
    <n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x v="115"/>
    <x v="2147"/>
    <x v="1"/>
    <s v="spaces"/>
  </r>
  <r>
    <n v="3103"/>
    <x v="3102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x v="50"/>
    <x v="148"/>
    <x v="1"/>
    <s v="spaces"/>
  </r>
  <r>
    <n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x v="75"/>
    <x v="2148"/>
    <x v="1"/>
    <s v="spaces"/>
  </r>
  <r>
    <n v="3105"/>
    <x v="3104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x v="72"/>
    <x v="2149"/>
    <x v="1"/>
    <s v="spaces"/>
  </r>
  <r>
    <n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x v="65"/>
    <x v="2150"/>
    <x v="1"/>
    <s v="spaces"/>
  </r>
  <r>
    <n v="3107"/>
    <x v="3106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x v="68"/>
    <x v="2151"/>
    <x v="1"/>
    <s v="spaces"/>
  </r>
  <r>
    <n v="3108"/>
    <x v="3107"/>
    <s v="We need a permanent home for the theater!"/>
    <x v="63"/>
    <x v="375"/>
    <x v="2"/>
    <x v="0"/>
    <s v="USD"/>
    <n v="1430234394"/>
    <n v="1425053994"/>
    <b v="0"/>
    <n v="2"/>
    <b v="0"/>
    <s v="theater/spaces"/>
    <x v="50"/>
    <x v="31"/>
    <x v="1"/>
    <s v="spaces"/>
  </r>
  <r>
    <n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x v="78"/>
    <x v="658"/>
    <x v="1"/>
    <s v="spaces"/>
  </r>
  <r>
    <n v="3110"/>
    <x v="3109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x v="50"/>
    <x v="119"/>
    <x v="1"/>
    <s v="spaces"/>
  </r>
  <r>
    <n v="3111"/>
    <x v="3110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x v="117"/>
    <x v="2152"/>
    <x v="1"/>
    <s v="spaces"/>
  </r>
  <r>
    <n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x v="62"/>
    <x v="2153"/>
    <x v="1"/>
    <s v="spaces"/>
  </r>
  <r>
    <n v="3113"/>
    <x v="3112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x v="65"/>
    <x v="2154"/>
    <x v="1"/>
    <s v="spaces"/>
  </r>
  <r>
    <n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x v="50"/>
    <x v="121"/>
    <x v="1"/>
    <s v="spaces"/>
  </r>
  <r>
    <n v="3115"/>
    <x v="3114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x v="56"/>
    <x v="462"/>
    <x v="1"/>
    <s v="spaces"/>
  </r>
  <r>
    <n v="3116"/>
    <x v="3115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x v="219"/>
    <x v="1340"/>
    <x v="1"/>
    <s v="spaces"/>
  </r>
  <r>
    <n v="3117"/>
    <x v="3116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x v="50"/>
    <x v="120"/>
    <x v="1"/>
    <s v="spaces"/>
  </r>
  <r>
    <n v="3118"/>
    <x v="3117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x v="50"/>
    <x v="2155"/>
    <x v="1"/>
    <s v="spaces"/>
  </r>
  <r>
    <n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x v="50"/>
    <x v="144"/>
    <x v="1"/>
    <s v="spaces"/>
  </r>
  <r>
    <n v="3120"/>
    <x v="3119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x v="50"/>
    <x v="2156"/>
    <x v="1"/>
    <s v="spaces"/>
  </r>
  <r>
    <n v="3121"/>
    <x v="3120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x v="60"/>
    <x v="119"/>
    <x v="1"/>
    <s v="spaces"/>
  </r>
  <r>
    <n v="3122"/>
    <x v="3121"/>
    <s v="cancelled until further notice"/>
    <x v="212"/>
    <x v="851"/>
    <x v="1"/>
    <x v="0"/>
    <s v="USD"/>
    <n v="1478733732"/>
    <n v="1478298132"/>
    <b v="0"/>
    <n v="2"/>
    <b v="0"/>
    <s v="theater/spaces"/>
    <x v="74"/>
    <x v="2157"/>
    <x v="1"/>
    <s v="spaces"/>
  </r>
  <r>
    <n v="3123"/>
    <x v="3122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x v="149"/>
    <x v="2158"/>
    <x v="1"/>
    <s v="spaces"/>
  </r>
  <r>
    <n v="3124"/>
    <x v="3123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x v="50"/>
    <x v="516"/>
    <x v="1"/>
    <s v="spaces"/>
  </r>
  <r>
    <n v="3125"/>
    <x v="3124"/>
    <s v="N/A"/>
    <x v="86"/>
    <x v="117"/>
    <x v="1"/>
    <x v="0"/>
    <s v="USD"/>
    <n v="1452142672"/>
    <n v="1449550672"/>
    <b v="0"/>
    <n v="0"/>
    <b v="0"/>
    <s v="theater/spaces"/>
    <x v="50"/>
    <x v="121"/>
    <x v="1"/>
    <s v="spaces"/>
  </r>
  <r>
    <n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x v="65"/>
    <x v="2159"/>
    <x v="1"/>
    <s v="spaces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x v="50"/>
    <x v="121"/>
    <x v="1"/>
    <s v="spaces"/>
  </r>
  <r>
    <n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x v="15"/>
    <x v="2160"/>
    <x v="1"/>
    <s v="plays"/>
  </r>
  <r>
    <n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x v="60"/>
    <x v="119"/>
    <x v="1"/>
    <s v="plays"/>
  </r>
  <r>
    <n v="3130"/>
    <x v="3129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x v="65"/>
    <x v="2161"/>
    <x v="1"/>
    <s v="plays"/>
  </r>
  <r>
    <n v="3131"/>
    <x v="3130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x v="63"/>
    <x v="399"/>
    <x v="1"/>
    <s v="plays"/>
  </r>
  <r>
    <n v="3132"/>
    <x v="3131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x v="50"/>
    <x v="119"/>
    <x v="1"/>
    <s v="plays"/>
  </r>
  <r>
    <n v="3133"/>
    <x v="3132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x v="29"/>
    <x v="1178"/>
    <x v="1"/>
    <s v="plays"/>
  </r>
  <r>
    <n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x v="61"/>
    <x v="644"/>
    <x v="1"/>
    <s v="plays"/>
  </r>
  <r>
    <n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x v="70"/>
    <x v="2162"/>
    <x v="1"/>
    <s v="plays"/>
  </r>
  <r>
    <n v="3136"/>
    <x v="3135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x v="30"/>
    <x v="2163"/>
    <x v="1"/>
    <s v="plays"/>
  </r>
  <r>
    <n v="3137"/>
    <x v="3136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x v="56"/>
    <x v="73"/>
    <x v="1"/>
    <s v="plays"/>
  </r>
  <r>
    <n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x v="50"/>
    <x v="121"/>
    <x v="1"/>
    <s v="plays"/>
  </r>
  <r>
    <n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x v="62"/>
    <x v="2164"/>
    <x v="1"/>
    <s v="plays"/>
  </r>
  <r>
    <n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x v="60"/>
    <x v="1196"/>
    <x v="1"/>
    <s v="plays"/>
  </r>
  <r>
    <n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x v="221"/>
    <x v="2165"/>
    <x v="1"/>
    <s v="plays"/>
  </r>
  <r>
    <n v="3142"/>
    <x v="3141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x v="53"/>
    <x v="2"/>
    <x v="1"/>
    <s v="plays"/>
  </r>
  <r>
    <n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x v="50"/>
    <x v="121"/>
    <x v="1"/>
    <s v="plays"/>
  </r>
  <r>
    <n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x v="150"/>
    <x v="2166"/>
    <x v="1"/>
    <s v="plays"/>
  </r>
  <r>
    <n v="3145"/>
    <x v="3144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x v="50"/>
    <x v="121"/>
    <x v="1"/>
    <s v="plays"/>
  </r>
  <r>
    <n v="3146"/>
    <x v="3145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x v="57"/>
    <x v="2167"/>
    <x v="1"/>
    <s v="plays"/>
  </r>
  <r>
    <n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x v="90"/>
    <x v="2168"/>
    <x v="1"/>
    <s v="plays"/>
  </r>
  <r>
    <n v="3148"/>
    <x v="3147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x v="26"/>
    <x v="2169"/>
    <x v="1"/>
    <s v="plays"/>
  </r>
  <r>
    <n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x v="3"/>
    <x v="364"/>
    <x v="1"/>
    <s v="plays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x v="7"/>
    <x v="2170"/>
    <x v="1"/>
    <s v="plays"/>
  </r>
  <r>
    <n v="3151"/>
    <x v="3150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x v="8"/>
    <x v="2171"/>
    <x v="1"/>
    <s v="plays"/>
  </r>
  <r>
    <n v="3152"/>
    <x v="3151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x v="6"/>
    <x v="2172"/>
    <x v="1"/>
    <s v="plays"/>
  </r>
  <r>
    <n v="3153"/>
    <x v="3152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x v="357"/>
    <x v="2173"/>
    <x v="1"/>
    <s v="plays"/>
  </r>
  <r>
    <n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x v="40"/>
    <x v="2174"/>
    <x v="1"/>
    <s v="plays"/>
  </r>
  <r>
    <n v="3155"/>
    <x v="3154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x v="192"/>
    <x v="1259"/>
    <x v="1"/>
    <s v="plays"/>
  </r>
  <r>
    <n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x v="21"/>
    <x v="2175"/>
    <x v="1"/>
    <s v="plays"/>
  </r>
  <r>
    <n v="3157"/>
    <x v="3156"/>
    <s v="Four Directors.  Four One Acts.  Four Genres.  For You."/>
    <x v="23"/>
    <x v="74"/>
    <x v="0"/>
    <x v="0"/>
    <s v="USD"/>
    <n v="1405746000"/>
    <n v="1404932105"/>
    <b v="1"/>
    <n v="41"/>
    <b v="1"/>
    <s v="theater/plays"/>
    <x v="7"/>
    <x v="2176"/>
    <x v="1"/>
    <s v="plays"/>
  </r>
  <r>
    <n v="3158"/>
    <x v="3157"/>
    <s v="A 40s crime-noir play using nursery rhyme characters."/>
    <x v="10"/>
    <x v="2080"/>
    <x v="0"/>
    <x v="0"/>
    <s v="USD"/>
    <n v="1374523752"/>
    <n v="1371931752"/>
    <b v="1"/>
    <n v="69"/>
    <b v="1"/>
    <s v="theater/plays"/>
    <x v="35"/>
    <x v="2177"/>
    <x v="1"/>
    <s v="plays"/>
  </r>
  <r>
    <n v="3159"/>
    <x v="3158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x v="18"/>
    <x v="1038"/>
    <x v="1"/>
    <s v="plays"/>
  </r>
  <r>
    <n v="3160"/>
    <x v="3159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x v="21"/>
    <x v="20"/>
    <x v="1"/>
    <s v="plays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x v="2"/>
    <x v="2178"/>
    <x v="1"/>
    <s v="plays"/>
  </r>
  <r>
    <n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x v="37"/>
    <x v="1403"/>
    <x v="1"/>
    <s v="plays"/>
  </r>
  <r>
    <n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x v="38"/>
    <x v="2179"/>
    <x v="1"/>
    <s v="plays"/>
  </r>
  <r>
    <n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x v="13"/>
    <x v="2180"/>
    <x v="1"/>
    <s v="plays"/>
  </r>
  <r>
    <n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x v="200"/>
    <x v="2181"/>
    <x v="1"/>
    <s v="plays"/>
  </r>
  <r>
    <n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x v="12"/>
    <x v="2182"/>
    <x v="1"/>
    <s v="plays"/>
  </r>
  <r>
    <n v="3167"/>
    <x v="3166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x v="31"/>
    <x v="2183"/>
    <x v="1"/>
    <s v="plays"/>
  </r>
  <r>
    <n v="3168"/>
    <x v="3167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x v="39"/>
    <x v="2184"/>
    <x v="1"/>
    <s v="plays"/>
  </r>
  <r>
    <n v="3169"/>
    <x v="3168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x v="33"/>
    <x v="965"/>
    <x v="1"/>
    <s v="plays"/>
  </r>
  <r>
    <n v="3170"/>
    <x v="3169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x v="20"/>
    <x v="29"/>
    <x v="1"/>
    <s v="plays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x v="15"/>
    <x v="1250"/>
    <x v="1"/>
    <s v="plays"/>
  </r>
  <r>
    <n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x v="41"/>
    <x v="2185"/>
    <x v="1"/>
    <s v="plays"/>
  </r>
  <r>
    <n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x v="33"/>
    <x v="2186"/>
    <x v="1"/>
    <s v="plays"/>
  </r>
  <r>
    <n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x v="7"/>
    <x v="2187"/>
    <x v="1"/>
    <s v="plays"/>
  </r>
  <r>
    <n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x v="5"/>
    <x v="1867"/>
    <x v="1"/>
    <s v="plays"/>
  </r>
  <r>
    <n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x v="41"/>
    <x v="2188"/>
    <x v="1"/>
    <s v="plays"/>
  </r>
  <r>
    <n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x v="16"/>
    <x v="2189"/>
    <x v="1"/>
    <s v="plays"/>
  </r>
  <r>
    <n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x v="174"/>
    <x v="2190"/>
    <x v="1"/>
    <s v="plays"/>
  </r>
  <r>
    <n v="3179"/>
    <x v="3178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x v="35"/>
    <x v="2191"/>
    <x v="1"/>
    <s v="plays"/>
  </r>
  <r>
    <n v="3180"/>
    <x v="3179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x v="28"/>
    <x v="2192"/>
    <x v="1"/>
    <s v="plays"/>
  </r>
  <r>
    <n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x v="15"/>
    <x v="811"/>
    <x v="1"/>
    <s v="plays"/>
  </r>
  <r>
    <n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x v="7"/>
    <x v="2193"/>
    <x v="1"/>
    <s v="plays"/>
  </r>
  <r>
    <n v="3183"/>
    <x v="3182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x v="15"/>
    <x v="1583"/>
    <x v="1"/>
    <s v="plays"/>
  </r>
  <r>
    <n v="3184"/>
    <x v="3183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x v="13"/>
    <x v="2194"/>
    <x v="1"/>
    <s v="plays"/>
  </r>
  <r>
    <n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x v="8"/>
    <x v="683"/>
    <x v="1"/>
    <s v="plays"/>
  </r>
  <r>
    <n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x v="21"/>
    <x v="2195"/>
    <x v="1"/>
    <s v="plays"/>
  </r>
  <r>
    <n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x v="31"/>
    <x v="2196"/>
    <x v="1"/>
    <s v="plays"/>
  </r>
  <r>
    <n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x v="187"/>
    <x v="2197"/>
    <x v="1"/>
    <s v="musical"/>
  </r>
  <r>
    <n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x v="81"/>
    <x v="2198"/>
    <x v="1"/>
    <s v="musical"/>
  </r>
  <r>
    <n v="3190"/>
    <x v="3189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x v="50"/>
    <x v="121"/>
    <x v="1"/>
    <s v="musical"/>
  </r>
  <r>
    <n v="3191"/>
    <x v="3190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x v="65"/>
    <x v="2199"/>
    <x v="1"/>
    <s v="musical"/>
  </r>
  <r>
    <n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x v="60"/>
    <x v="786"/>
    <x v="1"/>
    <s v="musical"/>
  </r>
  <r>
    <n v="3193"/>
    <x v="3192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x v="81"/>
    <x v="2200"/>
    <x v="1"/>
    <s v="musical"/>
  </r>
  <r>
    <n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x v="50"/>
    <x v="121"/>
    <x v="1"/>
    <s v="musical"/>
  </r>
  <r>
    <n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x v="155"/>
    <x v="1656"/>
    <x v="1"/>
    <s v="musical"/>
  </r>
  <r>
    <n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x v="50"/>
    <x v="462"/>
    <x v="1"/>
    <s v="musical"/>
  </r>
  <r>
    <n v="3197"/>
    <x v="3196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x v="57"/>
    <x v="2201"/>
    <x v="1"/>
    <s v="musical"/>
  </r>
  <r>
    <n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x v="50"/>
    <x v="2202"/>
    <x v="1"/>
    <s v="musical"/>
  </r>
  <r>
    <n v="3199"/>
    <x v="3198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x v="221"/>
    <x v="2203"/>
    <x v="1"/>
    <s v="musical"/>
  </r>
  <r>
    <n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x v="50"/>
    <x v="120"/>
    <x v="1"/>
    <s v="musical"/>
  </r>
  <r>
    <n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x v="60"/>
    <x v="381"/>
    <x v="1"/>
    <s v="musical"/>
  </r>
  <r>
    <n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x v="358"/>
    <x v="183"/>
    <x v="1"/>
    <s v="musical"/>
  </r>
  <r>
    <n v="3203"/>
    <x v="3202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x v="78"/>
    <x v="683"/>
    <x v="1"/>
    <s v="musical"/>
  </r>
  <r>
    <n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x v="50"/>
    <x v="121"/>
    <x v="1"/>
    <s v="musical"/>
  </r>
  <r>
    <n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x v="56"/>
    <x v="1878"/>
    <x v="1"/>
    <s v="musical"/>
  </r>
  <r>
    <n v="3206"/>
    <x v="3205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x v="50"/>
    <x v="121"/>
    <x v="1"/>
    <s v="musical"/>
  </r>
  <r>
    <n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x v="132"/>
    <x v="2204"/>
    <x v="1"/>
    <s v="musical"/>
  </r>
  <r>
    <n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x v="3"/>
    <x v="2205"/>
    <x v="1"/>
    <s v="plays"/>
  </r>
  <r>
    <n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x v="17"/>
    <x v="2206"/>
    <x v="1"/>
    <s v="plays"/>
  </r>
  <r>
    <n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x v="9"/>
    <x v="2207"/>
    <x v="1"/>
    <s v="plays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x v="28"/>
    <x v="2208"/>
    <x v="1"/>
    <s v="plays"/>
  </r>
  <r>
    <n v="3212"/>
    <x v="3211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x v="9"/>
    <x v="2209"/>
    <x v="1"/>
    <s v="plays"/>
  </r>
  <r>
    <n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x v="8"/>
    <x v="2210"/>
    <x v="1"/>
    <s v="plays"/>
  </r>
  <r>
    <n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x v="21"/>
    <x v="2211"/>
    <x v="1"/>
    <s v="plays"/>
  </r>
  <r>
    <n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x v="8"/>
    <x v="2212"/>
    <x v="1"/>
    <s v="plays"/>
  </r>
  <r>
    <n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x v="8"/>
    <x v="2213"/>
    <x v="1"/>
    <s v="plays"/>
  </r>
  <r>
    <n v="3217"/>
    <x v="3216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x v="31"/>
    <x v="2214"/>
    <x v="1"/>
    <s v="plays"/>
  </r>
  <r>
    <n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x v="21"/>
    <x v="2215"/>
    <x v="1"/>
    <s v="plays"/>
  </r>
  <r>
    <n v="3219"/>
    <x v="3218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x v="8"/>
    <x v="2216"/>
    <x v="1"/>
    <s v="plays"/>
  </r>
  <r>
    <n v="3220"/>
    <x v="3219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x v="7"/>
    <x v="2217"/>
    <x v="1"/>
    <s v="plays"/>
  </r>
  <r>
    <n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x v="33"/>
    <x v="247"/>
    <x v="1"/>
    <s v="plays"/>
  </r>
  <r>
    <n v="3222"/>
    <x v="3221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x v="105"/>
    <x v="2218"/>
    <x v="1"/>
    <s v="plays"/>
  </r>
  <r>
    <n v="3223"/>
    <x v="3222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x v="5"/>
    <x v="1145"/>
    <x v="1"/>
    <s v="plays"/>
  </r>
  <r>
    <n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x v="21"/>
    <x v="2219"/>
    <x v="1"/>
    <s v="plays"/>
  </r>
  <r>
    <n v="3225"/>
    <x v="3224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x v="21"/>
    <x v="2220"/>
    <x v="1"/>
    <s v="plays"/>
  </r>
  <r>
    <n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x v="3"/>
    <x v="2221"/>
    <x v="1"/>
    <s v="plays"/>
  </r>
  <r>
    <n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x v="105"/>
    <x v="73"/>
    <x v="1"/>
    <s v="plays"/>
  </r>
  <r>
    <n v="3228"/>
    <x v="3227"/>
    <s v="A Season of Powerful Women. A Season of Defiance."/>
    <x v="39"/>
    <x v="2123"/>
    <x v="0"/>
    <x v="0"/>
    <s v="USD"/>
    <n v="1450328340"/>
    <n v="1447606884"/>
    <b v="1"/>
    <n v="37"/>
    <b v="1"/>
    <s v="theater/plays"/>
    <x v="21"/>
    <x v="2222"/>
    <x v="1"/>
    <s v="plays"/>
  </r>
  <r>
    <n v="3229"/>
    <x v="3228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x v="29"/>
    <x v="1345"/>
    <x v="1"/>
    <s v="plays"/>
  </r>
  <r>
    <n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x v="5"/>
    <x v="2223"/>
    <x v="1"/>
    <s v="plays"/>
  </r>
  <r>
    <n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x v="164"/>
    <x v="400"/>
    <x v="1"/>
    <s v="plays"/>
  </r>
  <r>
    <n v="3232"/>
    <x v="3231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x v="26"/>
    <x v="2224"/>
    <x v="1"/>
    <s v="plays"/>
  </r>
  <r>
    <n v="3233"/>
    <x v="3232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x v="17"/>
    <x v="2225"/>
    <x v="1"/>
    <s v="plays"/>
  </r>
  <r>
    <n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x v="8"/>
    <x v="2226"/>
    <x v="1"/>
    <s v="plays"/>
  </r>
  <r>
    <n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x v="33"/>
    <x v="2208"/>
    <x v="1"/>
    <s v="plays"/>
  </r>
  <r>
    <n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x v="7"/>
    <x v="2227"/>
    <x v="1"/>
    <s v="plays"/>
  </r>
  <r>
    <n v="3237"/>
    <x v="3236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x v="7"/>
    <x v="2228"/>
    <x v="1"/>
    <s v="plays"/>
  </r>
  <r>
    <n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x v="20"/>
    <x v="1953"/>
    <x v="1"/>
    <s v="plays"/>
  </r>
  <r>
    <n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x v="6"/>
    <x v="2229"/>
    <x v="1"/>
    <s v="plays"/>
  </r>
  <r>
    <n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x v="7"/>
    <x v="2230"/>
    <x v="1"/>
    <s v="plays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x v="41"/>
    <x v="2231"/>
    <x v="1"/>
    <s v="plays"/>
  </r>
  <r>
    <n v="3242"/>
    <x v="3241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x v="37"/>
    <x v="1623"/>
    <x v="1"/>
    <s v="plays"/>
  </r>
  <r>
    <n v="3243"/>
    <x v="3242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x v="33"/>
    <x v="2232"/>
    <x v="1"/>
    <s v="plays"/>
  </r>
  <r>
    <n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x v="33"/>
    <x v="2233"/>
    <x v="1"/>
    <s v="plays"/>
  </r>
  <r>
    <n v="3245"/>
    <x v="3244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x v="3"/>
    <x v="2234"/>
    <x v="1"/>
    <s v="plays"/>
  </r>
  <r>
    <n v="3246"/>
    <x v="3245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x v="38"/>
    <x v="1917"/>
    <x v="1"/>
    <s v="plays"/>
  </r>
  <r>
    <n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x v="6"/>
    <x v="2235"/>
    <x v="1"/>
    <s v="plays"/>
  </r>
  <r>
    <n v="3248"/>
    <x v="3247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x v="7"/>
    <x v="2236"/>
    <x v="1"/>
    <s v="plays"/>
  </r>
  <r>
    <n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x v="2"/>
    <x v="2237"/>
    <x v="1"/>
    <s v="plays"/>
  </r>
  <r>
    <n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x v="21"/>
    <x v="2238"/>
    <x v="1"/>
    <s v="plays"/>
  </r>
  <r>
    <n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x v="38"/>
    <x v="2239"/>
    <x v="1"/>
    <s v="plays"/>
  </r>
  <r>
    <n v="3252"/>
    <x v="3251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x v="30"/>
    <x v="1506"/>
    <x v="1"/>
    <s v="plays"/>
  </r>
  <r>
    <n v="3253"/>
    <x v="3252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x v="21"/>
    <x v="2240"/>
    <x v="1"/>
    <s v="plays"/>
  </r>
  <r>
    <n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x v="7"/>
    <x v="2241"/>
    <x v="1"/>
    <s v="plays"/>
  </r>
  <r>
    <n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x v="215"/>
    <x v="2242"/>
    <x v="1"/>
    <s v="plays"/>
  </r>
  <r>
    <n v="3256"/>
    <x v="3255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x v="30"/>
    <x v="1901"/>
    <x v="1"/>
    <s v="plays"/>
  </r>
  <r>
    <n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x v="6"/>
    <x v="1169"/>
    <x v="1"/>
    <s v="plays"/>
  </r>
  <r>
    <n v="3258"/>
    <x v="3257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x v="2"/>
    <x v="2243"/>
    <x v="1"/>
    <s v="plays"/>
  </r>
  <r>
    <n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x v="6"/>
    <x v="2244"/>
    <x v="1"/>
    <s v="plays"/>
  </r>
  <r>
    <n v="3260"/>
    <x v="3259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x v="15"/>
    <x v="2245"/>
    <x v="1"/>
    <s v="plays"/>
  </r>
  <r>
    <n v="3261"/>
    <x v="3260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x v="8"/>
    <x v="2246"/>
    <x v="1"/>
    <s v="plays"/>
  </r>
  <r>
    <n v="3262"/>
    <x v="3261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x v="33"/>
    <x v="2247"/>
    <x v="1"/>
    <s v="plays"/>
  </r>
  <r>
    <n v="3263"/>
    <x v="3262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x v="20"/>
    <x v="2248"/>
    <x v="1"/>
    <s v="plays"/>
  </r>
  <r>
    <n v="3264"/>
    <x v="3263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x v="33"/>
    <x v="2249"/>
    <x v="1"/>
    <s v="plays"/>
  </r>
  <r>
    <n v="3265"/>
    <x v="3264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x v="344"/>
    <x v="2250"/>
    <x v="1"/>
    <s v="plays"/>
  </r>
  <r>
    <n v="3266"/>
    <x v="3265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x v="26"/>
    <x v="1042"/>
    <x v="1"/>
    <s v="plays"/>
  </r>
  <r>
    <n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x v="21"/>
    <x v="2251"/>
    <x v="1"/>
    <s v="plays"/>
  </r>
  <r>
    <n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x v="30"/>
    <x v="2252"/>
    <x v="1"/>
    <s v="plays"/>
  </r>
  <r>
    <n v="3269"/>
    <x v="3268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x v="21"/>
    <x v="2253"/>
    <x v="1"/>
    <s v="plays"/>
  </r>
  <r>
    <n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x v="21"/>
    <x v="2254"/>
    <x v="1"/>
    <s v="plays"/>
  </r>
  <r>
    <n v="3271"/>
    <x v="3270"/>
    <s v="A razor sharp satire to darken your Christmas."/>
    <x v="15"/>
    <x v="2161"/>
    <x v="0"/>
    <x v="1"/>
    <s v="GBP"/>
    <n v="1414927775"/>
    <n v="1412332175"/>
    <b v="1"/>
    <n v="51"/>
    <b v="1"/>
    <s v="theater/plays"/>
    <x v="22"/>
    <x v="2255"/>
    <x v="1"/>
    <s v="plays"/>
  </r>
  <r>
    <n v="3272"/>
    <x v="3271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x v="224"/>
    <x v="2256"/>
    <x v="1"/>
    <s v="plays"/>
  </r>
  <r>
    <n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x v="13"/>
    <x v="2257"/>
    <x v="1"/>
    <s v="plays"/>
  </r>
  <r>
    <n v="3274"/>
    <x v="3273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x v="7"/>
    <x v="2258"/>
    <x v="1"/>
    <s v="plays"/>
  </r>
  <r>
    <n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x v="8"/>
    <x v="2259"/>
    <x v="1"/>
    <s v="plays"/>
  </r>
  <r>
    <n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x v="16"/>
    <x v="2260"/>
    <x v="1"/>
    <s v="plays"/>
  </r>
  <r>
    <n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x v="15"/>
    <x v="2261"/>
    <x v="1"/>
    <s v="plays"/>
  </r>
  <r>
    <n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x v="33"/>
    <x v="2262"/>
    <x v="1"/>
    <s v="plays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x v="35"/>
    <x v="2263"/>
    <x v="1"/>
    <s v="plays"/>
  </r>
  <r>
    <n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x v="33"/>
    <x v="2264"/>
    <x v="1"/>
    <s v="plays"/>
  </r>
  <r>
    <n v="3281"/>
    <x v="3280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x v="108"/>
    <x v="2265"/>
    <x v="1"/>
    <s v="plays"/>
  </r>
  <r>
    <n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x v="33"/>
    <x v="2266"/>
    <x v="1"/>
    <s v="plays"/>
  </r>
  <r>
    <n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x v="2"/>
    <x v="2267"/>
    <x v="1"/>
    <s v="plays"/>
  </r>
  <r>
    <n v="3284"/>
    <x v="3283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x v="21"/>
    <x v="2268"/>
    <x v="1"/>
    <s v="plays"/>
  </r>
  <r>
    <n v="3285"/>
    <x v="3284"/>
    <s v="A new play by Matthew Gasda"/>
    <x v="402"/>
    <x v="2173"/>
    <x v="0"/>
    <x v="0"/>
    <s v="USD"/>
    <n v="1488258000"/>
    <n v="1485556626"/>
    <b v="0"/>
    <n v="81"/>
    <b v="1"/>
    <s v="theater/plays"/>
    <x v="20"/>
    <x v="2269"/>
    <x v="1"/>
    <s v="plays"/>
  </r>
  <r>
    <n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x v="21"/>
    <x v="2270"/>
    <x v="1"/>
    <s v="plays"/>
  </r>
  <r>
    <n v="3287"/>
    <x v="3286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x v="8"/>
    <x v="2271"/>
    <x v="1"/>
    <s v="plays"/>
  </r>
  <r>
    <n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x v="8"/>
    <x v="2272"/>
    <x v="1"/>
    <s v="plays"/>
  </r>
  <r>
    <n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x v="18"/>
    <x v="2273"/>
    <x v="1"/>
    <s v="plays"/>
  </r>
  <r>
    <n v="3290"/>
    <x v="3289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x v="10"/>
    <x v="2274"/>
    <x v="1"/>
    <s v="plays"/>
  </r>
  <r>
    <n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x v="35"/>
    <x v="2275"/>
    <x v="1"/>
    <s v="plays"/>
  </r>
  <r>
    <n v="3292"/>
    <x v="3291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x v="359"/>
    <x v="2276"/>
    <x v="1"/>
    <s v="plays"/>
  </r>
  <r>
    <n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x v="106"/>
    <x v="518"/>
    <x v="1"/>
    <s v="plays"/>
  </r>
  <r>
    <n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x v="90"/>
    <x v="2277"/>
    <x v="1"/>
    <s v="plays"/>
  </r>
  <r>
    <n v="3295"/>
    <x v="3294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x v="33"/>
    <x v="1999"/>
    <x v="1"/>
    <s v="plays"/>
  </r>
  <r>
    <n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x v="124"/>
    <x v="2278"/>
    <x v="1"/>
    <s v="plays"/>
  </r>
  <r>
    <n v="3297"/>
    <x v="3296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x v="8"/>
    <x v="2279"/>
    <x v="1"/>
    <s v="plays"/>
  </r>
  <r>
    <n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x v="21"/>
    <x v="2280"/>
    <x v="1"/>
    <s v="plays"/>
  </r>
  <r>
    <n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x v="31"/>
    <x v="2281"/>
    <x v="1"/>
    <s v="plays"/>
  </r>
  <r>
    <n v="3300"/>
    <x v="3299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x v="104"/>
    <x v="2282"/>
    <x v="1"/>
    <s v="plays"/>
  </r>
  <r>
    <n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x v="18"/>
    <x v="699"/>
    <x v="1"/>
    <s v="plays"/>
  </r>
  <r>
    <n v="3302"/>
    <x v="3301"/>
    <s v="FilosofÃ­a de los anÃ³nimos"/>
    <x v="33"/>
    <x v="2186"/>
    <x v="0"/>
    <x v="3"/>
    <s v="EUR"/>
    <n v="1481099176"/>
    <n v="1478507176"/>
    <b v="0"/>
    <n v="50"/>
    <b v="1"/>
    <s v="theater/plays"/>
    <x v="33"/>
    <x v="2283"/>
    <x v="1"/>
    <s v="plays"/>
  </r>
  <r>
    <n v="3303"/>
    <x v="3302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x v="31"/>
    <x v="2284"/>
    <x v="1"/>
    <s v="plays"/>
  </r>
  <r>
    <n v="3304"/>
    <x v="330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x v="2"/>
    <x v="2285"/>
    <x v="1"/>
    <s v="plays"/>
  </r>
  <r>
    <n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x v="21"/>
    <x v="2286"/>
    <x v="1"/>
    <s v="plays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x v="215"/>
    <x v="2287"/>
    <x v="1"/>
    <s v="plays"/>
  </r>
  <r>
    <n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x v="13"/>
    <x v="2288"/>
    <x v="1"/>
    <s v="plays"/>
  </r>
  <r>
    <n v="3308"/>
    <x v="3307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x v="108"/>
    <x v="2289"/>
    <x v="1"/>
    <s v="plays"/>
  </r>
  <r>
    <n v="3309"/>
    <x v="3308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x v="175"/>
    <x v="656"/>
    <x v="1"/>
    <s v="plays"/>
  </r>
  <r>
    <n v="3310"/>
    <x v="3309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x v="8"/>
    <x v="2290"/>
    <x v="1"/>
    <s v="plays"/>
  </r>
  <r>
    <n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x v="5"/>
    <x v="2291"/>
    <x v="1"/>
    <s v="plays"/>
  </r>
  <r>
    <n v="3312"/>
    <x v="3311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x v="8"/>
    <x v="2254"/>
    <x v="1"/>
    <s v="plays"/>
  </r>
  <r>
    <n v="3313"/>
    <x v="3312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x v="31"/>
    <x v="2292"/>
    <x v="1"/>
    <s v="plays"/>
  </r>
  <r>
    <n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x v="185"/>
    <x v="2293"/>
    <x v="1"/>
    <s v="plays"/>
  </r>
  <r>
    <n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x v="5"/>
    <x v="2294"/>
    <x v="1"/>
    <s v="plays"/>
  </r>
  <r>
    <n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x v="8"/>
    <x v="2295"/>
    <x v="1"/>
    <s v="plays"/>
  </r>
  <r>
    <n v="3317"/>
    <x v="3316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x v="6"/>
    <x v="2296"/>
    <x v="1"/>
    <s v="plays"/>
  </r>
  <r>
    <n v="3318"/>
    <x v="33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x v="9"/>
    <x v="2297"/>
    <x v="1"/>
    <s v="plays"/>
  </r>
  <r>
    <n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x v="29"/>
    <x v="1178"/>
    <x v="1"/>
    <s v="plays"/>
  </r>
  <r>
    <n v="3320"/>
    <x v="3319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x v="7"/>
    <x v="2298"/>
    <x v="1"/>
    <s v="plays"/>
  </r>
  <r>
    <n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x v="13"/>
    <x v="1245"/>
    <x v="1"/>
    <s v="plays"/>
  </r>
  <r>
    <n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x v="21"/>
    <x v="2299"/>
    <x v="1"/>
    <s v="plays"/>
  </r>
  <r>
    <n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x v="9"/>
    <x v="2047"/>
    <x v="1"/>
    <s v="plays"/>
  </r>
  <r>
    <n v="3324"/>
    <x v="3323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x v="21"/>
    <x v="2300"/>
    <x v="1"/>
    <s v="plays"/>
  </r>
  <r>
    <n v="3325"/>
    <x v="3324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x v="40"/>
    <x v="179"/>
    <x v="1"/>
    <s v="plays"/>
  </r>
  <r>
    <n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x v="7"/>
    <x v="2301"/>
    <x v="1"/>
    <s v="plays"/>
  </r>
  <r>
    <n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x v="7"/>
    <x v="2302"/>
    <x v="1"/>
    <s v="plays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x v="91"/>
    <x v="2303"/>
    <x v="1"/>
    <s v="plays"/>
  </r>
  <r>
    <n v="3329"/>
    <x v="3328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x v="16"/>
    <x v="2304"/>
    <x v="1"/>
    <s v="plays"/>
  </r>
  <r>
    <n v="3330"/>
    <x v="3329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x v="6"/>
    <x v="2305"/>
    <x v="1"/>
    <s v="plays"/>
  </r>
  <r>
    <n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x v="2"/>
    <x v="2306"/>
    <x v="1"/>
    <s v="plays"/>
  </r>
  <r>
    <n v="3332"/>
    <x v="3331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x v="8"/>
    <x v="2307"/>
    <x v="1"/>
    <s v="plays"/>
  </r>
  <r>
    <n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x v="2"/>
    <x v="2308"/>
    <x v="1"/>
    <s v="plays"/>
  </r>
  <r>
    <n v="3334"/>
    <x v="3333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x v="86"/>
    <x v="2309"/>
    <x v="1"/>
    <s v="plays"/>
  </r>
  <r>
    <n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x v="8"/>
    <x v="2310"/>
    <x v="1"/>
    <s v="plays"/>
  </r>
  <r>
    <n v="3336"/>
    <x v="3335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x v="8"/>
    <x v="1770"/>
    <x v="1"/>
    <s v="plays"/>
  </r>
  <r>
    <n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x v="5"/>
    <x v="2311"/>
    <x v="1"/>
    <s v="plays"/>
  </r>
  <r>
    <n v="3338"/>
    <x v="3337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x v="21"/>
    <x v="2312"/>
    <x v="1"/>
    <s v="plays"/>
  </r>
  <r>
    <n v="3339"/>
    <x v="3338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x v="3"/>
    <x v="2313"/>
    <x v="1"/>
    <s v="plays"/>
  </r>
  <r>
    <n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x v="178"/>
    <x v="2314"/>
    <x v="1"/>
    <s v="plays"/>
  </r>
  <r>
    <n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x v="8"/>
    <x v="2315"/>
    <x v="1"/>
    <s v="plays"/>
  </r>
  <r>
    <n v="3342"/>
    <x v="3341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x v="21"/>
    <x v="2316"/>
    <x v="1"/>
    <s v="plays"/>
  </r>
  <r>
    <n v="3343"/>
    <x v="3342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x v="193"/>
    <x v="935"/>
    <x v="1"/>
    <s v="plays"/>
  </r>
  <r>
    <n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x v="7"/>
    <x v="2317"/>
    <x v="1"/>
    <s v="plays"/>
  </r>
  <r>
    <n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x v="22"/>
    <x v="73"/>
    <x v="1"/>
    <s v="plays"/>
  </r>
  <r>
    <n v="3346"/>
    <x v="3345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x v="5"/>
    <x v="2318"/>
    <x v="1"/>
    <s v="plays"/>
  </r>
  <r>
    <n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x v="17"/>
    <x v="2319"/>
    <x v="1"/>
    <s v="plays"/>
  </r>
  <r>
    <n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x v="8"/>
    <x v="2320"/>
    <x v="1"/>
    <s v="plays"/>
  </r>
  <r>
    <n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x v="42"/>
    <x v="2321"/>
    <x v="1"/>
    <s v="plays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x v="3"/>
    <x v="395"/>
    <x v="1"/>
    <s v="plays"/>
  </r>
  <r>
    <n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x v="7"/>
    <x v="2322"/>
    <x v="1"/>
    <s v="plays"/>
  </r>
  <r>
    <n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x v="29"/>
    <x v="2323"/>
    <x v="1"/>
    <s v="plays"/>
  </r>
  <r>
    <n v="3353"/>
    <x v="3351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x v="136"/>
    <x v="1245"/>
    <x v="1"/>
    <s v="plays"/>
  </r>
  <r>
    <n v="3354"/>
    <x v="3352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x v="21"/>
    <x v="2145"/>
    <x v="1"/>
    <s v="plays"/>
  </r>
  <r>
    <n v="3355"/>
    <x v="335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x v="9"/>
    <x v="2324"/>
    <x v="1"/>
    <s v="plays"/>
  </r>
  <r>
    <n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x v="7"/>
    <x v="2325"/>
    <x v="1"/>
    <s v="plays"/>
  </r>
  <r>
    <n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x v="7"/>
    <x v="2326"/>
    <x v="1"/>
    <s v="plays"/>
  </r>
  <r>
    <n v="3358"/>
    <x v="3356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x v="33"/>
    <x v="1555"/>
    <x v="1"/>
    <s v="plays"/>
  </r>
  <r>
    <n v="3359"/>
    <x v="3357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x v="6"/>
    <x v="2327"/>
    <x v="1"/>
    <s v="plays"/>
  </r>
  <r>
    <n v="3360"/>
    <x v="3358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x v="7"/>
    <x v="2036"/>
    <x v="1"/>
    <s v="plays"/>
  </r>
  <r>
    <n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x v="40"/>
    <x v="1417"/>
    <x v="1"/>
    <s v="plays"/>
  </r>
  <r>
    <n v="3362"/>
    <x v="3360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x v="147"/>
    <x v="2328"/>
    <x v="1"/>
    <s v="plays"/>
  </r>
  <r>
    <n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x v="7"/>
    <x v="2329"/>
    <x v="1"/>
    <s v="plays"/>
  </r>
  <r>
    <n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x v="6"/>
    <x v="2330"/>
    <x v="1"/>
    <s v="plays"/>
  </r>
  <r>
    <n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x v="3"/>
    <x v="2331"/>
    <x v="1"/>
    <s v="plays"/>
  </r>
  <r>
    <n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x v="360"/>
    <x v="2332"/>
    <x v="1"/>
    <s v="plays"/>
  </r>
  <r>
    <n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x v="17"/>
    <x v="2333"/>
    <x v="1"/>
    <s v="plays"/>
  </r>
  <r>
    <n v="3368"/>
    <x v="3366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x v="2"/>
    <x v="2334"/>
    <x v="1"/>
    <s v="plays"/>
  </r>
  <r>
    <n v="3369"/>
    <x v="3367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x v="3"/>
    <x v="2335"/>
    <x v="1"/>
    <s v="plays"/>
  </r>
  <r>
    <n v="3370"/>
    <x v="3368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x v="90"/>
    <x v="2336"/>
    <x v="1"/>
    <s v="plays"/>
  </r>
  <r>
    <n v="3371"/>
    <x v="3369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x v="86"/>
    <x v="2337"/>
    <x v="1"/>
    <s v="plays"/>
  </r>
  <r>
    <n v="3372"/>
    <x v="3370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x v="3"/>
    <x v="134"/>
    <x v="1"/>
    <s v="plays"/>
  </r>
  <r>
    <n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x v="8"/>
    <x v="1509"/>
    <x v="1"/>
    <s v="plays"/>
  </r>
  <r>
    <n v="3374"/>
    <x v="3372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x v="13"/>
    <x v="2338"/>
    <x v="1"/>
    <s v="plays"/>
  </r>
  <r>
    <n v="3375"/>
    <x v="3373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x v="8"/>
    <x v="2339"/>
    <x v="1"/>
    <s v="plays"/>
  </r>
  <r>
    <n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x v="8"/>
    <x v="2340"/>
    <x v="1"/>
    <s v="plays"/>
  </r>
  <r>
    <n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x v="7"/>
    <x v="1708"/>
    <x v="1"/>
    <s v="plays"/>
  </r>
  <r>
    <n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x v="29"/>
    <x v="2341"/>
    <x v="1"/>
    <s v="plays"/>
  </r>
  <r>
    <n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x v="3"/>
    <x v="2342"/>
    <x v="1"/>
    <s v="plays"/>
  </r>
  <r>
    <n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x v="3"/>
    <x v="2343"/>
    <x v="1"/>
    <s v="plays"/>
  </r>
  <r>
    <n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x v="21"/>
    <x v="2344"/>
    <x v="1"/>
    <s v="plays"/>
  </r>
  <r>
    <n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x v="7"/>
    <x v="2345"/>
    <x v="1"/>
    <s v="plays"/>
  </r>
  <r>
    <n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x v="20"/>
    <x v="2346"/>
    <x v="1"/>
    <s v="plays"/>
  </r>
  <r>
    <n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x v="8"/>
    <x v="2347"/>
    <x v="1"/>
    <s v="plays"/>
  </r>
  <r>
    <n v="3385"/>
    <x v="3383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x v="8"/>
    <x v="44"/>
    <x v="1"/>
    <s v="plays"/>
  </r>
  <r>
    <n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x v="2"/>
    <x v="392"/>
    <x v="1"/>
    <s v="plays"/>
  </r>
  <r>
    <n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x v="16"/>
    <x v="2348"/>
    <x v="1"/>
    <s v="plays"/>
  </r>
  <r>
    <n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x v="3"/>
    <x v="1154"/>
    <x v="1"/>
    <s v="plays"/>
  </r>
  <r>
    <n v="3389"/>
    <x v="3387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x v="41"/>
    <x v="2349"/>
    <x v="1"/>
    <s v="plays"/>
  </r>
  <r>
    <n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x v="21"/>
    <x v="2320"/>
    <x v="1"/>
    <s v="plays"/>
  </r>
  <r>
    <n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x v="316"/>
    <x v="2296"/>
    <x v="1"/>
    <s v="plays"/>
  </r>
  <r>
    <n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x v="8"/>
    <x v="683"/>
    <x v="1"/>
    <s v="plays"/>
  </r>
  <r>
    <n v="3393"/>
    <x v="3391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x v="6"/>
    <x v="2350"/>
    <x v="1"/>
    <s v="plays"/>
  </r>
  <r>
    <n v="3394"/>
    <x v="3392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x v="24"/>
    <x v="2005"/>
    <x v="1"/>
    <s v="plays"/>
  </r>
  <r>
    <n v="3395"/>
    <x v="3393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x v="361"/>
    <x v="2351"/>
    <x v="1"/>
    <s v="plays"/>
  </r>
  <r>
    <n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x v="3"/>
    <x v="2352"/>
    <x v="1"/>
    <s v="plays"/>
  </r>
  <r>
    <n v="3397"/>
    <x v="3395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x v="20"/>
    <x v="123"/>
    <x v="1"/>
    <s v="plays"/>
  </r>
  <r>
    <n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x v="38"/>
    <x v="555"/>
    <x v="1"/>
    <s v="plays"/>
  </r>
  <r>
    <n v="3399"/>
    <x v="3397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x v="3"/>
    <x v="2353"/>
    <x v="1"/>
    <s v="plays"/>
  </r>
  <r>
    <n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x v="8"/>
    <x v="2354"/>
    <x v="1"/>
    <s v="plays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x v="21"/>
    <x v="2355"/>
    <x v="1"/>
    <s v="plays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x v="5"/>
    <x v="2356"/>
    <x v="1"/>
    <s v="plays"/>
  </r>
  <r>
    <n v="3403"/>
    <x v="3401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x v="8"/>
    <x v="2124"/>
    <x v="1"/>
    <s v="plays"/>
  </r>
  <r>
    <n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x v="108"/>
    <x v="2357"/>
    <x v="1"/>
    <s v="plays"/>
  </r>
  <r>
    <n v="3405"/>
    <x v="3403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x v="178"/>
    <x v="2358"/>
    <x v="1"/>
    <s v="plays"/>
  </r>
  <r>
    <n v="3406"/>
    <x v="3404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x v="8"/>
    <x v="2359"/>
    <x v="1"/>
    <s v="plays"/>
  </r>
  <r>
    <n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x v="13"/>
    <x v="2360"/>
    <x v="1"/>
    <s v="plays"/>
  </r>
  <r>
    <n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x v="185"/>
    <x v="2361"/>
    <x v="1"/>
    <s v="plays"/>
  </r>
  <r>
    <n v="3409"/>
    <x v="3407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x v="39"/>
    <x v="2362"/>
    <x v="1"/>
    <s v="plays"/>
  </r>
  <r>
    <n v="3410"/>
    <x v="3408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x v="15"/>
    <x v="2363"/>
    <x v="1"/>
    <s v="plays"/>
  </r>
  <r>
    <n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x v="3"/>
    <x v="2364"/>
    <x v="1"/>
    <s v="plays"/>
  </r>
  <r>
    <n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x v="8"/>
    <x v="2365"/>
    <x v="1"/>
    <s v="plays"/>
  </r>
  <r>
    <n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x v="22"/>
    <x v="2235"/>
    <x v="1"/>
    <s v="plays"/>
  </r>
  <r>
    <n v="3414"/>
    <x v="3412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x v="3"/>
    <x v="2366"/>
    <x v="1"/>
    <s v="plays"/>
  </r>
  <r>
    <n v="3415"/>
    <x v="3413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x v="8"/>
    <x v="2367"/>
    <x v="1"/>
    <s v="plays"/>
  </r>
  <r>
    <n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x v="28"/>
    <x v="2368"/>
    <x v="1"/>
    <s v="plays"/>
  </r>
  <r>
    <n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x v="8"/>
    <x v="841"/>
    <x v="1"/>
    <s v="plays"/>
  </r>
  <r>
    <n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x v="7"/>
    <x v="2369"/>
    <x v="1"/>
    <s v="plays"/>
  </r>
  <r>
    <n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x v="13"/>
    <x v="2370"/>
    <x v="1"/>
    <s v="plays"/>
  </r>
  <r>
    <n v="3420"/>
    <x v="3418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x v="178"/>
    <x v="2178"/>
    <x v="1"/>
    <s v="plays"/>
  </r>
  <r>
    <n v="3421"/>
    <x v="3419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x v="7"/>
    <x v="2371"/>
    <x v="1"/>
    <s v="plays"/>
  </r>
  <r>
    <n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x v="15"/>
    <x v="2372"/>
    <x v="1"/>
    <s v="plays"/>
  </r>
  <r>
    <n v="3423"/>
    <x v="3421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x v="49"/>
    <x v="431"/>
    <x v="1"/>
    <s v="plays"/>
  </r>
  <r>
    <n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x v="3"/>
    <x v="2373"/>
    <x v="1"/>
    <s v="plays"/>
  </r>
  <r>
    <n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x v="33"/>
    <x v="2374"/>
    <x v="1"/>
    <s v="plays"/>
  </r>
  <r>
    <n v="3426"/>
    <x v="3424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x v="29"/>
    <x v="2375"/>
    <x v="1"/>
    <s v="plays"/>
  </r>
  <r>
    <n v="3427"/>
    <x v="3425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x v="8"/>
    <x v="246"/>
    <x v="1"/>
    <s v="plays"/>
  </r>
  <r>
    <n v="3428"/>
    <x v="3426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x v="33"/>
    <x v="2376"/>
    <x v="1"/>
    <s v="plays"/>
  </r>
  <r>
    <n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x v="22"/>
    <x v="1783"/>
    <x v="1"/>
    <s v="plays"/>
  </r>
  <r>
    <n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x v="15"/>
    <x v="2377"/>
    <x v="1"/>
    <s v="plays"/>
  </r>
  <r>
    <n v="3431"/>
    <x v="3429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x v="8"/>
    <x v="2378"/>
    <x v="1"/>
    <s v="plays"/>
  </r>
  <r>
    <n v="3432"/>
    <x v="3430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x v="5"/>
    <x v="2379"/>
    <x v="1"/>
    <s v="plays"/>
  </r>
  <r>
    <n v="3433"/>
    <x v="3431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x v="8"/>
    <x v="2380"/>
    <x v="1"/>
    <s v="plays"/>
  </r>
  <r>
    <n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x v="6"/>
    <x v="2381"/>
    <x v="1"/>
    <s v="plays"/>
  </r>
  <r>
    <n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x v="20"/>
    <x v="2382"/>
    <x v="1"/>
    <s v="plays"/>
  </r>
  <r>
    <n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x v="6"/>
    <x v="2383"/>
    <x v="1"/>
    <s v="plays"/>
  </r>
  <r>
    <n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x v="7"/>
    <x v="2384"/>
    <x v="1"/>
    <s v="plays"/>
  </r>
  <r>
    <n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x v="3"/>
    <x v="2385"/>
    <x v="1"/>
    <s v="plays"/>
  </r>
  <r>
    <n v="3439"/>
    <x v="3437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x v="165"/>
    <x v="2386"/>
    <x v="1"/>
    <s v="plays"/>
  </r>
  <r>
    <n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x v="2"/>
    <x v="1085"/>
    <x v="1"/>
    <s v="plays"/>
  </r>
  <r>
    <n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x v="33"/>
    <x v="2387"/>
    <x v="1"/>
    <s v="plays"/>
  </r>
  <r>
    <n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x v="8"/>
    <x v="672"/>
    <x v="1"/>
    <s v="plays"/>
  </r>
  <r>
    <n v="3443"/>
    <x v="3441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x v="362"/>
    <x v="2388"/>
    <x v="1"/>
    <s v="plays"/>
  </r>
  <r>
    <n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x v="363"/>
    <x v="2389"/>
    <x v="1"/>
    <s v="plays"/>
  </r>
  <r>
    <n v="3445"/>
    <x v="3443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x v="8"/>
    <x v="2390"/>
    <x v="1"/>
    <s v="plays"/>
  </r>
  <r>
    <n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x v="29"/>
    <x v="2391"/>
    <x v="1"/>
    <s v="plays"/>
  </r>
  <r>
    <n v="3447"/>
    <x v="3445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x v="29"/>
    <x v="2392"/>
    <x v="1"/>
    <s v="plays"/>
  </r>
  <r>
    <n v="3448"/>
    <x v="3446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x v="5"/>
    <x v="392"/>
    <x v="1"/>
    <s v="plays"/>
  </r>
  <r>
    <n v="3449"/>
    <x v="3447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x v="193"/>
    <x v="1922"/>
    <x v="1"/>
    <s v="plays"/>
  </r>
  <r>
    <n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x v="143"/>
    <x v="2393"/>
    <x v="1"/>
    <s v="plays"/>
  </r>
  <r>
    <n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x v="7"/>
    <x v="2394"/>
    <x v="1"/>
    <s v="plays"/>
  </r>
  <r>
    <n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x v="42"/>
    <x v="2395"/>
    <x v="1"/>
    <s v="plays"/>
  </r>
  <r>
    <n v="3453"/>
    <x v="3451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x v="30"/>
    <x v="440"/>
    <x v="1"/>
    <s v="plays"/>
  </r>
  <r>
    <n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x v="7"/>
    <x v="2396"/>
    <x v="1"/>
    <s v="plays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x v="7"/>
    <x v="2397"/>
    <x v="1"/>
    <s v="plays"/>
  </r>
  <r>
    <n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x v="87"/>
    <x v="2398"/>
    <x v="1"/>
    <s v="plays"/>
  </r>
  <r>
    <n v="3457"/>
    <x v="3455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x v="49"/>
    <x v="2399"/>
    <x v="1"/>
    <s v="plays"/>
  </r>
  <r>
    <n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x v="39"/>
    <x v="2400"/>
    <x v="1"/>
    <s v="plays"/>
  </r>
  <r>
    <n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x v="9"/>
    <x v="2401"/>
    <x v="1"/>
    <s v="plays"/>
  </r>
  <r>
    <n v="3460"/>
    <x v="3458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x v="364"/>
    <x v="73"/>
    <x v="1"/>
    <s v="plays"/>
  </r>
  <r>
    <n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x v="86"/>
    <x v="2402"/>
    <x v="1"/>
    <s v="plays"/>
  </r>
  <r>
    <n v="3462"/>
    <x v="3460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x v="180"/>
    <x v="2403"/>
    <x v="1"/>
    <s v="plays"/>
  </r>
  <r>
    <n v="3463"/>
    <x v="3461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x v="33"/>
    <x v="2404"/>
    <x v="1"/>
    <s v="plays"/>
  </r>
  <r>
    <n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x v="21"/>
    <x v="2405"/>
    <x v="1"/>
    <s v="plays"/>
  </r>
  <r>
    <n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x v="33"/>
    <x v="2406"/>
    <x v="1"/>
    <s v="plays"/>
  </r>
  <r>
    <n v="3466"/>
    <x v="3464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x v="37"/>
    <x v="2407"/>
    <x v="1"/>
    <s v="plays"/>
  </r>
  <r>
    <n v="3467"/>
    <x v="3465"/>
    <s v="Venus in Fur, By David Ives."/>
    <x v="9"/>
    <x v="168"/>
    <x v="0"/>
    <x v="0"/>
    <s v="USD"/>
    <n v="1426864032"/>
    <n v="1424275632"/>
    <b v="0"/>
    <n v="47"/>
    <b v="1"/>
    <s v="theater/plays"/>
    <x v="7"/>
    <x v="890"/>
    <x v="1"/>
    <s v="plays"/>
  </r>
  <r>
    <n v="3468"/>
    <x v="3466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x v="108"/>
    <x v="2408"/>
    <x v="1"/>
    <s v="plays"/>
  </r>
  <r>
    <n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x v="40"/>
    <x v="2000"/>
    <x v="1"/>
    <s v="plays"/>
  </r>
  <r>
    <n v="3470"/>
    <x v="3468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x v="95"/>
    <x v="683"/>
    <x v="1"/>
    <s v="plays"/>
  </r>
  <r>
    <n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x v="205"/>
    <x v="1299"/>
    <x v="1"/>
    <s v="plays"/>
  </r>
  <r>
    <n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x v="21"/>
    <x v="2230"/>
    <x v="1"/>
    <s v="plays"/>
  </r>
  <r>
    <n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x v="8"/>
    <x v="2409"/>
    <x v="1"/>
    <s v="plays"/>
  </r>
  <r>
    <n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x v="7"/>
    <x v="2410"/>
    <x v="1"/>
    <s v="plays"/>
  </r>
  <r>
    <n v="3475"/>
    <x v="3473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x v="40"/>
    <x v="135"/>
    <x v="1"/>
    <s v="plays"/>
  </r>
  <r>
    <n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x v="3"/>
    <x v="364"/>
    <x v="1"/>
    <s v="plays"/>
  </r>
  <r>
    <n v="3477"/>
    <x v="3475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x v="41"/>
    <x v="2411"/>
    <x v="1"/>
    <s v="plays"/>
  </r>
  <r>
    <n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x v="40"/>
    <x v="2412"/>
    <x v="1"/>
    <s v="plays"/>
  </r>
  <r>
    <n v="3479"/>
    <x v="3477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x v="30"/>
    <x v="2413"/>
    <x v="1"/>
    <s v="plays"/>
  </r>
  <r>
    <n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x v="1"/>
    <x v="2414"/>
    <x v="1"/>
    <s v="plays"/>
  </r>
  <r>
    <n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x v="17"/>
    <x v="2415"/>
    <x v="1"/>
    <s v="plays"/>
  </r>
  <r>
    <n v="3482"/>
    <x v="3480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x v="178"/>
    <x v="366"/>
    <x v="1"/>
    <s v="plays"/>
  </r>
  <r>
    <n v="3483"/>
    <x v="3481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x v="12"/>
    <x v="2376"/>
    <x v="1"/>
    <s v="plays"/>
  </r>
  <r>
    <n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x v="35"/>
    <x v="2416"/>
    <x v="1"/>
    <s v="plays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x v="7"/>
    <x v="2281"/>
    <x v="1"/>
    <s v="plays"/>
  </r>
  <r>
    <n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x v="19"/>
    <x v="2417"/>
    <x v="1"/>
    <s v="plays"/>
  </r>
  <r>
    <n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x v="30"/>
    <x v="2418"/>
    <x v="1"/>
    <s v="plays"/>
  </r>
  <r>
    <n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x v="10"/>
    <x v="2419"/>
    <x v="1"/>
    <s v="plays"/>
  </r>
  <r>
    <n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x v="40"/>
    <x v="91"/>
    <x v="1"/>
    <s v="plays"/>
  </r>
  <r>
    <n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x v="30"/>
    <x v="1604"/>
    <x v="1"/>
    <s v="plays"/>
  </r>
  <r>
    <n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x v="137"/>
    <x v="2420"/>
    <x v="1"/>
    <s v="plays"/>
  </r>
  <r>
    <n v="3492"/>
    <x v="3490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x v="2"/>
    <x v="2421"/>
    <x v="1"/>
    <s v="plays"/>
  </r>
  <r>
    <n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x v="8"/>
    <x v="246"/>
    <x v="1"/>
    <s v="plays"/>
  </r>
  <r>
    <n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x v="8"/>
    <x v="2422"/>
    <x v="1"/>
    <s v="plays"/>
  </r>
  <r>
    <n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x v="13"/>
    <x v="797"/>
    <x v="1"/>
    <s v="plays"/>
  </r>
  <r>
    <n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x v="39"/>
    <x v="2423"/>
    <x v="1"/>
    <s v="plays"/>
  </r>
  <r>
    <n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x v="15"/>
    <x v="2424"/>
    <x v="1"/>
    <s v="plays"/>
  </r>
  <r>
    <n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x v="21"/>
    <x v="2425"/>
    <x v="1"/>
    <s v="plays"/>
  </r>
  <r>
    <n v="3499"/>
    <x v="3497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x v="6"/>
    <x v="2426"/>
    <x v="1"/>
    <s v="plays"/>
  </r>
  <r>
    <n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x v="6"/>
    <x v="2427"/>
    <x v="1"/>
    <s v="plays"/>
  </r>
  <r>
    <n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x v="7"/>
    <x v="2428"/>
    <x v="1"/>
    <s v="plays"/>
  </r>
  <r>
    <n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x v="2"/>
    <x v="2429"/>
    <x v="1"/>
    <s v="plays"/>
  </r>
  <r>
    <n v="3503"/>
    <x v="3501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x v="29"/>
    <x v="2430"/>
    <x v="1"/>
    <s v="plays"/>
  </r>
  <r>
    <n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x v="8"/>
    <x v="178"/>
    <x v="1"/>
    <s v="plays"/>
  </r>
  <r>
    <n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x v="3"/>
    <x v="2431"/>
    <x v="1"/>
    <s v="plays"/>
  </r>
  <r>
    <n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x v="21"/>
    <x v="2432"/>
    <x v="1"/>
    <s v="plays"/>
  </r>
  <r>
    <n v="3507"/>
    <x v="3505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x v="3"/>
    <x v="1716"/>
    <x v="1"/>
    <s v="plays"/>
  </r>
  <r>
    <n v="3508"/>
    <x v="3506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x v="144"/>
    <x v="1028"/>
    <x v="1"/>
    <s v="plays"/>
  </r>
  <r>
    <n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x v="6"/>
    <x v="2433"/>
    <x v="1"/>
    <s v="plays"/>
  </r>
  <r>
    <n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x v="7"/>
    <x v="2434"/>
    <x v="1"/>
    <s v="plays"/>
  </r>
  <r>
    <n v="3511"/>
    <x v="3509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x v="7"/>
    <x v="2435"/>
    <x v="1"/>
    <s v="plays"/>
  </r>
  <r>
    <n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x v="8"/>
    <x v="2436"/>
    <x v="1"/>
    <s v="plays"/>
  </r>
  <r>
    <n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x v="90"/>
    <x v="2437"/>
    <x v="1"/>
    <s v="plays"/>
  </r>
  <r>
    <n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x v="5"/>
    <x v="687"/>
    <x v="1"/>
    <s v="plays"/>
  </r>
  <r>
    <n v="3515"/>
    <x v="3513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x v="33"/>
    <x v="2438"/>
    <x v="1"/>
    <s v="plays"/>
  </r>
  <r>
    <n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x v="8"/>
    <x v="2439"/>
    <x v="1"/>
    <s v="plays"/>
  </r>
  <r>
    <n v="3517"/>
    <x v="3515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x v="8"/>
    <x v="2440"/>
    <x v="1"/>
    <s v="plays"/>
  </r>
  <r>
    <n v="3518"/>
    <x v="3516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x v="5"/>
    <x v="2441"/>
    <x v="1"/>
    <s v="plays"/>
  </r>
  <r>
    <n v="3519"/>
    <x v="3517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x v="7"/>
    <x v="2442"/>
    <x v="1"/>
    <s v="plays"/>
  </r>
  <r>
    <n v="3520"/>
    <x v="3518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x v="7"/>
    <x v="2443"/>
    <x v="1"/>
    <s v="plays"/>
  </r>
  <r>
    <n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x v="312"/>
    <x v="1300"/>
    <x v="1"/>
    <s v="plays"/>
  </r>
  <r>
    <n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x v="8"/>
    <x v="2444"/>
    <x v="1"/>
    <s v="plays"/>
  </r>
  <r>
    <n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x v="35"/>
    <x v="2445"/>
    <x v="1"/>
    <s v="plays"/>
  </r>
  <r>
    <n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x v="21"/>
    <x v="2446"/>
    <x v="1"/>
    <s v="plays"/>
  </r>
  <r>
    <n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x v="6"/>
    <x v="2447"/>
    <x v="1"/>
    <s v="plays"/>
  </r>
  <r>
    <n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x v="21"/>
    <x v="2448"/>
    <x v="1"/>
    <s v="plays"/>
  </r>
  <r>
    <n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x v="16"/>
    <x v="2010"/>
    <x v="1"/>
    <s v="plays"/>
  </r>
  <r>
    <n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x v="7"/>
    <x v="2449"/>
    <x v="1"/>
    <s v="plays"/>
  </r>
  <r>
    <n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x v="88"/>
    <x v="2202"/>
    <x v="1"/>
    <s v="plays"/>
  </r>
  <r>
    <n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x v="8"/>
    <x v="178"/>
    <x v="1"/>
    <s v="plays"/>
  </r>
  <r>
    <n v="3531"/>
    <x v="3529"/>
    <s v="A political comedy for a crazy election year"/>
    <x v="28"/>
    <x v="1958"/>
    <x v="0"/>
    <x v="0"/>
    <s v="USD"/>
    <n v="1467301334"/>
    <n v="1464709334"/>
    <b v="0"/>
    <n v="26"/>
    <b v="1"/>
    <s v="theater/plays"/>
    <x v="30"/>
    <x v="2450"/>
    <x v="1"/>
    <s v="plays"/>
  </r>
  <r>
    <n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x v="17"/>
    <x v="2451"/>
    <x v="1"/>
    <s v="plays"/>
  </r>
  <r>
    <n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x v="9"/>
    <x v="2452"/>
    <x v="1"/>
    <s v="plays"/>
  </r>
  <r>
    <n v="3534"/>
    <x v="3532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x v="94"/>
    <x v="2453"/>
    <x v="1"/>
    <s v="plays"/>
  </r>
  <r>
    <n v="3535"/>
    <x v="3533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x v="33"/>
    <x v="1428"/>
    <x v="1"/>
    <s v="plays"/>
  </r>
  <r>
    <n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x v="42"/>
    <x v="2454"/>
    <x v="1"/>
    <s v="plays"/>
  </r>
  <r>
    <n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x v="144"/>
    <x v="145"/>
    <x v="1"/>
    <s v="plays"/>
  </r>
  <r>
    <n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x v="30"/>
    <x v="2455"/>
    <x v="1"/>
    <s v="plays"/>
  </r>
  <r>
    <n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x v="28"/>
    <x v="2456"/>
    <x v="1"/>
    <s v="plays"/>
  </r>
  <r>
    <n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x v="4"/>
    <x v="885"/>
    <x v="1"/>
    <s v="plays"/>
  </r>
  <r>
    <n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x v="2"/>
    <x v="104"/>
    <x v="1"/>
    <s v="plays"/>
  </r>
  <r>
    <n v="3542"/>
    <x v="3540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x v="21"/>
    <x v="2457"/>
    <x v="1"/>
    <s v="plays"/>
  </r>
  <r>
    <n v="3543"/>
    <x v="3541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x v="2"/>
    <x v="2458"/>
    <x v="1"/>
    <s v="plays"/>
  </r>
  <r>
    <n v="3544"/>
    <x v="3542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x v="8"/>
    <x v="2459"/>
    <x v="1"/>
    <s v="plays"/>
  </r>
  <r>
    <n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x v="8"/>
    <x v="90"/>
    <x v="1"/>
    <s v="plays"/>
  </r>
  <r>
    <n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x v="21"/>
    <x v="2460"/>
    <x v="1"/>
    <s v="plays"/>
  </r>
  <r>
    <n v="3547"/>
    <x v="3545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x v="35"/>
    <x v="2461"/>
    <x v="1"/>
    <s v="plays"/>
  </r>
  <r>
    <n v="3548"/>
    <x v="3546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x v="21"/>
    <x v="2414"/>
    <x v="1"/>
    <s v="plays"/>
  </r>
  <r>
    <n v="3549"/>
    <x v="3547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x v="21"/>
    <x v="2462"/>
    <x v="1"/>
    <s v="plays"/>
  </r>
  <r>
    <n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x v="2"/>
    <x v="2463"/>
    <x v="1"/>
    <s v="plays"/>
  </r>
  <r>
    <n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x v="21"/>
    <x v="1756"/>
    <x v="1"/>
    <s v="plays"/>
  </r>
  <r>
    <n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x v="8"/>
    <x v="2464"/>
    <x v="1"/>
    <s v="plays"/>
  </r>
  <r>
    <n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x v="6"/>
    <x v="1382"/>
    <x v="1"/>
    <s v="plays"/>
  </r>
  <r>
    <n v="3554"/>
    <x v="3552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x v="40"/>
    <x v="2465"/>
    <x v="1"/>
    <s v="plays"/>
  </r>
  <r>
    <n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x v="8"/>
    <x v="1199"/>
    <x v="1"/>
    <s v="plays"/>
  </r>
  <r>
    <n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x v="8"/>
    <x v="2466"/>
    <x v="1"/>
    <s v="plays"/>
  </r>
  <r>
    <n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x v="8"/>
    <x v="2467"/>
    <x v="1"/>
    <s v="plays"/>
  </r>
  <r>
    <n v="3558"/>
    <x v="3556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x v="124"/>
    <x v="2468"/>
    <x v="1"/>
    <s v="plays"/>
  </r>
  <r>
    <n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x v="3"/>
    <x v="2469"/>
    <x v="1"/>
    <s v="plays"/>
  </r>
  <r>
    <n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x v="29"/>
    <x v="2470"/>
    <x v="1"/>
    <s v="plays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x v="21"/>
    <x v="2471"/>
    <x v="1"/>
    <s v="plays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x v="328"/>
    <x v="2472"/>
    <x v="1"/>
    <s v="plays"/>
  </r>
  <r>
    <n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x v="2"/>
    <x v="2473"/>
    <x v="1"/>
    <s v="plays"/>
  </r>
  <r>
    <n v="3564"/>
    <x v="3562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x v="7"/>
    <x v="2474"/>
    <x v="1"/>
    <s v="plays"/>
  </r>
  <r>
    <n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x v="26"/>
    <x v="2475"/>
    <x v="1"/>
    <s v="plays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x v="2"/>
    <x v="2476"/>
    <x v="1"/>
    <s v="plays"/>
  </r>
  <r>
    <n v="3567"/>
    <x v="3565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x v="15"/>
    <x v="2477"/>
    <x v="1"/>
    <s v="plays"/>
  </r>
  <r>
    <n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x v="38"/>
    <x v="700"/>
    <x v="1"/>
    <s v="plays"/>
  </r>
  <r>
    <n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x v="8"/>
    <x v="2478"/>
    <x v="1"/>
    <s v="plays"/>
  </r>
  <r>
    <n v="3570"/>
    <x v="3568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x v="35"/>
    <x v="1336"/>
    <x v="1"/>
    <s v="plays"/>
  </r>
  <r>
    <n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x v="108"/>
    <x v="2479"/>
    <x v="1"/>
    <s v="plays"/>
  </r>
  <r>
    <n v="3572"/>
    <x v="3570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x v="8"/>
    <x v="2480"/>
    <x v="1"/>
    <s v="plays"/>
  </r>
  <r>
    <n v="3573"/>
    <x v="3571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x v="33"/>
    <x v="2481"/>
    <x v="1"/>
    <s v="plays"/>
  </r>
  <r>
    <n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x v="6"/>
    <x v="2482"/>
    <x v="1"/>
    <s v="plays"/>
  </r>
  <r>
    <n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x v="7"/>
    <x v="2483"/>
    <x v="1"/>
    <s v="plays"/>
  </r>
  <r>
    <n v="3576"/>
    <x v="3574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x v="8"/>
    <x v="135"/>
    <x v="1"/>
    <s v="plays"/>
  </r>
  <r>
    <n v="3577"/>
    <x v="3575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x v="22"/>
    <x v="673"/>
    <x v="1"/>
    <s v="plays"/>
  </r>
  <r>
    <n v="3578"/>
    <x v="3576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x v="8"/>
    <x v="1318"/>
    <x v="1"/>
    <s v="plays"/>
  </r>
  <r>
    <n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x v="8"/>
    <x v="669"/>
    <x v="1"/>
    <s v="plays"/>
  </r>
  <r>
    <n v="3580"/>
    <x v="3578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x v="35"/>
    <x v="2484"/>
    <x v="1"/>
    <s v="plays"/>
  </r>
  <r>
    <n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x v="8"/>
    <x v="836"/>
    <x v="1"/>
    <s v="plays"/>
  </r>
  <r>
    <n v="3582"/>
    <x v="3580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x v="315"/>
    <x v="2485"/>
    <x v="1"/>
    <s v="plays"/>
  </r>
  <r>
    <n v="3583"/>
    <x v="3581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x v="15"/>
    <x v="938"/>
    <x v="1"/>
    <s v="plays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x v="31"/>
    <x v="2486"/>
    <x v="1"/>
    <s v="plays"/>
  </r>
  <r>
    <n v="3585"/>
    <x v="3583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x v="17"/>
    <x v="2487"/>
    <x v="1"/>
    <s v="plays"/>
  </r>
  <r>
    <n v="3586"/>
    <x v="3584"/>
    <s v="See Theatre In A New Light"/>
    <x v="51"/>
    <x v="2369"/>
    <x v="0"/>
    <x v="0"/>
    <s v="USD"/>
    <n v="1474649070"/>
    <n v="1469465070"/>
    <b v="0"/>
    <n v="54"/>
    <b v="1"/>
    <s v="theater/plays"/>
    <x v="15"/>
    <x v="2488"/>
    <x v="1"/>
    <s v="plays"/>
  </r>
  <r>
    <n v="3587"/>
    <x v="3585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x v="37"/>
    <x v="2489"/>
    <x v="1"/>
    <s v="plays"/>
  </r>
  <r>
    <n v="3588"/>
    <x v="3586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x v="7"/>
    <x v="2490"/>
    <x v="1"/>
    <s v="plays"/>
  </r>
  <r>
    <n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x v="30"/>
    <x v="2491"/>
    <x v="1"/>
    <s v="plays"/>
  </r>
  <r>
    <n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x v="8"/>
    <x v="2492"/>
    <x v="1"/>
    <s v="plays"/>
  </r>
  <r>
    <n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x v="215"/>
    <x v="2493"/>
    <x v="1"/>
    <s v="plays"/>
  </r>
  <r>
    <n v="3592"/>
    <x v="3590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x v="37"/>
    <x v="2494"/>
    <x v="1"/>
    <s v="plays"/>
  </r>
  <r>
    <n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x v="38"/>
    <x v="2495"/>
    <x v="1"/>
    <s v="plays"/>
  </r>
  <r>
    <n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x v="9"/>
    <x v="2496"/>
    <x v="1"/>
    <s v="plays"/>
  </r>
  <r>
    <n v="3595"/>
    <x v="3593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x v="17"/>
    <x v="2497"/>
    <x v="1"/>
    <s v="plays"/>
  </r>
  <r>
    <n v="3596"/>
    <x v="3594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x v="29"/>
    <x v="2498"/>
    <x v="1"/>
    <s v="plays"/>
  </r>
  <r>
    <n v="3597"/>
    <x v="3595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x v="33"/>
    <x v="2499"/>
    <x v="1"/>
    <s v="plays"/>
  </r>
  <r>
    <n v="3598"/>
    <x v="3596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x v="5"/>
    <x v="99"/>
    <x v="1"/>
    <s v="plays"/>
  </r>
  <r>
    <n v="3599"/>
    <x v="3597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x v="180"/>
    <x v="1225"/>
    <x v="1"/>
    <s v="plays"/>
  </r>
  <r>
    <n v="3600"/>
    <x v="3598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x v="22"/>
    <x v="2500"/>
    <x v="1"/>
    <s v="plays"/>
  </r>
  <r>
    <n v="3601"/>
    <x v="3599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x v="3"/>
    <x v="104"/>
    <x v="1"/>
    <s v="plays"/>
  </r>
  <r>
    <n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x v="8"/>
    <x v="2501"/>
    <x v="1"/>
    <s v="plays"/>
  </r>
  <r>
    <n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x v="193"/>
    <x v="290"/>
    <x v="1"/>
    <s v="plays"/>
  </r>
  <r>
    <n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x v="40"/>
    <x v="2502"/>
    <x v="1"/>
    <s v="plays"/>
  </r>
  <r>
    <n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x v="361"/>
    <x v="76"/>
    <x v="1"/>
    <s v="plays"/>
  </r>
  <r>
    <n v="3606"/>
    <x v="3604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x v="22"/>
    <x v="2503"/>
    <x v="1"/>
    <s v="plays"/>
  </r>
  <r>
    <n v="3607"/>
    <x v="3605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x v="2"/>
    <x v="2005"/>
    <x v="1"/>
    <s v="plays"/>
  </r>
  <r>
    <n v="3608"/>
    <x v="3606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x v="8"/>
    <x v="1354"/>
    <x v="1"/>
    <s v="plays"/>
  </r>
  <r>
    <n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x v="42"/>
    <x v="2504"/>
    <x v="1"/>
    <s v="plays"/>
  </r>
  <r>
    <n v="3610"/>
    <x v="3608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x v="184"/>
    <x v="2505"/>
    <x v="1"/>
    <s v="plays"/>
  </r>
  <r>
    <n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x v="104"/>
    <x v="583"/>
    <x v="1"/>
    <s v="plays"/>
  </r>
  <r>
    <n v="3612"/>
    <x v="3610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x v="124"/>
    <x v="2506"/>
    <x v="1"/>
    <s v="plays"/>
  </r>
  <r>
    <n v="3613"/>
    <x v="3611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x v="8"/>
    <x v="368"/>
    <x v="1"/>
    <s v="plays"/>
  </r>
  <r>
    <n v="3614"/>
    <x v="3438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x v="7"/>
    <x v="2507"/>
    <x v="1"/>
    <s v="plays"/>
  </r>
  <r>
    <n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x v="13"/>
    <x v="2508"/>
    <x v="1"/>
    <s v="plays"/>
  </r>
  <r>
    <n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x v="105"/>
    <x v="2509"/>
    <x v="1"/>
    <s v="plays"/>
  </r>
  <r>
    <n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x v="17"/>
    <x v="383"/>
    <x v="1"/>
    <s v="plays"/>
  </r>
  <r>
    <n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x v="7"/>
    <x v="2350"/>
    <x v="1"/>
    <s v="plays"/>
  </r>
  <r>
    <n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x v="40"/>
    <x v="1137"/>
    <x v="1"/>
    <s v="plays"/>
  </r>
  <r>
    <n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x v="2"/>
    <x v="2510"/>
    <x v="1"/>
    <s v="plays"/>
  </r>
  <r>
    <n v="3621"/>
    <x v="3618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x v="5"/>
    <x v="2511"/>
    <x v="1"/>
    <s v="plays"/>
  </r>
  <r>
    <n v="3622"/>
    <x v="3619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x v="8"/>
    <x v="635"/>
    <x v="1"/>
    <s v="plays"/>
  </r>
  <r>
    <n v="3623"/>
    <x v="3620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x v="28"/>
    <x v="1461"/>
    <x v="1"/>
    <s v="plays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x v="2"/>
    <x v="2512"/>
    <x v="1"/>
    <s v="plays"/>
  </r>
  <r>
    <n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x v="33"/>
    <x v="1765"/>
    <x v="1"/>
    <s v="plays"/>
  </r>
  <r>
    <n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x v="21"/>
    <x v="2513"/>
    <x v="1"/>
    <s v="plays"/>
  </r>
  <r>
    <n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x v="8"/>
    <x v="2514"/>
    <x v="1"/>
    <s v="plays"/>
  </r>
  <r>
    <n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x v="50"/>
    <x v="121"/>
    <x v="1"/>
    <s v="musical"/>
  </r>
  <r>
    <n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x v="50"/>
    <x v="120"/>
    <x v="1"/>
    <s v="musical"/>
  </r>
  <r>
    <n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x v="50"/>
    <x v="120"/>
    <x v="1"/>
    <s v="musical"/>
  </r>
  <r>
    <n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x v="76"/>
    <x v="2515"/>
    <x v="1"/>
    <s v="musical"/>
  </r>
  <r>
    <n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x v="68"/>
    <x v="101"/>
    <x v="1"/>
    <s v="musical"/>
  </r>
  <r>
    <n v="3633"/>
    <x v="3630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x v="131"/>
    <x v="2516"/>
    <x v="1"/>
    <s v="musical"/>
  </r>
  <r>
    <n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x v="65"/>
    <x v="2517"/>
    <x v="1"/>
    <s v="musical"/>
  </r>
  <r>
    <n v="3635"/>
    <x v="3632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x v="71"/>
    <x v="2518"/>
    <x v="1"/>
    <s v="musical"/>
  </r>
  <r>
    <n v="3636"/>
    <x v="3633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x v="50"/>
    <x v="121"/>
    <x v="1"/>
    <s v="musical"/>
  </r>
  <r>
    <n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x v="134"/>
    <x v="2519"/>
    <x v="1"/>
    <s v="musical"/>
  </r>
  <r>
    <n v="3638"/>
    <x v="3635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x v="113"/>
    <x v="1694"/>
    <x v="1"/>
    <s v="musical"/>
  </r>
  <r>
    <n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x v="50"/>
    <x v="120"/>
    <x v="1"/>
    <s v="musical"/>
  </r>
  <r>
    <n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x v="52"/>
    <x v="1714"/>
    <x v="1"/>
    <s v="musical"/>
  </r>
  <r>
    <n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x v="50"/>
    <x v="121"/>
    <x v="1"/>
    <s v="musical"/>
  </r>
  <r>
    <n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x v="53"/>
    <x v="501"/>
    <x v="1"/>
    <s v="musical"/>
  </r>
  <r>
    <n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x v="50"/>
    <x v="121"/>
    <x v="1"/>
    <s v="musical"/>
  </r>
  <r>
    <n v="3644"/>
    <x v="3641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x v="63"/>
    <x v="2520"/>
    <x v="1"/>
    <s v="musical"/>
  </r>
  <r>
    <n v="3645"/>
    <x v="3642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x v="50"/>
    <x v="120"/>
    <x v="1"/>
    <s v="musical"/>
  </r>
  <r>
    <n v="3646"/>
    <x v="3643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x v="62"/>
    <x v="2521"/>
    <x v="1"/>
    <s v="musical"/>
  </r>
  <r>
    <n v="3647"/>
    <x v="3644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x v="52"/>
    <x v="2"/>
    <x v="1"/>
    <s v="musical"/>
  </r>
  <r>
    <n v="3648"/>
    <x v="3645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x v="8"/>
    <x v="2522"/>
    <x v="1"/>
    <s v="plays"/>
  </r>
  <r>
    <n v="3649"/>
    <x v="3646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x v="3"/>
    <x v="1158"/>
    <x v="1"/>
    <s v="plays"/>
  </r>
  <r>
    <n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x v="8"/>
    <x v="2011"/>
    <x v="1"/>
    <s v="plays"/>
  </r>
  <r>
    <n v="3651"/>
    <x v="3648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x v="3"/>
    <x v="1337"/>
    <x v="1"/>
    <s v="plays"/>
  </r>
  <r>
    <n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x v="365"/>
    <x v="2523"/>
    <x v="1"/>
    <s v="plays"/>
  </r>
  <r>
    <n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x v="7"/>
    <x v="2524"/>
    <x v="1"/>
    <s v="plays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x v="107"/>
    <x v="2525"/>
    <x v="1"/>
    <s v="plays"/>
  </r>
  <r>
    <n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x v="31"/>
    <x v="2526"/>
    <x v="1"/>
    <s v="plays"/>
  </r>
  <r>
    <n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x v="6"/>
    <x v="2527"/>
    <x v="1"/>
    <s v="plays"/>
  </r>
  <r>
    <n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x v="38"/>
    <x v="2528"/>
    <x v="1"/>
    <s v="plays"/>
  </r>
  <r>
    <n v="3658"/>
    <x v="3654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x v="7"/>
    <x v="1700"/>
    <x v="1"/>
    <s v="plays"/>
  </r>
  <r>
    <n v="3659"/>
    <x v="3655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x v="21"/>
    <x v="2529"/>
    <x v="1"/>
    <s v="plays"/>
  </r>
  <r>
    <n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x v="8"/>
    <x v="2530"/>
    <x v="1"/>
    <s v="plays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x v="38"/>
    <x v="2531"/>
    <x v="1"/>
    <s v="plays"/>
  </r>
  <r>
    <n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x v="7"/>
    <x v="2532"/>
    <x v="1"/>
    <s v="plays"/>
  </r>
  <r>
    <n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x v="3"/>
    <x v="433"/>
    <x v="1"/>
    <s v="plays"/>
  </r>
  <r>
    <n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x v="15"/>
    <x v="2533"/>
    <x v="1"/>
    <s v="plays"/>
  </r>
  <r>
    <n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x v="41"/>
    <x v="2534"/>
    <x v="1"/>
    <s v="plays"/>
  </r>
  <r>
    <n v="3666"/>
    <x v="3662"/>
    <s v="Artistic Internship @ Ojai Playwrights Conference"/>
    <x v="38"/>
    <x v="647"/>
    <x v="0"/>
    <x v="0"/>
    <s v="USD"/>
    <n v="1406185200"/>
    <n v="1404337382"/>
    <b v="0"/>
    <n v="38"/>
    <b v="1"/>
    <s v="theater/plays"/>
    <x v="8"/>
    <x v="2535"/>
    <x v="1"/>
    <s v="plays"/>
  </r>
  <r>
    <n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x v="33"/>
    <x v="2536"/>
    <x v="1"/>
    <s v="plays"/>
  </r>
  <r>
    <n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x v="3"/>
    <x v="2537"/>
    <x v="1"/>
    <s v="plays"/>
  </r>
  <r>
    <n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x v="178"/>
    <x v="2538"/>
    <x v="1"/>
    <s v="plays"/>
  </r>
  <r>
    <n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x v="5"/>
    <x v="2539"/>
    <x v="1"/>
    <s v="plays"/>
  </r>
  <r>
    <n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x v="7"/>
    <x v="2540"/>
    <x v="1"/>
    <s v="plays"/>
  </r>
  <r>
    <n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x v="21"/>
    <x v="2541"/>
    <x v="1"/>
    <s v="plays"/>
  </r>
  <r>
    <n v="3673"/>
    <x v="3669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x v="35"/>
    <x v="2542"/>
    <x v="1"/>
    <s v="plays"/>
  </r>
  <r>
    <n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x v="8"/>
    <x v="2543"/>
    <x v="1"/>
    <s v="plays"/>
  </r>
  <r>
    <n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x v="49"/>
    <x v="457"/>
    <x v="1"/>
    <s v="plays"/>
  </r>
  <r>
    <n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x v="32"/>
    <x v="2544"/>
    <x v="1"/>
    <s v="plays"/>
  </r>
  <r>
    <n v="3677"/>
    <x v="3673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x v="33"/>
    <x v="2545"/>
    <x v="1"/>
    <s v="plays"/>
  </r>
  <r>
    <n v="3678"/>
    <x v="3674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x v="33"/>
    <x v="2546"/>
    <x v="1"/>
    <s v="plays"/>
  </r>
  <r>
    <n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x v="5"/>
    <x v="2547"/>
    <x v="1"/>
    <s v="plays"/>
  </r>
  <r>
    <n v="3680"/>
    <x v="3676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x v="40"/>
    <x v="2548"/>
    <x v="1"/>
    <s v="plays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x v="20"/>
    <x v="1025"/>
    <x v="1"/>
    <s v="plays"/>
  </r>
  <r>
    <n v="3682"/>
    <x v="3678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x v="86"/>
    <x v="69"/>
    <x v="1"/>
    <s v="plays"/>
  </r>
  <r>
    <n v="3683"/>
    <x v="3679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x v="38"/>
    <x v="2549"/>
    <x v="1"/>
    <s v="plays"/>
  </r>
  <r>
    <n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x v="86"/>
    <x v="2550"/>
    <x v="1"/>
    <s v="plays"/>
  </r>
  <r>
    <n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x v="6"/>
    <x v="17"/>
    <x v="1"/>
    <s v="plays"/>
  </r>
  <r>
    <n v="3686"/>
    <x v="3682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x v="7"/>
    <x v="2551"/>
    <x v="1"/>
    <s v="plays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x v="8"/>
    <x v="2552"/>
    <x v="1"/>
    <s v="plays"/>
  </r>
  <r>
    <n v="3688"/>
    <x v="368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x v="15"/>
    <x v="995"/>
    <x v="1"/>
    <s v="plays"/>
  </r>
  <r>
    <n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x v="90"/>
    <x v="2553"/>
    <x v="1"/>
    <s v="plays"/>
  </r>
  <r>
    <n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x v="28"/>
    <x v="2554"/>
    <x v="1"/>
    <s v="plays"/>
  </r>
  <r>
    <n v="3691"/>
    <x v="3687"/>
    <s v="World Premiere of last play written by Amiri Baraka"/>
    <x v="79"/>
    <x v="2417"/>
    <x v="0"/>
    <x v="0"/>
    <s v="USD"/>
    <n v="1425272340"/>
    <n v="1421426929"/>
    <b v="0"/>
    <n v="274"/>
    <b v="1"/>
    <s v="theater/plays"/>
    <x v="30"/>
    <x v="2555"/>
    <x v="1"/>
    <s v="plays"/>
  </r>
  <r>
    <n v="3692"/>
    <x v="3688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x v="9"/>
    <x v="2556"/>
    <x v="1"/>
    <s v="plays"/>
  </r>
  <r>
    <n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x v="32"/>
    <x v="2557"/>
    <x v="1"/>
    <s v="plays"/>
  </r>
  <r>
    <n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x v="13"/>
    <x v="2558"/>
    <x v="1"/>
    <s v="plays"/>
  </r>
  <r>
    <n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x v="8"/>
    <x v="2559"/>
    <x v="1"/>
    <s v="plays"/>
  </r>
  <r>
    <n v="3696"/>
    <x v="3692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x v="19"/>
    <x v="2560"/>
    <x v="1"/>
    <s v="plays"/>
  </r>
  <r>
    <n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x v="29"/>
    <x v="2561"/>
    <x v="1"/>
    <s v="plays"/>
  </r>
  <r>
    <n v="3698"/>
    <x v="3694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x v="38"/>
    <x v="2562"/>
    <x v="1"/>
    <s v="plays"/>
  </r>
  <r>
    <n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x v="7"/>
    <x v="2007"/>
    <x v="1"/>
    <s v="plays"/>
  </r>
  <r>
    <n v="3700"/>
    <x v="3696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x v="10"/>
    <x v="2274"/>
    <x v="1"/>
    <s v="plays"/>
  </r>
  <r>
    <n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x v="8"/>
    <x v="2563"/>
    <x v="1"/>
    <s v="plays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x v="15"/>
    <x v="2564"/>
    <x v="1"/>
    <s v="plays"/>
  </r>
  <r>
    <n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x v="4"/>
    <x v="2565"/>
    <x v="1"/>
    <s v="plays"/>
  </r>
  <r>
    <n v="3704"/>
    <x v="3700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x v="104"/>
    <x v="2566"/>
    <x v="1"/>
    <s v="plays"/>
  </r>
  <r>
    <n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x v="33"/>
    <x v="1829"/>
    <x v="1"/>
    <s v="plays"/>
  </r>
  <r>
    <n v="3706"/>
    <x v="3702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x v="10"/>
    <x v="2567"/>
    <x v="1"/>
    <s v="plays"/>
  </r>
  <r>
    <n v="3707"/>
    <x v="3703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x v="362"/>
    <x v="2568"/>
    <x v="1"/>
    <s v="plays"/>
  </r>
  <r>
    <n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x v="126"/>
    <x v="2569"/>
    <x v="1"/>
    <s v="plays"/>
  </r>
  <r>
    <n v="3709"/>
    <x v="3705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x v="29"/>
    <x v="2570"/>
    <x v="1"/>
    <s v="plays"/>
  </r>
  <r>
    <n v="3710"/>
    <x v="3706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x v="48"/>
    <x v="2571"/>
    <x v="1"/>
    <s v="plays"/>
  </r>
  <r>
    <n v="3711"/>
    <x v="3707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x v="35"/>
    <x v="2572"/>
    <x v="1"/>
    <s v="plays"/>
  </r>
  <r>
    <n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x v="224"/>
    <x v="734"/>
    <x v="1"/>
    <s v="plays"/>
  </r>
  <r>
    <n v="3713"/>
    <x v="3709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x v="21"/>
    <x v="2573"/>
    <x v="1"/>
    <s v="plays"/>
  </r>
  <r>
    <n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x v="21"/>
    <x v="2574"/>
    <x v="1"/>
    <s v="plays"/>
  </r>
  <r>
    <n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x v="33"/>
    <x v="2575"/>
    <x v="1"/>
    <s v="plays"/>
  </r>
  <r>
    <n v="3716"/>
    <x v="3712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x v="94"/>
    <x v="843"/>
    <x v="1"/>
    <s v="plays"/>
  </r>
  <r>
    <n v="3717"/>
    <x v="3713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x v="7"/>
    <x v="2576"/>
    <x v="1"/>
    <s v="plays"/>
  </r>
  <r>
    <n v="3718"/>
    <x v="3714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x v="366"/>
    <x v="2577"/>
    <x v="1"/>
    <s v="plays"/>
  </r>
  <r>
    <n v="3719"/>
    <x v="3715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x v="367"/>
    <x v="2432"/>
    <x v="1"/>
    <s v="plays"/>
  </r>
  <r>
    <n v="3720"/>
    <x v="3716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x v="2"/>
    <x v="2578"/>
    <x v="1"/>
    <s v="plays"/>
  </r>
  <r>
    <n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x v="7"/>
    <x v="2579"/>
    <x v="1"/>
    <s v="plays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x v="38"/>
    <x v="2580"/>
    <x v="1"/>
    <s v="plays"/>
  </r>
  <r>
    <n v="3723"/>
    <x v="3719"/>
    <s v="Saltmine Theatre Company present Beauty and the Beast:"/>
    <x v="37"/>
    <x v="2437"/>
    <x v="0"/>
    <x v="1"/>
    <s v="GBP"/>
    <n v="1417374262"/>
    <n v="1414778662"/>
    <b v="0"/>
    <n v="63"/>
    <b v="1"/>
    <s v="theater/plays"/>
    <x v="21"/>
    <x v="2581"/>
    <x v="1"/>
    <s v="plays"/>
  </r>
  <r>
    <n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x v="33"/>
    <x v="2582"/>
    <x v="1"/>
    <s v="plays"/>
  </r>
  <r>
    <n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x v="37"/>
    <x v="2583"/>
    <x v="1"/>
    <s v="plays"/>
  </r>
  <r>
    <n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x v="368"/>
    <x v="2584"/>
    <x v="1"/>
    <s v="plays"/>
  </r>
  <r>
    <n v="3727"/>
    <x v="3723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x v="7"/>
    <x v="2503"/>
    <x v="1"/>
    <s v="plays"/>
  </r>
  <r>
    <n v="3728"/>
    <x v="3724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x v="114"/>
    <x v="2585"/>
    <x v="1"/>
    <s v="plays"/>
  </r>
  <r>
    <n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x v="113"/>
    <x v="2586"/>
    <x v="1"/>
    <s v="plays"/>
  </r>
  <r>
    <n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x v="54"/>
    <x v="101"/>
    <x v="1"/>
    <s v="plays"/>
  </r>
  <r>
    <n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x v="57"/>
    <x v="1237"/>
    <x v="1"/>
    <s v="plays"/>
  </r>
  <r>
    <n v="3732"/>
    <x v="3728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x v="77"/>
    <x v="163"/>
    <x v="1"/>
    <s v="plays"/>
  </r>
  <r>
    <n v="3733"/>
    <x v="3729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x v="50"/>
    <x v="121"/>
    <x v="1"/>
    <s v="plays"/>
  </r>
  <r>
    <n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x v="58"/>
    <x v="2254"/>
    <x v="1"/>
    <s v="plays"/>
  </r>
  <r>
    <n v="3735"/>
    <x v="3731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x v="55"/>
    <x v="119"/>
    <x v="1"/>
    <s v="plays"/>
  </r>
  <r>
    <n v="3736"/>
    <x v="3732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x v="60"/>
    <x v="119"/>
    <x v="1"/>
    <s v="plays"/>
  </r>
  <r>
    <n v="3737"/>
    <x v="3476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x v="70"/>
    <x v="822"/>
    <x v="1"/>
    <s v="plays"/>
  </r>
  <r>
    <n v="3738"/>
    <x v="3733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x v="82"/>
    <x v="817"/>
    <x v="1"/>
    <s v="plays"/>
  </r>
  <r>
    <n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x v="68"/>
    <x v="2587"/>
    <x v="1"/>
    <s v="plays"/>
  </r>
  <r>
    <n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x v="82"/>
    <x v="2588"/>
    <x v="1"/>
    <s v="plays"/>
  </r>
  <r>
    <n v="3741"/>
    <x v="3736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x v="50"/>
    <x v="121"/>
    <x v="1"/>
    <s v="plays"/>
  </r>
  <r>
    <n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x v="53"/>
    <x v="380"/>
    <x v="1"/>
    <s v="plays"/>
  </r>
  <r>
    <n v="3743"/>
    <x v="3738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x v="50"/>
    <x v="121"/>
    <x v="1"/>
    <s v="plays"/>
  </r>
  <r>
    <n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x v="50"/>
    <x v="121"/>
    <x v="1"/>
    <s v="plays"/>
  </r>
  <r>
    <n v="3745"/>
    <x v="3740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x v="54"/>
    <x v="119"/>
    <x v="1"/>
    <s v="plays"/>
  </r>
  <r>
    <n v="3746"/>
    <x v="3741"/>
    <s v="Generational curses CAN be broken...right?"/>
    <x v="0"/>
    <x v="1672"/>
    <x v="2"/>
    <x v="0"/>
    <s v="USD"/>
    <n v="1475918439"/>
    <n v="1473326439"/>
    <b v="0"/>
    <n v="1"/>
    <b v="0"/>
    <s v="theater/plays"/>
    <x v="53"/>
    <x v="2589"/>
    <x v="1"/>
    <s v="plays"/>
  </r>
  <r>
    <n v="3747"/>
    <x v="3742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x v="60"/>
    <x v="380"/>
    <x v="1"/>
    <s v="plays"/>
  </r>
  <r>
    <n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x v="3"/>
    <x v="2590"/>
    <x v="1"/>
    <s v="musical"/>
  </r>
  <r>
    <n v="3749"/>
    <x v="3744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x v="2"/>
    <x v="753"/>
    <x v="1"/>
    <s v="musical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x v="8"/>
    <x v="2591"/>
    <x v="1"/>
    <s v="musical"/>
  </r>
  <r>
    <n v="3751"/>
    <x v="374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x v="18"/>
    <x v="2592"/>
    <x v="1"/>
    <s v="musical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x v="40"/>
    <x v="789"/>
    <x v="1"/>
    <s v="musical"/>
  </r>
  <r>
    <n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x v="33"/>
    <x v="2593"/>
    <x v="1"/>
    <s v="musical"/>
  </r>
  <r>
    <n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x v="28"/>
    <x v="2594"/>
    <x v="1"/>
    <s v="musical"/>
  </r>
  <r>
    <n v="3755"/>
    <x v="3750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x v="22"/>
    <x v="2595"/>
    <x v="1"/>
    <s v="musical"/>
  </r>
  <r>
    <n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x v="7"/>
    <x v="2596"/>
    <x v="1"/>
    <s v="musical"/>
  </r>
  <r>
    <n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x v="15"/>
    <x v="2597"/>
    <x v="1"/>
    <s v="musical"/>
  </r>
  <r>
    <n v="3758"/>
    <x v="3753"/>
    <s v="LUIGI'S LADIES: an original one-woman musical comedy"/>
    <x v="15"/>
    <x v="317"/>
    <x v="0"/>
    <x v="0"/>
    <s v="USD"/>
    <n v="1400475600"/>
    <n v="1397819938"/>
    <b v="0"/>
    <n v="26"/>
    <b v="1"/>
    <s v="theater/musical"/>
    <x v="21"/>
    <x v="1254"/>
    <x v="1"/>
    <s v="musical"/>
  </r>
  <r>
    <n v="3759"/>
    <x v="3754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x v="5"/>
    <x v="2598"/>
    <x v="1"/>
    <s v="musical"/>
  </r>
  <r>
    <n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x v="7"/>
    <x v="2599"/>
    <x v="1"/>
    <s v="musical"/>
  </r>
  <r>
    <n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x v="8"/>
    <x v="2600"/>
    <x v="1"/>
    <s v="musical"/>
  </r>
  <r>
    <n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x v="6"/>
    <x v="2601"/>
    <x v="1"/>
    <s v="musical"/>
  </r>
  <r>
    <n v="3763"/>
    <x v="3758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x v="8"/>
    <x v="2602"/>
    <x v="1"/>
    <s v="musical"/>
  </r>
  <r>
    <n v="3764"/>
    <x v="3759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x v="8"/>
    <x v="2480"/>
    <x v="1"/>
    <s v="musical"/>
  </r>
  <r>
    <n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x v="40"/>
    <x v="2603"/>
    <x v="1"/>
    <s v="musical"/>
  </r>
  <r>
    <n v="3766"/>
    <x v="3761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x v="33"/>
    <x v="2604"/>
    <x v="1"/>
    <s v="musical"/>
  </r>
  <r>
    <n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x v="16"/>
    <x v="645"/>
    <x v="1"/>
    <s v="musical"/>
  </r>
  <r>
    <n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x v="29"/>
    <x v="2605"/>
    <x v="1"/>
    <s v="musical"/>
  </r>
  <r>
    <n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x v="8"/>
    <x v="2606"/>
    <x v="1"/>
    <s v="musical"/>
  </r>
  <r>
    <n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x v="8"/>
    <x v="101"/>
    <x v="1"/>
    <s v="musical"/>
  </r>
  <r>
    <n v="3771"/>
    <x v="3766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x v="91"/>
    <x v="2607"/>
    <x v="1"/>
    <s v="musical"/>
  </r>
  <r>
    <n v="3772"/>
    <x v="3767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x v="5"/>
    <x v="2608"/>
    <x v="1"/>
    <s v="musical"/>
  </r>
  <r>
    <n v="3773"/>
    <x v="3768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x v="29"/>
    <x v="2609"/>
    <x v="1"/>
    <s v="musical"/>
  </r>
  <r>
    <n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x v="8"/>
    <x v="101"/>
    <x v="1"/>
    <s v="musical"/>
  </r>
  <r>
    <n v="3775"/>
    <x v="3770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x v="8"/>
    <x v="1451"/>
    <x v="1"/>
    <s v="musical"/>
  </r>
  <r>
    <n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x v="13"/>
    <x v="2610"/>
    <x v="1"/>
    <s v="musical"/>
  </r>
  <r>
    <n v="3777"/>
    <x v="3772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x v="1"/>
    <x v="1129"/>
    <x v="1"/>
    <s v="musical"/>
  </r>
  <r>
    <n v="3778"/>
    <x v="3773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x v="2"/>
    <x v="2611"/>
    <x v="1"/>
    <s v="musical"/>
  </r>
  <r>
    <n v="3779"/>
    <x v="3774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x v="3"/>
    <x v="938"/>
    <x v="1"/>
    <s v="musical"/>
  </r>
  <r>
    <n v="3780"/>
    <x v="3775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x v="28"/>
    <x v="101"/>
    <x v="1"/>
    <s v="musical"/>
  </r>
  <r>
    <n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x v="5"/>
    <x v="2612"/>
    <x v="1"/>
    <s v="musical"/>
  </r>
  <r>
    <n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x v="21"/>
    <x v="2613"/>
    <x v="1"/>
    <s v="musical"/>
  </r>
  <r>
    <n v="3783"/>
    <x v="3778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x v="32"/>
    <x v="2614"/>
    <x v="1"/>
    <s v="musical"/>
  </r>
  <r>
    <n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x v="41"/>
    <x v="2615"/>
    <x v="1"/>
    <s v="musical"/>
  </r>
  <r>
    <n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x v="298"/>
    <x v="965"/>
    <x v="1"/>
    <s v="musical"/>
  </r>
  <r>
    <n v="3786"/>
    <x v="3781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x v="38"/>
    <x v="2616"/>
    <x v="1"/>
    <s v="musical"/>
  </r>
  <r>
    <n v="3787"/>
    <x v="3782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x v="8"/>
    <x v="2617"/>
    <x v="1"/>
    <s v="musical"/>
  </r>
  <r>
    <n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x v="60"/>
    <x v="130"/>
    <x v="1"/>
    <s v="musical"/>
  </r>
  <r>
    <n v="3789"/>
    <x v="3784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x v="56"/>
    <x v="2005"/>
    <x v="1"/>
    <s v="musical"/>
  </r>
  <r>
    <n v="3790"/>
    <x v="3785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x v="50"/>
    <x v="121"/>
    <x v="1"/>
    <s v="musical"/>
  </r>
  <r>
    <n v="3791"/>
    <x v="3786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x v="50"/>
    <x v="121"/>
    <x v="1"/>
    <s v="musical"/>
  </r>
  <r>
    <n v="3792"/>
    <x v="3787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x v="50"/>
    <x v="827"/>
    <x v="1"/>
    <s v="musical"/>
  </r>
  <r>
    <n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x v="64"/>
    <x v="2618"/>
    <x v="1"/>
    <s v="musical"/>
  </r>
  <r>
    <n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x v="60"/>
    <x v="73"/>
    <x v="1"/>
    <s v="musical"/>
  </r>
  <r>
    <n v="3795"/>
    <x v="3790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x v="53"/>
    <x v="144"/>
    <x v="1"/>
    <s v="musical"/>
  </r>
  <r>
    <n v="3796"/>
    <x v="3791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x v="50"/>
    <x v="120"/>
    <x v="1"/>
    <s v="musical"/>
  </r>
  <r>
    <n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x v="369"/>
    <x v="2619"/>
    <x v="1"/>
    <s v="musical"/>
  </r>
  <r>
    <n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x v="60"/>
    <x v="1491"/>
    <x v="1"/>
    <s v="musical"/>
  </r>
  <r>
    <n v="3799"/>
    <x v="3794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x v="65"/>
    <x v="965"/>
    <x v="1"/>
    <s v="musical"/>
  </r>
  <r>
    <n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x v="65"/>
    <x v="2620"/>
    <x v="1"/>
    <s v="musical"/>
  </r>
  <r>
    <n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x v="114"/>
    <x v="2621"/>
    <x v="1"/>
    <s v="musical"/>
  </r>
  <r>
    <n v="3802"/>
    <x v="3797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x v="50"/>
    <x v="121"/>
    <x v="1"/>
    <s v="musical"/>
  </r>
  <r>
    <n v="3803"/>
    <x v="3798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x v="68"/>
    <x v="2382"/>
    <x v="1"/>
    <s v="musical"/>
  </r>
  <r>
    <n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x v="50"/>
    <x v="121"/>
    <x v="1"/>
    <s v="musical"/>
  </r>
  <r>
    <n v="3805"/>
    <x v="3800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x v="50"/>
    <x v="1720"/>
    <x v="1"/>
    <s v="musical"/>
  </r>
  <r>
    <n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x v="50"/>
    <x v="144"/>
    <x v="1"/>
    <s v="musical"/>
  </r>
  <r>
    <n v="3807"/>
    <x v="3802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x v="75"/>
    <x v="2622"/>
    <x v="1"/>
    <s v="musical"/>
  </r>
  <r>
    <n v="3808"/>
    <x v="3803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x v="8"/>
    <x v="683"/>
    <x v="1"/>
    <s v="plays"/>
  </r>
  <r>
    <n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x v="7"/>
    <x v="1316"/>
    <x v="1"/>
    <s v="plays"/>
  </r>
  <r>
    <n v="3810"/>
    <x v="3805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x v="108"/>
    <x v="2623"/>
    <x v="1"/>
    <s v="plays"/>
  </r>
  <r>
    <n v="3811"/>
    <x v="3806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x v="370"/>
    <x v="794"/>
    <x v="1"/>
    <s v="plays"/>
  </r>
  <r>
    <n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x v="5"/>
    <x v="2624"/>
    <x v="1"/>
    <s v="plays"/>
  </r>
  <r>
    <n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x v="7"/>
    <x v="2625"/>
    <x v="1"/>
    <s v="plays"/>
  </r>
  <r>
    <n v="3814"/>
    <x v="3809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x v="49"/>
    <x v="2626"/>
    <x v="1"/>
    <s v="plays"/>
  </r>
  <r>
    <n v="3815"/>
    <x v="3810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x v="8"/>
    <x v="73"/>
    <x v="1"/>
    <s v="plays"/>
  </r>
  <r>
    <n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x v="17"/>
    <x v="2627"/>
    <x v="1"/>
    <s v="plays"/>
  </r>
  <r>
    <n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x v="13"/>
    <x v="2628"/>
    <x v="1"/>
    <s v="plays"/>
  </r>
  <r>
    <n v="3818"/>
    <x v="3813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x v="371"/>
    <x v="2629"/>
    <x v="1"/>
    <s v="plays"/>
  </r>
  <r>
    <n v="3819"/>
    <x v="3814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x v="6"/>
    <x v="2630"/>
    <x v="1"/>
    <s v="plays"/>
  </r>
  <r>
    <n v="3820"/>
    <x v="3815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x v="1"/>
    <x v="1615"/>
    <x v="1"/>
    <s v="plays"/>
  </r>
  <r>
    <n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x v="2"/>
    <x v="2631"/>
    <x v="1"/>
    <s v="plays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x v="5"/>
    <x v="2632"/>
    <x v="1"/>
    <s v="plays"/>
  </r>
  <r>
    <n v="3823"/>
    <x v="3818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x v="6"/>
    <x v="1622"/>
    <x v="1"/>
    <s v="plays"/>
  </r>
  <r>
    <n v="3824"/>
    <x v="3819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x v="29"/>
    <x v="2633"/>
    <x v="1"/>
    <s v="plays"/>
  </r>
  <r>
    <n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x v="2"/>
    <x v="2634"/>
    <x v="1"/>
    <s v="plays"/>
  </r>
  <r>
    <n v="3826"/>
    <x v="3821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x v="17"/>
    <x v="440"/>
    <x v="1"/>
    <s v="plays"/>
  </r>
  <r>
    <n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x v="42"/>
    <x v="2635"/>
    <x v="1"/>
    <s v="plays"/>
  </r>
  <r>
    <n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x v="8"/>
    <x v="2636"/>
    <x v="1"/>
    <s v="plays"/>
  </r>
  <r>
    <n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x v="8"/>
    <x v="2637"/>
    <x v="1"/>
    <s v="plays"/>
  </r>
  <r>
    <n v="3830"/>
    <x v="3825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x v="372"/>
    <x v="753"/>
    <x v="1"/>
    <s v="plays"/>
  </r>
  <r>
    <n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x v="6"/>
    <x v="2638"/>
    <x v="1"/>
    <s v="plays"/>
  </r>
  <r>
    <n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x v="2"/>
    <x v="2639"/>
    <x v="1"/>
    <s v="plays"/>
  </r>
  <r>
    <n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x v="16"/>
    <x v="277"/>
    <x v="1"/>
    <s v="plays"/>
  </r>
  <r>
    <n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x v="15"/>
    <x v="2640"/>
    <x v="1"/>
    <s v="plays"/>
  </r>
  <r>
    <n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x v="12"/>
    <x v="375"/>
    <x v="1"/>
    <s v="plays"/>
  </r>
  <r>
    <n v="3836"/>
    <x v="3831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x v="40"/>
    <x v="2641"/>
    <x v="1"/>
    <s v="plays"/>
  </r>
  <r>
    <n v="3837"/>
    <x v="3832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x v="21"/>
    <x v="2642"/>
    <x v="1"/>
    <s v="plays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x v="7"/>
    <x v="2643"/>
    <x v="1"/>
    <s v="plays"/>
  </r>
  <r>
    <n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x v="7"/>
    <x v="2644"/>
    <x v="1"/>
    <s v="plays"/>
  </r>
  <r>
    <n v="3840"/>
    <x v="3835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x v="373"/>
    <x v="94"/>
    <x v="1"/>
    <s v="plays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x v="114"/>
    <x v="2645"/>
    <x v="1"/>
    <s v="plays"/>
  </r>
  <r>
    <n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x v="66"/>
    <x v="2646"/>
    <x v="1"/>
    <s v="plays"/>
  </r>
  <r>
    <n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x v="70"/>
    <x v="2647"/>
    <x v="1"/>
    <s v="plays"/>
  </r>
  <r>
    <n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x v="139"/>
    <x v="2648"/>
    <x v="1"/>
    <s v="plays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x v="53"/>
    <x v="2649"/>
    <x v="1"/>
    <s v="plays"/>
  </r>
  <r>
    <n v="3846"/>
    <x v="3841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x v="56"/>
    <x v="2120"/>
    <x v="1"/>
    <s v="plays"/>
  </r>
  <r>
    <n v="3847"/>
    <x v="3842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x v="63"/>
    <x v="2650"/>
    <x v="1"/>
    <s v="plays"/>
  </r>
  <r>
    <n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x v="63"/>
    <x v="2651"/>
    <x v="1"/>
    <s v="plays"/>
  </r>
  <r>
    <n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x v="113"/>
    <x v="2652"/>
    <x v="1"/>
    <s v="plays"/>
  </r>
  <r>
    <n v="3850"/>
    <x v="384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x v="65"/>
    <x v="2653"/>
    <x v="1"/>
    <s v="plays"/>
  </r>
  <r>
    <n v="3851"/>
    <x v="3846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x v="122"/>
    <x v="2654"/>
    <x v="1"/>
    <s v="plays"/>
  </r>
  <r>
    <n v="3852"/>
    <x v="3847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x v="50"/>
    <x v="119"/>
    <x v="1"/>
    <s v="plays"/>
  </r>
  <r>
    <n v="3853"/>
    <x v="3848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x v="50"/>
    <x v="31"/>
    <x v="1"/>
    <s v="plays"/>
  </r>
  <r>
    <n v="3854"/>
    <x v="3849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x v="63"/>
    <x v="2655"/>
    <x v="1"/>
    <s v="plays"/>
  </r>
  <r>
    <n v="3855"/>
    <x v="3850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x v="56"/>
    <x v="380"/>
    <x v="1"/>
    <s v="plays"/>
  </r>
  <r>
    <n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x v="50"/>
    <x v="120"/>
    <x v="1"/>
    <s v="plays"/>
  </r>
  <r>
    <n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x v="62"/>
    <x v="177"/>
    <x v="1"/>
    <s v="plays"/>
  </r>
  <r>
    <n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x v="53"/>
    <x v="119"/>
    <x v="1"/>
    <s v="plays"/>
  </r>
  <r>
    <n v="3859"/>
    <x v="3854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x v="50"/>
    <x v="120"/>
    <x v="1"/>
    <s v="plays"/>
  </r>
  <r>
    <n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x v="82"/>
    <x v="2656"/>
    <x v="1"/>
    <s v="plays"/>
  </r>
  <r>
    <n v="3861"/>
    <x v="3856"/>
    <s v="THE COMING OF THE LORD!"/>
    <x v="13"/>
    <x v="173"/>
    <x v="2"/>
    <x v="0"/>
    <s v="USD"/>
    <n v="1415828820"/>
    <n v="1412258977"/>
    <b v="0"/>
    <n v="1"/>
    <b v="0"/>
    <s v="theater/plays"/>
    <x v="62"/>
    <x v="101"/>
    <x v="1"/>
    <s v="plays"/>
  </r>
  <r>
    <n v="3862"/>
    <x v="3857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x v="50"/>
    <x v="120"/>
    <x v="1"/>
    <s v="plays"/>
  </r>
  <r>
    <n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x v="50"/>
    <x v="121"/>
    <x v="1"/>
    <s v="plays"/>
  </r>
  <r>
    <n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x v="60"/>
    <x v="135"/>
    <x v="1"/>
    <s v="plays"/>
  </r>
  <r>
    <n v="3865"/>
    <x v="3860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x v="117"/>
    <x v="2235"/>
    <x v="1"/>
    <s v="plays"/>
  </r>
  <r>
    <n v="3866"/>
    <x v="3861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x v="60"/>
    <x v="148"/>
    <x v="1"/>
    <s v="plays"/>
  </r>
  <r>
    <n v="3867"/>
    <x v="3862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x v="55"/>
    <x v="2214"/>
    <x v="1"/>
    <s v="plays"/>
  </r>
  <r>
    <n v="3868"/>
    <x v="3863"/>
    <s v="New collection of music by Scott Evan Davis!"/>
    <x v="10"/>
    <x v="115"/>
    <x v="1"/>
    <x v="1"/>
    <s v="GBP"/>
    <n v="1410191405"/>
    <n v="1408031405"/>
    <b v="0"/>
    <n v="1"/>
    <b v="0"/>
    <s v="theater/musical"/>
    <x v="50"/>
    <x v="119"/>
    <x v="1"/>
    <s v="musical"/>
  </r>
  <r>
    <n v="3869"/>
    <x v="3864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x v="56"/>
    <x v="882"/>
    <x v="1"/>
    <s v="musical"/>
  </r>
  <r>
    <n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x v="77"/>
    <x v="1795"/>
    <x v="1"/>
    <s v="musical"/>
  </r>
  <r>
    <n v="3871"/>
    <x v="3866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x v="56"/>
    <x v="140"/>
    <x v="1"/>
    <s v="musical"/>
  </r>
  <r>
    <n v="3872"/>
    <x v="3867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x v="50"/>
    <x v="121"/>
    <x v="1"/>
    <s v="musical"/>
  </r>
  <r>
    <n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x v="50"/>
    <x v="121"/>
    <x v="1"/>
    <s v="musical"/>
  </r>
  <r>
    <n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x v="50"/>
    <x v="121"/>
    <x v="1"/>
    <s v="musical"/>
  </r>
  <r>
    <n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x v="50"/>
    <x v="121"/>
    <x v="1"/>
    <s v="musical"/>
  </r>
  <r>
    <n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x v="226"/>
    <x v="2355"/>
    <x v="1"/>
    <s v="musical"/>
  </r>
  <r>
    <n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x v="62"/>
    <x v="2657"/>
    <x v="1"/>
    <s v="musical"/>
  </r>
  <r>
    <n v="3878"/>
    <x v="3873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x v="50"/>
    <x v="119"/>
    <x v="1"/>
    <s v="musical"/>
  </r>
  <r>
    <n v="3879"/>
    <x v="3874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x v="50"/>
    <x v="121"/>
    <x v="1"/>
    <s v="musical"/>
  </r>
  <r>
    <n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x v="55"/>
    <x v="350"/>
    <x v="1"/>
    <s v="musical"/>
  </r>
  <r>
    <n v="3881"/>
    <x v="3876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x v="62"/>
    <x v="380"/>
    <x v="1"/>
    <s v="musical"/>
  </r>
  <r>
    <n v="3882"/>
    <x v="3877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x v="50"/>
    <x v="121"/>
    <x v="1"/>
    <s v="musical"/>
  </r>
  <r>
    <n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x v="50"/>
    <x v="121"/>
    <x v="1"/>
    <s v="musical"/>
  </r>
  <r>
    <n v="3884"/>
    <x v="3879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x v="50"/>
    <x v="121"/>
    <x v="1"/>
    <s v="musical"/>
  </r>
  <r>
    <n v="3885"/>
    <x v="3880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x v="50"/>
    <x v="121"/>
    <x v="1"/>
    <s v="musical"/>
  </r>
  <r>
    <n v="3886"/>
    <x v="3881"/>
    <n v="1"/>
    <x v="3"/>
    <x v="117"/>
    <x v="1"/>
    <x v="2"/>
    <s v="AUD"/>
    <n v="1418275702"/>
    <n v="1415683702"/>
    <b v="0"/>
    <n v="0"/>
    <b v="0"/>
    <s v="theater/musical"/>
    <x v="50"/>
    <x v="121"/>
    <x v="1"/>
    <s v="musical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x v="53"/>
    <x v="827"/>
    <x v="1"/>
    <s v="musical"/>
  </r>
  <r>
    <n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x v="117"/>
    <x v="2418"/>
    <x v="1"/>
    <s v="plays"/>
  </r>
  <r>
    <n v="3889"/>
    <x v="3884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x v="60"/>
    <x v="2658"/>
    <x v="1"/>
    <s v="plays"/>
  </r>
  <r>
    <n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x v="123"/>
    <x v="2659"/>
    <x v="1"/>
    <s v="plays"/>
  </r>
  <r>
    <n v="3891"/>
    <x v="3886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x v="69"/>
    <x v="2218"/>
    <x v="1"/>
    <s v="plays"/>
  </r>
  <r>
    <n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x v="50"/>
    <x v="121"/>
    <x v="1"/>
    <s v="plays"/>
  </r>
  <r>
    <n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x v="66"/>
    <x v="2660"/>
    <x v="1"/>
    <s v="plays"/>
  </r>
  <r>
    <n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x v="56"/>
    <x v="1296"/>
    <x v="1"/>
    <s v="plays"/>
  </r>
  <r>
    <n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x v="62"/>
    <x v="73"/>
    <x v="1"/>
    <s v="plays"/>
  </r>
  <r>
    <n v="3896"/>
    <x v="3891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x v="57"/>
    <x v="655"/>
    <x v="1"/>
    <s v="plays"/>
  </r>
  <r>
    <n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x v="82"/>
    <x v="878"/>
    <x v="1"/>
    <s v="plays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x v="69"/>
    <x v="1302"/>
    <x v="1"/>
    <s v="plays"/>
  </r>
  <r>
    <n v="3899"/>
    <x v="3894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x v="60"/>
    <x v="368"/>
    <x v="1"/>
    <s v="plays"/>
  </r>
  <r>
    <n v="3900"/>
    <x v="3895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x v="62"/>
    <x v="2661"/>
    <x v="1"/>
    <s v="plays"/>
  </r>
  <r>
    <n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x v="60"/>
    <x v="380"/>
    <x v="1"/>
    <s v="plays"/>
  </r>
  <r>
    <n v="3902"/>
    <x v="3897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x v="190"/>
    <x v="2662"/>
    <x v="1"/>
    <s v="plays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x v="50"/>
    <x v="121"/>
    <x v="1"/>
    <s v="plays"/>
  </r>
  <r>
    <n v="3904"/>
    <x v="3899"/>
    <s v="A play that will cover 4000 years of black history."/>
    <x v="3"/>
    <x v="158"/>
    <x v="2"/>
    <x v="0"/>
    <s v="USD"/>
    <n v="1429074240"/>
    <n v="1427866200"/>
    <b v="0"/>
    <n v="2"/>
    <b v="0"/>
    <s v="theater/plays"/>
    <x v="50"/>
    <x v="1720"/>
    <x v="1"/>
    <s v="plays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x v="81"/>
    <x v="2663"/>
    <x v="1"/>
    <s v="plays"/>
  </r>
  <r>
    <n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x v="356"/>
    <x v="2664"/>
    <x v="1"/>
    <s v="plays"/>
  </r>
  <r>
    <n v="3907"/>
    <x v="3902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x v="77"/>
    <x v="2665"/>
    <x v="1"/>
    <s v="plays"/>
  </r>
  <r>
    <n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x v="114"/>
    <x v="1783"/>
    <x v="1"/>
    <s v="plays"/>
  </r>
  <r>
    <n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x v="50"/>
    <x v="1178"/>
    <x v="1"/>
    <s v="plays"/>
  </r>
  <r>
    <n v="3910"/>
    <x v="3905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x v="56"/>
    <x v="2666"/>
    <x v="1"/>
    <s v="plays"/>
  </r>
  <r>
    <n v="3911"/>
    <x v="3906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x v="121"/>
    <x v="2417"/>
    <x v="1"/>
    <s v="plays"/>
  </r>
  <r>
    <n v="3912"/>
    <x v="3907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x v="50"/>
    <x v="120"/>
    <x v="1"/>
    <s v="plays"/>
  </r>
  <r>
    <n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x v="54"/>
    <x v="2667"/>
    <x v="1"/>
    <s v="plays"/>
  </r>
  <r>
    <n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x v="71"/>
    <x v="2274"/>
    <x v="1"/>
    <s v="plays"/>
  </r>
  <r>
    <n v="3915"/>
    <x v="3910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x v="50"/>
    <x v="144"/>
    <x v="1"/>
    <s v="plays"/>
  </r>
  <r>
    <n v="3916"/>
    <x v="3911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x v="50"/>
    <x v="121"/>
    <x v="1"/>
    <s v="plays"/>
  </r>
  <r>
    <n v="3917"/>
    <x v="3912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x v="50"/>
    <x v="119"/>
    <x v="1"/>
    <s v="plays"/>
  </r>
  <r>
    <n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x v="50"/>
    <x v="375"/>
    <x v="1"/>
    <s v="plays"/>
  </r>
  <r>
    <n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x v="53"/>
    <x v="179"/>
    <x v="1"/>
    <s v="plays"/>
  </r>
  <r>
    <n v="3920"/>
    <x v="3915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x v="62"/>
    <x v="817"/>
    <x v="1"/>
    <s v="plays"/>
  </r>
  <r>
    <n v="3921"/>
    <x v="3916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x v="50"/>
    <x v="121"/>
    <x v="1"/>
    <s v="plays"/>
  </r>
  <r>
    <n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x v="59"/>
    <x v="2668"/>
    <x v="1"/>
    <s v="plays"/>
  </r>
  <r>
    <n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x v="81"/>
    <x v="2669"/>
    <x v="1"/>
    <s v="plays"/>
  </r>
  <r>
    <n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x v="77"/>
    <x v="1338"/>
    <x v="1"/>
    <s v="plays"/>
  </r>
  <r>
    <n v="3925"/>
    <x v="3920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x v="54"/>
    <x v="144"/>
    <x v="1"/>
    <s v="plays"/>
  </r>
  <r>
    <n v="3926"/>
    <x v="3921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x v="50"/>
    <x v="2"/>
    <x v="1"/>
    <s v="plays"/>
  </r>
  <r>
    <n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x v="60"/>
    <x v="381"/>
    <x v="1"/>
    <s v="plays"/>
  </r>
  <r>
    <n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x v="55"/>
    <x v="2670"/>
    <x v="1"/>
    <s v="plays"/>
  </r>
  <r>
    <n v="3929"/>
    <x v="3924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x v="53"/>
    <x v="2671"/>
    <x v="1"/>
    <s v="plays"/>
  </r>
  <r>
    <n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x v="50"/>
    <x v="121"/>
    <x v="1"/>
    <s v="plays"/>
  </r>
  <r>
    <n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x v="50"/>
    <x v="121"/>
    <x v="1"/>
    <s v="plays"/>
  </r>
  <r>
    <n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x v="50"/>
    <x v="120"/>
    <x v="1"/>
    <s v="plays"/>
  </r>
  <r>
    <n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x v="63"/>
    <x v="1466"/>
    <x v="1"/>
    <s v="plays"/>
  </r>
  <r>
    <n v="3934"/>
    <x v="3929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x v="57"/>
    <x v="2672"/>
    <x v="1"/>
    <s v="plays"/>
  </r>
  <r>
    <n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x v="156"/>
    <x v="2213"/>
    <x v="1"/>
    <s v="plays"/>
  </r>
  <r>
    <n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x v="50"/>
    <x v="121"/>
    <x v="1"/>
    <s v="plays"/>
  </r>
  <r>
    <n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x v="374"/>
    <x v="2673"/>
    <x v="1"/>
    <s v="plays"/>
  </r>
  <r>
    <n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x v="81"/>
    <x v="295"/>
    <x v="1"/>
    <s v="plays"/>
  </r>
  <r>
    <n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x v="50"/>
    <x v="144"/>
    <x v="1"/>
    <s v="plays"/>
  </r>
  <r>
    <n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x v="50"/>
    <x v="148"/>
    <x v="1"/>
    <s v="plays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x v="60"/>
    <x v="380"/>
    <x v="1"/>
    <s v="plays"/>
  </r>
  <r>
    <n v="3942"/>
    <x v="3937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x v="50"/>
    <x v="121"/>
    <x v="1"/>
    <s v="plays"/>
  </r>
  <r>
    <n v="3943"/>
    <x v="3938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x v="71"/>
    <x v="2674"/>
    <x v="1"/>
    <s v="plays"/>
  </r>
  <r>
    <n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x v="50"/>
    <x v="121"/>
    <x v="1"/>
    <s v="plays"/>
  </r>
  <r>
    <n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x v="50"/>
    <x v="144"/>
    <x v="1"/>
    <s v="plays"/>
  </r>
  <r>
    <n v="3946"/>
    <x v="3941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x v="56"/>
    <x v="492"/>
    <x v="1"/>
    <s v="plays"/>
  </r>
  <r>
    <n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x v="56"/>
    <x v="470"/>
    <x v="1"/>
    <s v="plays"/>
  </r>
  <r>
    <n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x v="50"/>
    <x v="121"/>
    <x v="1"/>
    <s v="plays"/>
  </r>
  <r>
    <n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x v="63"/>
    <x v="2675"/>
    <x v="1"/>
    <s v="plays"/>
  </r>
  <r>
    <n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x v="60"/>
    <x v="380"/>
    <x v="1"/>
    <s v="plays"/>
  </r>
  <r>
    <n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x v="50"/>
    <x v="120"/>
    <x v="1"/>
    <s v="plays"/>
  </r>
  <r>
    <n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x v="50"/>
    <x v="380"/>
    <x v="1"/>
    <s v="plays"/>
  </r>
  <r>
    <n v="3953"/>
    <x v="3948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x v="50"/>
    <x v="121"/>
    <x v="1"/>
    <s v="plays"/>
  </r>
  <r>
    <n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x v="50"/>
    <x v="121"/>
    <x v="1"/>
    <s v="plays"/>
  </r>
  <r>
    <n v="3955"/>
    <x v="3950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x v="148"/>
    <x v="97"/>
    <x v="1"/>
    <s v="plays"/>
  </r>
  <r>
    <n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x v="50"/>
    <x v="121"/>
    <x v="1"/>
    <s v="plays"/>
  </r>
  <r>
    <n v="3957"/>
    <x v="3952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x v="50"/>
    <x v="582"/>
    <x v="1"/>
    <s v="plays"/>
  </r>
  <r>
    <n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x v="188"/>
    <x v="2676"/>
    <x v="1"/>
    <s v="plays"/>
  </r>
  <r>
    <n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x v="148"/>
    <x v="821"/>
    <x v="1"/>
    <s v="plays"/>
  </r>
  <r>
    <n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x v="53"/>
    <x v="784"/>
    <x v="1"/>
    <s v="plays"/>
  </r>
  <r>
    <n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x v="50"/>
    <x v="678"/>
    <x v="1"/>
    <s v="plays"/>
  </r>
  <r>
    <n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x v="56"/>
    <x v="2"/>
    <x v="1"/>
    <s v="plays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x v="50"/>
    <x v="121"/>
    <x v="1"/>
    <s v="plays"/>
  </r>
  <r>
    <n v="3964"/>
    <x v="3959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x v="52"/>
    <x v="823"/>
    <x v="1"/>
    <s v="plays"/>
  </r>
  <r>
    <n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x v="51"/>
    <x v="367"/>
    <x v="1"/>
    <s v="plays"/>
  </r>
  <r>
    <n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x v="60"/>
    <x v="377"/>
    <x v="1"/>
    <s v="plays"/>
  </r>
  <r>
    <n v="3967"/>
    <x v="3962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x v="148"/>
    <x v="2121"/>
    <x v="1"/>
    <s v="plays"/>
  </r>
  <r>
    <n v="3968"/>
    <x v="3963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x v="57"/>
    <x v="1447"/>
    <x v="1"/>
    <s v="plays"/>
  </r>
  <r>
    <n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x v="113"/>
    <x v="2677"/>
    <x v="1"/>
    <s v="plays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x v="50"/>
    <x v="148"/>
    <x v="1"/>
    <s v="plays"/>
  </r>
  <r>
    <n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x v="60"/>
    <x v="2678"/>
    <x v="1"/>
    <s v="plays"/>
  </r>
  <r>
    <n v="3972"/>
    <x v="3967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x v="70"/>
    <x v="2679"/>
    <x v="1"/>
    <s v="plays"/>
  </r>
  <r>
    <n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x v="375"/>
    <x v="2680"/>
    <x v="1"/>
    <s v="plays"/>
  </r>
  <r>
    <n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x v="188"/>
    <x v="2681"/>
    <x v="1"/>
    <s v="plays"/>
  </r>
  <r>
    <n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x v="50"/>
    <x v="121"/>
    <x v="1"/>
    <s v="plays"/>
  </r>
  <r>
    <n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x v="216"/>
    <x v="2682"/>
    <x v="1"/>
    <s v="plays"/>
  </r>
  <r>
    <n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x v="60"/>
    <x v="2683"/>
    <x v="1"/>
    <s v="plays"/>
  </r>
  <r>
    <n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x v="57"/>
    <x v="1261"/>
    <x v="1"/>
    <s v="plays"/>
  </r>
  <r>
    <n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x v="53"/>
    <x v="1714"/>
    <x v="1"/>
    <s v="plays"/>
  </r>
  <r>
    <n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x v="82"/>
    <x v="2641"/>
    <x v="1"/>
    <s v="plays"/>
  </r>
  <r>
    <n v="3981"/>
    <x v="3357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x v="65"/>
    <x v="628"/>
    <x v="1"/>
    <s v="plays"/>
  </r>
  <r>
    <n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x v="68"/>
    <x v="441"/>
    <x v="1"/>
    <s v="plays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x v="131"/>
    <x v="2684"/>
    <x v="1"/>
    <s v="plays"/>
  </r>
  <r>
    <n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x v="52"/>
    <x v="2653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x v="188"/>
    <x v="2685"/>
    <x v="1"/>
    <s v="plays"/>
  </r>
  <r>
    <n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x v="54"/>
    <x v="2686"/>
    <x v="1"/>
    <s v="plays"/>
  </r>
  <r>
    <n v="3987"/>
    <x v="3981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x v="151"/>
    <x v="2687"/>
    <x v="1"/>
    <s v="plays"/>
  </r>
  <r>
    <n v="3988"/>
    <x v="3982"/>
    <s v="An evening of of stories based both in myth and truth."/>
    <x v="15"/>
    <x v="573"/>
    <x v="2"/>
    <x v="0"/>
    <s v="USD"/>
    <n v="1440813413"/>
    <n v="1439517413"/>
    <b v="0"/>
    <n v="4"/>
    <b v="0"/>
    <s v="theater/plays"/>
    <x v="53"/>
    <x v="1729"/>
    <x v="1"/>
    <s v="plays"/>
  </r>
  <r>
    <n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x v="50"/>
    <x v="121"/>
    <x v="1"/>
    <s v="plays"/>
  </r>
  <r>
    <n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x v="65"/>
    <x v="1534"/>
    <x v="1"/>
    <s v="plays"/>
  </r>
  <r>
    <n v="3991"/>
    <x v="3985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x v="68"/>
    <x v="101"/>
    <x v="1"/>
    <s v="plays"/>
  </r>
  <r>
    <n v="3992"/>
    <x v="3986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x v="62"/>
    <x v="2688"/>
    <x v="1"/>
    <s v="plays"/>
  </r>
  <r>
    <n v="3993"/>
    <x v="3987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x v="50"/>
    <x v="362"/>
    <x v="1"/>
    <s v="plays"/>
  </r>
  <r>
    <n v="3994"/>
    <x v="3988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x v="50"/>
    <x v="144"/>
    <x v="1"/>
    <s v="plays"/>
  </r>
  <r>
    <n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x v="131"/>
    <x v="827"/>
    <x v="1"/>
    <s v="plays"/>
  </r>
  <r>
    <n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x v="123"/>
    <x v="779"/>
    <x v="1"/>
    <s v="plays"/>
  </r>
  <r>
    <n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x v="50"/>
    <x v="121"/>
    <x v="1"/>
    <s v="plays"/>
  </r>
  <r>
    <n v="3998"/>
    <x v="3992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x v="219"/>
    <x v="2689"/>
    <x v="1"/>
    <s v="plays"/>
  </r>
  <r>
    <n v="3999"/>
    <x v="3993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x v="123"/>
    <x v="2690"/>
    <x v="1"/>
    <s v="plays"/>
  </r>
  <r>
    <n v="4000"/>
    <x v="3994"/>
    <s v="An Enticing Trip into the World of Assisted Dying"/>
    <x v="6"/>
    <x v="115"/>
    <x v="2"/>
    <x v="0"/>
    <s v="USD"/>
    <n v="1462631358"/>
    <n v="1457450958"/>
    <b v="0"/>
    <n v="1"/>
    <b v="0"/>
    <s v="theater/plays"/>
    <x v="50"/>
    <x v="119"/>
    <x v="1"/>
    <s v="plays"/>
  </r>
  <r>
    <n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x v="151"/>
    <x v="2671"/>
    <x v="1"/>
    <s v="plays"/>
  </r>
  <r>
    <n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x v="53"/>
    <x v="2012"/>
    <x v="1"/>
    <s v="plays"/>
  </r>
  <r>
    <n v="4003"/>
    <x v="3997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x v="54"/>
    <x v="965"/>
    <x v="1"/>
    <s v="plays"/>
  </r>
  <r>
    <n v="4004"/>
    <x v="3998"/>
    <s v="Help Launch The Queen Into South Florida!"/>
    <x v="2"/>
    <x v="116"/>
    <x v="2"/>
    <x v="0"/>
    <s v="USD"/>
    <n v="1412740457"/>
    <n v="1410148457"/>
    <b v="0"/>
    <n v="1"/>
    <b v="0"/>
    <s v="theater/plays"/>
    <x v="50"/>
    <x v="120"/>
    <x v="1"/>
    <s v="plays"/>
  </r>
  <r>
    <n v="4005"/>
    <x v="3999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x v="60"/>
    <x v="135"/>
    <x v="1"/>
    <s v="plays"/>
  </r>
  <r>
    <n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x v="50"/>
    <x v="447"/>
    <x v="1"/>
    <s v="plays"/>
  </r>
  <r>
    <n v="4007"/>
    <x v="3988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x v="50"/>
    <x v="144"/>
    <x v="1"/>
    <s v="plays"/>
  </r>
  <r>
    <n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x v="52"/>
    <x v="2"/>
    <x v="1"/>
    <s v="plays"/>
  </r>
  <r>
    <n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x v="65"/>
    <x v="380"/>
    <x v="1"/>
    <s v="plays"/>
  </r>
  <r>
    <n v="4010"/>
    <x v="4003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x v="148"/>
    <x v="2691"/>
    <x v="1"/>
    <s v="plays"/>
  </r>
  <r>
    <n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x v="59"/>
    <x v="2692"/>
    <x v="1"/>
    <s v="plays"/>
  </r>
  <r>
    <n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x v="50"/>
    <x v="121"/>
    <x v="1"/>
    <s v="plays"/>
  </r>
  <r>
    <n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x v="60"/>
    <x v="31"/>
    <x v="1"/>
    <s v="plays"/>
  </r>
  <r>
    <n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x v="50"/>
    <x v="121"/>
    <x v="1"/>
    <s v="plays"/>
  </r>
  <r>
    <n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x v="50"/>
    <x v="120"/>
    <x v="1"/>
    <s v="plays"/>
  </r>
  <r>
    <n v="4016"/>
    <x v="4009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x v="51"/>
    <x v="119"/>
    <x v="1"/>
    <s v="plays"/>
  </r>
  <r>
    <n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x v="60"/>
    <x v="1780"/>
    <x v="1"/>
    <s v="plays"/>
  </r>
  <r>
    <n v="4018"/>
    <x v="4011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x v="114"/>
    <x v="151"/>
    <x v="1"/>
    <s v="plays"/>
  </r>
  <r>
    <n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x v="60"/>
    <x v="1797"/>
    <x v="1"/>
    <s v="plays"/>
  </r>
  <r>
    <n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x v="123"/>
    <x v="836"/>
    <x v="1"/>
    <s v="plays"/>
  </r>
  <r>
    <n v="4021"/>
    <x v="4014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x v="60"/>
    <x v="368"/>
    <x v="1"/>
    <s v="plays"/>
  </r>
  <r>
    <n v="4022"/>
    <x v="4015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x v="140"/>
    <x v="2693"/>
    <x v="1"/>
    <s v="plays"/>
  </r>
  <r>
    <n v="4023"/>
    <x v="4016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x v="50"/>
    <x v="121"/>
    <x v="1"/>
    <s v="plays"/>
  </r>
  <r>
    <n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x v="60"/>
    <x v="119"/>
    <x v="1"/>
    <s v="plays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x v="62"/>
    <x v="368"/>
    <x v="1"/>
    <s v="plays"/>
  </r>
  <r>
    <n v="4026"/>
    <x v="4019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x v="50"/>
    <x v="121"/>
    <x v="1"/>
    <s v="plays"/>
  </r>
  <r>
    <n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x v="113"/>
    <x v="2557"/>
    <x v="1"/>
    <s v="plays"/>
  </r>
  <r>
    <n v="4028"/>
    <x v="4021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x v="58"/>
    <x v="2534"/>
    <x v="1"/>
    <s v="plays"/>
  </r>
  <r>
    <n v="4029"/>
    <x v="4022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x v="50"/>
    <x v="121"/>
    <x v="1"/>
    <s v="plays"/>
  </r>
  <r>
    <n v="4030"/>
    <x v="4023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x v="63"/>
    <x v="583"/>
    <x v="1"/>
    <s v="plays"/>
  </r>
  <r>
    <n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x v="50"/>
    <x v="121"/>
    <x v="1"/>
    <s v="plays"/>
  </r>
  <r>
    <n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x v="113"/>
    <x v="578"/>
    <x v="1"/>
    <s v="plays"/>
  </r>
  <r>
    <n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x v="73"/>
    <x v="2694"/>
    <x v="1"/>
    <s v="plays"/>
  </r>
  <r>
    <n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x v="60"/>
    <x v="101"/>
    <x v="1"/>
    <s v="plays"/>
  </r>
  <r>
    <n v="4035"/>
    <x v="4028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x v="121"/>
    <x v="2695"/>
    <x v="1"/>
    <s v="plays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x v="153"/>
    <x v="2696"/>
    <x v="1"/>
    <s v="plays"/>
  </r>
  <r>
    <n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x v="57"/>
    <x v="375"/>
    <x v="1"/>
    <s v="plays"/>
  </r>
  <r>
    <n v="4038"/>
    <x v="4031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x v="81"/>
    <x v="2697"/>
    <x v="1"/>
    <s v="plays"/>
  </r>
  <r>
    <n v="4039"/>
    <x v="4032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x v="64"/>
    <x v="88"/>
    <x v="1"/>
    <s v="plays"/>
  </r>
  <r>
    <n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x v="134"/>
    <x v="2698"/>
    <x v="1"/>
    <s v="plays"/>
  </r>
  <r>
    <n v="4041"/>
    <x v="4034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x v="50"/>
    <x v="678"/>
    <x v="1"/>
    <s v="plays"/>
  </r>
  <r>
    <n v="4042"/>
    <x v="4035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x v="50"/>
    <x v="582"/>
    <x v="1"/>
    <s v="plays"/>
  </r>
  <r>
    <n v="4043"/>
    <x v="4036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x v="50"/>
    <x v="121"/>
    <x v="1"/>
    <s v="plays"/>
  </r>
  <r>
    <n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x v="151"/>
    <x v="690"/>
    <x v="1"/>
    <s v="plays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x v="50"/>
    <x v="120"/>
    <x v="1"/>
    <s v="plays"/>
  </r>
  <r>
    <n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x v="59"/>
    <x v="134"/>
    <x v="1"/>
    <s v="plays"/>
  </r>
  <r>
    <n v="4047"/>
    <x v="4040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x v="53"/>
    <x v="440"/>
    <x v="1"/>
    <s v="plays"/>
  </r>
  <r>
    <n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x v="82"/>
    <x v="2699"/>
    <x v="1"/>
    <s v="plays"/>
  </r>
  <r>
    <n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x v="50"/>
    <x v="580"/>
    <x v="1"/>
    <s v="plays"/>
  </r>
  <r>
    <n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x v="50"/>
    <x v="120"/>
    <x v="1"/>
    <s v="plays"/>
  </r>
  <r>
    <n v="4051"/>
    <x v="4044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x v="50"/>
    <x v="121"/>
    <x v="1"/>
    <s v="plays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x v="151"/>
    <x v="2700"/>
    <x v="1"/>
    <s v="plays"/>
  </r>
  <r>
    <n v="4053"/>
    <x v="4046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x v="66"/>
    <x v="687"/>
    <x v="1"/>
    <s v="plays"/>
  </r>
  <r>
    <n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x v="50"/>
    <x v="121"/>
    <x v="1"/>
    <s v="plays"/>
  </r>
  <r>
    <n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x v="82"/>
    <x v="2701"/>
    <x v="1"/>
    <s v="plays"/>
  </r>
  <r>
    <n v="4056"/>
    <x v="4049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x v="226"/>
    <x v="596"/>
    <x v="1"/>
    <s v="plays"/>
  </r>
  <r>
    <n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x v="66"/>
    <x v="947"/>
    <x v="1"/>
    <s v="plays"/>
  </r>
  <r>
    <n v="4058"/>
    <x v="4051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x v="56"/>
    <x v="2702"/>
    <x v="1"/>
    <s v="plays"/>
  </r>
  <r>
    <n v="4059"/>
    <x v="4052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x v="56"/>
    <x v="669"/>
    <x v="1"/>
    <s v="plays"/>
  </r>
  <r>
    <n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x v="56"/>
    <x v="2629"/>
    <x v="1"/>
    <s v="plays"/>
  </r>
  <r>
    <n v="4061"/>
    <x v="4054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x v="50"/>
    <x v="121"/>
    <x v="1"/>
    <s v="plays"/>
  </r>
  <r>
    <n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x v="53"/>
    <x v="2703"/>
    <x v="1"/>
    <s v="plays"/>
  </r>
  <r>
    <n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x v="60"/>
    <x v="2"/>
    <x v="1"/>
    <s v="plays"/>
  </r>
  <r>
    <n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x v="118"/>
    <x v="1057"/>
    <x v="1"/>
    <s v="plays"/>
  </r>
  <r>
    <n v="4065"/>
    <x v="4058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x v="60"/>
    <x v="2704"/>
    <x v="1"/>
    <s v="plays"/>
  </r>
  <r>
    <n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x v="50"/>
    <x v="380"/>
    <x v="1"/>
    <s v="plays"/>
  </r>
  <r>
    <n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x v="220"/>
    <x v="2705"/>
    <x v="1"/>
    <s v="plays"/>
  </r>
  <r>
    <n v="4068"/>
    <x v="4061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x v="60"/>
    <x v="2706"/>
    <x v="1"/>
    <s v="plays"/>
  </r>
  <r>
    <n v="4069"/>
    <x v="4062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x v="122"/>
    <x v="2707"/>
    <x v="1"/>
    <s v="plays"/>
  </r>
  <r>
    <n v="4070"/>
    <x v="4063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x v="123"/>
    <x v="440"/>
    <x v="1"/>
    <s v="plays"/>
  </r>
  <r>
    <n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x v="50"/>
    <x v="121"/>
    <x v="1"/>
    <s v="plays"/>
  </r>
  <r>
    <n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x v="50"/>
    <x v="447"/>
    <x v="1"/>
    <s v="plays"/>
  </r>
  <r>
    <n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x v="60"/>
    <x v="2708"/>
    <x v="1"/>
    <s v="plays"/>
  </r>
  <r>
    <n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x v="117"/>
    <x v="431"/>
    <x v="1"/>
    <s v="plays"/>
  </r>
  <r>
    <n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x v="129"/>
    <x v="2709"/>
    <x v="1"/>
    <s v="plays"/>
  </r>
  <r>
    <n v="4076"/>
    <x v="4069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x v="50"/>
    <x v="121"/>
    <x v="1"/>
    <s v="plays"/>
  </r>
  <r>
    <n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x v="114"/>
    <x v="2710"/>
    <x v="1"/>
    <s v="plays"/>
  </r>
  <r>
    <n v="4078"/>
    <x v="4071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x v="50"/>
    <x v="121"/>
    <x v="1"/>
    <s v="plays"/>
  </r>
  <r>
    <n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x v="50"/>
    <x v="144"/>
    <x v="1"/>
    <s v="plays"/>
  </r>
  <r>
    <n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x v="50"/>
    <x v="121"/>
    <x v="1"/>
    <s v="plays"/>
  </r>
  <r>
    <n v="4081"/>
    <x v="4074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x v="63"/>
    <x v="2242"/>
    <x v="1"/>
    <s v="plays"/>
  </r>
  <r>
    <n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x v="53"/>
    <x v="1720"/>
    <x v="1"/>
    <s v="plays"/>
  </r>
  <r>
    <n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x v="66"/>
    <x v="2711"/>
    <x v="1"/>
    <s v="plays"/>
  </r>
  <r>
    <n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x v="50"/>
    <x v="119"/>
    <x v="1"/>
    <s v="plays"/>
  </r>
  <r>
    <n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x v="50"/>
    <x v="119"/>
    <x v="1"/>
    <s v="plays"/>
  </r>
  <r>
    <n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x v="62"/>
    <x v="2712"/>
    <x v="1"/>
    <s v="plays"/>
  </r>
  <r>
    <n v="4087"/>
    <x v="4080"/>
    <s v="Comedy Stage Play"/>
    <x v="376"/>
    <x v="117"/>
    <x v="2"/>
    <x v="0"/>
    <s v="USD"/>
    <n v="1468777786"/>
    <n v="1466185786"/>
    <b v="0"/>
    <n v="0"/>
    <b v="0"/>
    <s v="theater/plays"/>
    <x v="50"/>
    <x v="121"/>
    <x v="1"/>
    <s v="plays"/>
  </r>
  <r>
    <n v="4088"/>
    <x v="4081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x v="57"/>
    <x v="2561"/>
    <x v="1"/>
    <s v="plays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x v="62"/>
    <x v="179"/>
    <x v="1"/>
    <s v="plays"/>
  </r>
  <r>
    <n v="4090"/>
    <x v="4083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x v="56"/>
    <x v="1545"/>
    <x v="1"/>
    <s v="plays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x v="55"/>
    <x v="156"/>
    <x v="1"/>
    <s v="plays"/>
  </r>
  <r>
    <n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x v="50"/>
    <x v="135"/>
    <x v="1"/>
    <s v="plays"/>
  </r>
  <r>
    <n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x v="53"/>
    <x v="2"/>
    <x v="1"/>
    <s v="plays"/>
  </r>
  <r>
    <n v="4094"/>
    <x v="4087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x v="121"/>
    <x v="2713"/>
    <x v="1"/>
    <s v="plays"/>
  </r>
  <r>
    <n v="4095"/>
    <x v="4088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x v="56"/>
    <x v="2714"/>
    <x v="1"/>
    <s v="plays"/>
  </r>
  <r>
    <n v="4096"/>
    <x v="4089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x v="57"/>
    <x v="2715"/>
    <x v="1"/>
    <s v="plays"/>
  </r>
  <r>
    <n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x v="50"/>
    <x v="121"/>
    <x v="1"/>
    <s v="plays"/>
  </r>
  <r>
    <n v="4098"/>
    <x v="4091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x v="50"/>
    <x v="121"/>
    <x v="1"/>
    <s v="plays"/>
  </r>
  <r>
    <n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x v="60"/>
    <x v="73"/>
    <x v="1"/>
    <s v="plays"/>
  </r>
  <r>
    <n v="4100"/>
    <x v="4093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x v="50"/>
    <x v="121"/>
    <x v="1"/>
    <s v="plays"/>
  </r>
  <r>
    <n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x v="50"/>
    <x v="121"/>
    <x v="1"/>
    <s v="plays"/>
  </r>
  <r>
    <n v="4102"/>
    <x v="4095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x v="117"/>
    <x v="2716"/>
    <x v="1"/>
    <s v="plays"/>
  </r>
  <r>
    <n v="4103"/>
    <x v="4096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x v="54"/>
    <x v="407"/>
    <x v="1"/>
    <s v="plays"/>
  </r>
  <r>
    <n v="4104"/>
    <x v="4097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x v="70"/>
    <x v="2717"/>
    <x v="1"/>
    <s v="plays"/>
  </r>
  <r>
    <n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x v="113"/>
    <x v="2718"/>
    <x v="1"/>
    <s v="plays"/>
  </r>
  <r>
    <n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x v="376"/>
    <x v="2719"/>
    <x v="1"/>
    <s v="plays"/>
  </r>
  <r>
    <n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x v="53"/>
    <x v="2150"/>
    <x v="1"/>
    <s v="plays"/>
  </r>
  <r>
    <n v="4108"/>
    <x v="4101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x v="53"/>
    <x v="578"/>
    <x v="1"/>
    <s v="plays"/>
  </r>
  <r>
    <n v="4109"/>
    <x v="4102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x v="50"/>
    <x v="121"/>
    <x v="1"/>
    <s v="plays"/>
  </r>
  <r>
    <n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x v="129"/>
    <x v="2720"/>
    <x v="1"/>
    <s v="plays"/>
  </r>
  <r>
    <n v="4111"/>
    <x v="4104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x v="56"/>
    <x v="2721"/>
    <x v="1"/>
    <s v="plays"/>
  </r>
  <r>
    <n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x v="50"/>
    <x v="120"/>
    <x v="1"/>
    <s v="plays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x v="50"/>
    <x v="120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0"/>
    <d v="2015-07-23T0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1"/>
    <d v="2017-03-02T14:24:4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"/>
    <d v="2016-02-15T16:51: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"/>
    <d v="2014-08-07T12:21:4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"/>
    <d v="2015-12-19T20:01:1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5"/>
    <d v="2016-07-29T05:35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6"/>
    <d v="2014-06-14T01:44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7"/>
    <d v="2016-07-05T01:07: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8"/>
    <d v="2016-04-15T21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9"/>
    <d v="2016-04-17T02:29:0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10"/>
    <d v="2014-06-25T01:37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11"/>
    <d v="2016-08-22T0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12"/>
    <d v="2014-07-16T03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13"/>
    <d v="2016-06-23T20:27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14"/>
    <d v="2014-07-13T13:59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15"/>
    <d v="2015-09-27T20:14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16"/>
    <d v="2014-06-16T05:3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17"/>
    <d v="2014-11-04T18:33:4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18"/>
    <d v="2014-09-17T13:00:5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19"/>
    <d v="2015-07-20T19:35:3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20"/>
    <d v="2015-09-13T18:11:5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21"/>
    <d v="2014-09-26T15:03:0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22"/>
    <d v="2015-01-01T07:59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23"/>
    <d v="2015-04-30T15:2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24"/>
    <d v="2015-09-15T19:39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25"/>
    <d v="2016-01-09T00:36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26"/>
    <d v="2014-08-17T12:22:2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7"/>
    <d v="2014-11-16T04:57:1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28"/>
    <d v="2015-12-16T23:08:0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29"/>
    <d v="2014-07-22T16:09:2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0"/>
    <d v="2014-08-21T07:01:5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1"/>
    <d v="2016-01-25T19:00: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223652-E7C1-4C41-BC53-B79E197E4FC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519F81-6DE8-40ED-BB54-8D07E6968795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D0C5AC-6CDB-4EBD-A796-E52776AAE1C6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C8" firstHeaderRow="1" firstDataRow="2" firstDataCol="1" rowPageCount="3" colPageCount="1"/>
  <pivotFields count="18">
    <pivotField showAll="0"/>
    <pivotField axis="axisPage" showAll="0">
      <items count="4109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3">
    <pageField fld="6" hier="-1"/>
    <pageField fld="16" hier="-1"/>
    <pageField fld="1" item="3953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F053CE-13A9-4663-84AD-5773A0D2CE7A}" name="PivotTable4" cacheId="3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1">
  <location ref="A4:E17" firstHeaderRow="1" firstDataRow="2" firstDataCol="1" rowPageCount="2" colPageCount="1"/>
  <pivotFields count="22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dataField="1" compact="0" outline="0" showAll="0" defaultSubtotal="0">
      <items count="4">
        <item x="1"/>
        <item x="2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9">
        <item x="0"/>
        <item x="7"/>
        <item x="6"/>
        <item x="5"/>
        <item x="4"/>
        <item x="8"/>
        <item x="3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8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5"/>
  </colFields>
  <colItems count="4">
    <i>
      <x/>
    </i>
    <i>
      <x v="1"/>
    </i>
    <i>
      <x v="2"/>
    </i>
    <i>
      <x v="3"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ySplit="1" topLeftCell="A2387" activePane="bottomLeft" state="frozen"/>
      <selection activeCell="E1" sqref="E1"/>
      <selection pane="bottomLeft" activeCell="D2394" sqref="D2394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7109375" bestFit="1" customWidth="1"/>
    <col min="17" max="17" width="41.140625" customWidth="1"/>
    <col min="18" max="18" width="16.85546875" bestFit="1" customWidth="1"/>
    <col min="19" max="19" width="29.28515625" style="16" bestFit="1" customWidth="1"/>
    <col min="20" max="20" width="27" style="16" bestFit="1" customWidth="1"/>
    <col min="21" max="21" width="10.710937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5" t="s">
        <v>8365</v>
      </c>
      <c r="T1" s="15" t="s">
        <v>8366</v>
      </c>
      <c r="U1" s="15" t="s">
        <v>8379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83" si="317">(((J4035/60)/60)/24)+DATE(1970,1,1)</f>
        <v>42614.268796296295</v>
      </c>
      <c r="T4035" s="16">
        <f t="shared" ref="T4035:T4083" si="318">(((I4035/60)/60)/24)+DATE(1970,1,1)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>(((J2/60)/60)/24)+DATE(1970,1,1)</f>
        <v>42177.007071759261</v>
      </c>
      <c r="T4084" s="16">
        <f>(((I2/60)/60)/24)+DATE(1970,1,1)</f>
        <v>42208.125</v>
      </c>
      <c r="U4084">
        <f t="shared" si="319"/>
        <v>2015</v>
      </c>
    </row>
    <row r="4085" spans="1:21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ref="S4085:S4115" si="320">(((J3/60)/60)/24)+DATE(1970,1,1)</f>
        <v>42766.600497685184</v>
      </c>
      <c r="T4085" s="16">
        <f t="shared" ref="T4085:T4115" si="321">(((I3/60)/60)/24)+DATE(1970,1,1)</f>
        <v>42796.600497685184</v>
      </c>
      <c r="U4085">
        <f t="shared" si="319"/>
        <v>2017</v>
      </c>
    </row>
    <row r="4086" spans="1:21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20"/>
        <v>42405.702349537038</v>
      </c>
      <c r="T4086" s="16">
        <f t="shared" si="321"/>
        <v>42415.702349537038</v>
      </c>
      <c r="U4086">
        <f t="shared" si="319"/>
        <v>2016</v>
      </c>
    </row>
    <row r="4087" spans="1:21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20"/>
        <v>41828.515127314815</v>
      </c>
      <c r="T4087" s="16">
        <f t="shared" si="321"/>
        <v>41858.515127314815</v>
      </c>
      <c r="U4087">
        <f t="shared" si="319"/>
        <v>2014</v>
      </c>
    </row>
    <row r="4088" spans="1:21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20"/>
        <v>42327.834247685183</v>
      </c>
      <c r="T4088" s="16">
        <f t="shared" si="321"/>
        <v>42357.834247685183</v>
      </c>
      <c r="U4088">
        <f t="shared" si="319"/>
        <v>2015</v>
      </c>
    </row>
    <row r="4089" spans="1:21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20"/>
        <v>42563.932951388888</v>
      </c>
      <c r="T4089" s="16">
        <f t="shared" si="321"/>
        <v>42580.232638888891</v>
      </c>
      <c r="U4089">
        <f t="shared" si="319"/>
        <v>2016</v>
      </c>
    </row>
    <row r="4090" spans="1:21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20"/>
        <v>41794.072337962964</v>
      </c>
      <c r="T4090" s="16">
        <f t="shared" si="321"/>
        <v>41804.072337962964</v>
      </c>
      <c r="U4090">
        <f t="shared" si="319"/>
        <v>2014</v>
      </c>
    </row>
    <row r="4091" spans="1:21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20"/>
        <v>42516.047071759262</v>
      </c>
      <c r="T4091" s="16">
        <f t="shared" si="321"/>
        <v>42556.047071759262</v>
      </c>
      <c r="U4091">
        <f t="shared" si="319"/>
        <v>2016</v>
      </c>
    </row>
    <row r="4092" spans="1:21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20"/>
        <v>42468.94458333333</v>
      </c>
      <c r="T4092" s="16">
        <f t="shared" si="321"/>
        <v>42475.875</v>
      </c>
      <c r="U4092">
        <f t="shared" si="319"/>
        <v>2016</v>
      </c>
    </row>
    <row r="4093" spans="1:21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20"/>
        <v>42447.103518518517</v>
      </c>
      <c r="T4093" s="16">
        <f t="shared" si="321"/>
        <v>42477.103518518517</v>
      </c>
      <c r="U4093">
        <f t="shared" si="319"/>
        <v>2016</v>
      </c>
    </row>
    <row r="4094" spans="1:21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20"/>
        <v>41780.068043981482</v>
      </c>
      <c r="T4094" s="16">
        <f t="shared" si="321"/>
        <v>41815.068043981482</v>
      </c>
      <c r="U4094">
        <f t="shared" si="319"/>
        <v>2014</v>
      </c>
    </row>
    <row r="4095" spans="1:21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20"/>
        <v>42572.778495370367</v>
      </c>
      <c r="T4095" s="16">
        <f t="shared" si="321"/>
        <v>42604.125</v>
      </c>
      <c r="U4095">
        <f t="shared" si="319"/>
        <v>2016</v>
      </c>
    </row>
    <row r="4096" spans="1:21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20"/>
        <v>41791.713252314818</v>
      </c>
      <c r="T4096" s="16">
        <f t="shared" si="321"/>
        <v>41836.125</v>
      </c>
      <c r="U4096">
        <f t="shared" si="319"/>
        <v>2014</v>
      </c>
    </row>
    <row r="4097" spans="1:21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20"/>
        <v>42508.677187499998</v>
      </c>
      <c r="T4097" s="16">
        <f t="shared" si="321"/>
        <v>42544.852083333331</v>
      </c>
      <c r="U4097">
        <f t="shared" si="319"/>
        <v>2016</v>
      </c>
    </row>
    <row r="4098" spans="1:21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2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20"/>
        <v>41808.02648148148</v>
      </c>
      <c r="T4098" s="16">
        <f t="shared" si="321"/>
        <v>41833.582638888889</v>
      </c>
      <c r="U4098">
        <f t="shared" si="319"/>
        <v>2014</v>
      </c>
    </row>
    <row r="4099" spans="1:21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2"/>
        <v>0</v>
      </c>
      <c r="P4099">
        <f t="shared" ref="P4099:P4115" si="323">IFERROR(ROUND(E4099/L4099,2),0)</f>
        <v>0</v>
      </c>
      <c r="Q4099" s="11" t="s">
        <v>8315</v>
      </c>
      <c r="R4099" t="s">
        <v>8316</v>
      </c>
      <c r="S4099" s="16">
        <f t="shared" si="320"/>
        <v>42256.391875000001</v>
      </c>
      <c r="T4099" s="16">
        <f t="shared" si="321"/>
        <v>42274.843055555553</v>
      </c>
      <c r="U4099">
        <f t="shared" ref="U4099:U4115" si="324">YEAR(S4099)</f>
        <v>2015</v>
      </c>
    </row>
    <row r="4100" spans="1:21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2"/>
        <v>0</v>
      </c>
      <c r="P4100">
        <f t="shared" si="323"/>
        <v>0</v>
      </c>
      <c r="Q4100" s="11" t="s">
        <v>8315</v>
      </c>
      <c r="R4100" t="s">
        <v>8316</v>
      </c>
      <c r="S4100" s="16">
        <f t="shared" si="320"/>
        <v>41760.796423611115</v>
      </c>
      <c r="T4100" s="16">
        <f t="shared" si="321"/>
        <v>41806.229166666664</v>
      </c>
      <c r="U4100">
        <f t="shared" si="324"/>
        <v>2014</v>
      </c>
    </row>
    <row r="4101" spans="1:21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2"/>
        <v>1</v>
      </c>
      <c r="P4101">
        <f t="shared" si="323"/>
        <v>50</v>
      </c>
      <c r="Q4101" s="11" t="s">
        <v>8315</v>
      </c>
      <c r="R4101" t="s">
        <v>8316</v>
      </c>
      <c r="S4101" s="16">
        <f t="shared" si="320"/>
        <v>41917.731736111113</v>
      </c>
      <c r="T4101" s="16">
        <f t="shared" si="321"/>
        <v>41947.773402777777</v>
      </c>
      <c r="U4101">
        <f t="shared" si="324"/>
        <v>2014</v>
      </c>
    </row>
    <row r="4102" spans="1:21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2"/>
        <v>0</v>
      </c>
      <c r="P4102">
        <f t="shared" si="323"/>
        <v>0</v>
      </c>
      <c r="Q4102" s="11" t="s">
        <v>8315</v>
      </c>
      <c r="R4102" t="s">
        <v>8316</v>
      </c>
      <c r="S4102" s="16">
        <f t="shared" si="320"/>
        <v>41869.542314814818</v>
      </c>
      <c r="T4102" s="16">
        <f t="shared" si="321"/>
        <v>41899.542314814818</v>
      </c>
      <c r="U4102">
        <f t="shared" si="324"/>
        <v>2014</v>
      </c>
    </row>
    <row r="4103" spans="1:21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2"/>
        <v>0</v>
      </c>
      <c r="P4103">
        <f t="shared" si="323"/>
        <v>0</v>
      </c>
      <c r="Q4103" s="11" t="s">
        <v>8315</v>
      </c>
      <c r="R4103" t="s">
        <v>8316</v>
      </c>
      <c r="S4103" s="16">
        <f t="shared" si="320"/>
        <v>42175.816365740742</v>
      </c>
      <c r="T4103" s="16">
        <f t="shared" si="321"/>
        <v>42205.816365740742</v>
      </c>
      <c r="U4103">
        <f t="shared" si="324"/>
        <v>2015</v>
      </c>
    </row>
    <row r="4104" spans="1:21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2"/>
        <v>27</v>
      </c>
      <c r="P4104">
        <f t="shared" si="323"/>
        <v>22.83</v>
      </c>
      <c r="Q4104" s="11" t="s">
        <v>8315</v>
      </c>
      <c r="R4104" t="s">
        <v>8316</v>
      </c>
      <c r="S4104" s="16">
        <f t="shared" si="320"/>
        <v>42200.758240740746</v>
      </c>
      <c r="T4104" s="16">
        <f t="shared" si="321"/>
        <v>42260.758240740746</v>
      </c>
      <c r="U4104">
        <f t="shared" si="324"/>
        <v>2015</v>
      </c>
    </row>
    <row r="4105" spans="1:21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2"/>
        <v>10</v>
      </c>
      <c r="P4105">
        <f t="shared" si="323"/>
        <v>16.670000000000002</v>
      </c>
      <c r="Q4105" s="11" t="s">
        <v>8315</v>
      </c>
      <c r="R4105" t="s">
        <v>8316</v>
      </c>
      <c r="S4105" s="16">
        <f t="shared" si="320"/>
        <v>41878.627187500002</v>
      </c>
      <c r="T4105" s="16">
        <f t="shared" si="321"/>
        <v>41908.627187500002</v>
      </c>
      <c r="U4105">
        <f t="shared" si="324"/>
        <v>2014</v>
      </c>
    </row>
    <row r="4106" spans="1:21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2"/>
        <v>21</v>
      </c>
      <c r="P4106">
        <f t="shared" si="323"/>
        <v>45.79</v>
      </c>
      <c r="Q4106" s="11" t="s">
        <v>8315</v>
      </c>
      <c r="R4106" t="s">
        <v>8316</v>
      </c>
      <c r="S4106" s="16">
        <f t="shared" si="320"/>
        <v>41989.91134259259</v>
      </c>
      <c r="T4106" s="16">
        <f t="shared" si="321"/>
        <v>42005.332638888889</v>
      </c>
      <c r="U4106">
        <f t="shared" si="324"/>
        <v>2014</v>
      </c>
    </row>
    <row r="4107" spans="1:21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2"/>
        <v>7</v>
      </c>
      <c r="P4107">
        <f t="shared" si="323"/>
        <v>383.33</v>
      </c>
      <c r="Q4107" s="11" t="s">
        <v>8315</v>
      </c>
      <c r="R4107" t="s">
        <v>8316</v>
      </c>
      <c r="S4107" s="16">
        <f t="shared" si="320"/>
        <v>42097.778946759259</v>
      </c>
      <c r="T4107" s="16">
        <f t="shared" si="321"/>
        <v>42124.638888888891</v>
      </c>
      <c r="U4107">
        <f t="shared" si="324"/>
        <v>2015</v>
      </c>
    </row>
    <row r="4108" spans="1:21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2"/>
        <v>71</v>
      </c>
      <c r="P4108">
        <f t="shared" si="323"/>
        <v>106.97</v>
      </c>
      <c r="Q4108" s="11" t="s">
        <v>8315</v>
      </c>
      <c r="R4108" t="s">
        <v>8316</v>
      </c>
      <c r="S4108" s="16">
        <f t="shared" si="320"/>
        <v>42229.820173611108</v>
      </c>
      <c r="T4108" s="16">
        <f t="shared" si="321"/>
        <v>42262.818750000006</v>
      </c>
      <c r="U4108">
        <f t="shared" si="324"/>
        <v>2015</v>
      </c>
    </row>
    <row r="4109" spans="1:21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2"/>
        <v>2</v>
      </c>
      <c r="P4109">
        <f t="shared" si="323"/>
        <v>10.25</v>
      </c>
      <c r="Q4109" s="11" t="s">
        <v>8315</v>
      </c>
      <c r="R4109" t="s">
        <v>8316</v>
      </c>
      <c r="S4109" s="16">
        <f t="shared" si="320"/>
        <v>42318.025011574078</v>
      </c>
      <c r="T4109" s="16">
        <f t="shared" si="321"/>
        <v>42378.025011574078</v>
      </c>
      <c r="U4109">
        <f t="shared" si="324"/>
        <v>2015</v>
      </c>
    </row>
    <row r="4110" spans="1:21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2"/>
        <v>2</v>
      </c>
      <c r="P4110">
        <f t="shared" si="323"/>
        <v>59</v>
      </c>
      <c r="Q4110" s="11" t="s">
        <v>8315</v>
      </c>
      <c r="R4110" t="s">
        <v>8316</v>
      </c>
      <c r="S4110" s="16">
        <f t="shared" si="320"/>
        <v>41828.515555555554</v>
      </c>
      <c r="T4110" s="16">
        <f t="shared" si="321"/>
        <v>41868.515555555554</v>
      </c>
      <c r="U4110">
        <f t="shared" si="324"/>
        <v>2014</v>
      </c>
    </row>
    <row r="4111" spans="1:21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2"/>
        <v>0</v>
      </c>
      <c r="P4111">
        <f t="shared" si="323"/>
        <v>0</v>
      </c>
      <c r="Q4111" s="11" t="s">
        <v>8315</v>
      </c>
      <c r="R4111" t="s">
        <v>8316</v>
      </c>
      <c r="S4111" s="16">
        <f t="shared" si="320"/>
        <v>41929.164733796293</v>
      </c>
      <c r="T4111" s="16">
        <f t="shared" si="321"/>
        <v>41959.206400462965</v>
      </c>
      <c r="U4111">
        <f t="shared" si="324"/>
        <v>2014</v>
      </c>
    </row>
    <row r="4112" spans="1:21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2"/>
        <v>29</v>
      </c>
      <c r="P4112">
        <f t="shared" si="323"/>
        <v>14.33</v>
      </c>
      <c r="Q4112" s="11" t="s">
        <v>8315</v>
      </c>
      <c r="R4112" t="s">
        <v>8316</v>
      </c>
      <c r="S4112" s="16">
        <f t="shared" si="320"/>
        <v>42324.96393518518</v>
      </c>
      <c r="T4112" s="16">
        <f t="shared" si="321"/>
        <v>42354.96393518518</v>
      </c>
      <c r="U4112">
        <f t="shared" si="324"/>
        <v>2015</v>
      </c>
    </row>
    <row r="4113" spans="1:21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2"/>
        <v>3</v>
      </c>
      <c r="P4113">
        <f t="shared" si="323"/>
        <v>15.67</v>
      </c>
      <c r="Q4113" s="11" t="s">
        <v>8315</v>
      </c>
      <c r="R4113" t="s">
        <v>8316</v>
      </c>
      <c r="S4113" s="16">
        <f t="shared" si="320"/>
        <v>41812.67324074074</v>
      </c>
      <c r="T4113" s="16">
        <f t="shared" si="321"/>
        <v>41842.67324074074</v>
      </c>
      <c r="U4113">
        <f t="shared" si="324"/>
        <v>2014</v>
      </c>
    </row>
    <row r="4114" spans="1:21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2"/>
        <v>0</v>
      </c>
      <c r="P4114">
        <f t="shared" si="323"/>
        <v>1</v>
      </c>
      <c r="Q4114" s="11" t="s">
        <v>8315</v>
      </c>
      <c r="R4114" t="s">
        <v>8316</v>
      </c>
      <c r="S4114" s="16">
        <f t="shared" si="320"/>
        <v>41842.292997685188</v>
      </c>
      <c r="T4114" s="16">
        <f t="shared" si="321"/>
        <v>41872.292997685188</v>
      </c>
      <c r="U4114">
        <f t="shared" si="324"/>
        <v>2014</v>
      </c>
    </row>
    <row r="4115" spans="1:21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2"/>
        <v>0</v>
      </c>
      <c r="P4115">
        <f t="shared" si="323"/>
        <v>1</v>
      </c>
      <c r="Q4115" s="11" t="s">
        <v>8315</v>
      </c>
      <c r="R4115" t="s">
        <v>8316</v>
      </c>
      <c r="S4115" s="16">
        <f t="shared" si="320"/>
        <v>42376.79206018518</v>
      </c>
      <c r="T4115" s="16">
        <f t="shared" si="321"/>
        <v>42394.79206018518</v>
      </c>
      <c r="U4115">
        <f t="shared" si="324"/>
        <v>2016</v>
      </c>
    </row>
  </sheetData>
  <autoFilter ref="A1:U4115" xr:uid="{00000000-0001-0000-0000-000000000000}">
    <filterColumn colId="5">
      <filters>
        <filter val="canceled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3" priority="6" operator="equal">
      <formula>"failed"</formula>
    </cfRule>
    <cfRule type="cellIs" dxfId="2" priority="7" operator="equal">
      <formula>"canceled"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1048576 P1 S1">
    <cfRule type="colorScale" priority="3">
      <colorScale>
        <cfvo type="min"/>
        <cfvo type="percent" val="90"/>
        <color rgb="FFFF0000"/>
        <color rgb="FF0070C0"/>
      </colorScale>
    </cfRule>
  </conditionalFormatting>
  <conditionalFormatting sqref="T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D6DD7-FB6F-4FEB-83DA-167FEC7152E1}">
  <dimension ref="A1:E18"/>
  <sheetViews>
    <sheetView workbookViewId="0">
      <selection activeCell="K29" sqref="K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8376</v>
      </c>
      <c r="B6" s="14">
        <v>56</v>
      </c>
      <c r="C6" s="14">
        <v>32</v>
      </c>
      <c r="D6" s="14">
        <v>7</v>
      </c>
      <c r="E6" s="14">
        <v>95</v>
      </c>
    </row>
    <row r="7" spans="1:5" x14ac:dyDescent="0.25">
      <c r="A7" s="13" t="s">
        <v>8377</v>
      </c>
      <c r="B7" s="14">
        <v>71</v>
      </c>
      <c r="C7" s="14">
        <v>36</v>
      </c>
      <c r="D7" s="14">
        <v>3</v>
      </c>
      <c r="E7" s="14">
        <v>110</v>
      </c>
    </row>
    <row r="8" spans="1:5" x14ac:dyDescent="0.25">
      <c r="A8" s="13" t="s">
        <v>8378</v>
      </c>
      <c r="B8" s="14">
        <v>56</v>
      </c>
      <c r="C8" s="14">
        <v>34</v>
      </c>
      <c r="D8" s="14">
        <v>3</v>
      </c>
      <c r="E8" s="14">
        <v>93</v>
      </c>
    </row>
    <row r="9" spans="1:5" x14ac:dyDescent="0.25">
      <c r="A9" s="13" t="s">
        <v>8373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8367</v>
      </c>
      <c r="B10" s="14">
        <v>111</v>
      </c>
      <c r="C10" s="14">
        <v>54</v>
      </c>
      <c r="D10" s="14">
        <v>3</v>
      </c>
      <c r="E10" s="14">
        <v>168</v>
      </c>
    </row>
    <row r="11" spans="1:5" x14ac:dyDescent="0.25">
      <c r="A11" s="13" t="s">
        <v>8368</v>
      </c>
      <c r="B11" s="14">
        <v>100</v>
      </c>
      <c r="C11" s="14">
        <v>53</v>
      </c>
      <c r="D11" s="14">
        <v>4</v>
      </c>
      <c r="E11" s="14">
        <v>157</v>
      </c>
    </row>
    <row r="12" spans="1:5" x14ac:dyDescent="0.25">
      <c r="A12" s="13" t="s">
        <v>8369</v>
      </c>
      <c r="B12" s="14">
        <v>87</v>
      </c>
      <c r="C12" s="14">
        <v>53</v>
      </c>
      <c r="D12" s="14">
        <v>1</v>
      </c>
      <c r="E12" s="14">
        <v>141</v>
      </c>
    </row>
    <row r="13" spans="1:5" x14ac:dyDescent="0.25">
      <c r="A13" s="13" t="s">
        <v>8370</v>
      </c>
      <c r="B13" s="14">
        <v>72</v>
      </c>
      <c r="C13" s="14">
        <v>50</v>
      </c>
      <c r="D13" s="14">
        <v>4</v>
      </c>
      <c r="E13" s="14">
        <v>126</v>
      </c>
    </row>
    <row r="14" spans="1:5" x14ac:dyDescent="0.25">
      <c r="A14" s="13" t="s">
        <v>8374</v>
      </c>
      <c r="B14" s="14">
        <v>59</v>
      </c>
      <c r="C14" s="14">
        <v>31</v>
      </c>
      <c r="D14" s="14">
        <v>4</v>
      </c>
      <c r="E14" s="14">
        <v>94</v>
      </c>
    </row>
    <row r="15" spans="1:5" x14ac:dyDescent="0.25">
      <c r="A15" s="13" t="s">
        <v>8371</v>
      </c>
      <c r="B15" s="14">
        <v>65</v>
      </c>
      <c r="C15" s="14">
        <v>48</v>
      </c>
      <c r="D15" s="14"/>
      <c r="E15" s="14">
        <v>113</v>
      </c>
    </row>
    <row r="16" spans="1:5" x14ac:dyDescent="0.25">
      <c r="A16" s="13" t="s">
        <v>8375</v>
      </c>
      <c r="B16" s="14">
        <v>54</v>
      </c>
      <c r="C16" s="14">
        <v>32</v>
      </c>
      <c r="D16" s="14">
        <v>3</v>
      </c>
      <c r="E16" s="14">
        <v>89</v>
      </c>
    </row>
    <row r="17" spans="1:5" x14ac:dyDescent="0.25">
      <c r="A17" s="13" t="s">
        <v>8372</v>
      </c>
      <c r="B17" s="14">
        <v>37</v>
      </c>
      <c r="C17" s="14">
        <v>30</v>
      </c>
      <c r="D17" s="14">
        <v>3</v>
      </c>
      <c r="E17" s="14">
        <v>70</v>
      </c>
    </row>
    <row r="18" spans="1:5" x14ac:dyDescent="0.2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7CF6F-D014-41FF-8775-C79A11765F11}">
  <dimension ref="A1:H14"/>
  <sheetViews>
    <sheetView workbookViewId="0">
      <selection activeCell="B12" sqref="B12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6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25">
      <c r="A2" t="s">
        <v>8392</v>
      </c>
      <c r="B2">
        <f>COUNTIFS(Kickstarter!$D:$D,"&lt;=1000",Kickstarter!R:R,"plays",Kickstarter!F:F,"successful")</f>
        <v>188</v>
      </c>
      <c r="C2">
        <f>COUNTIFS(Kickstarter!$D:$D,"&lt;=1000",Kickstarter!R:R,"plays",Kickstarter!F:F,"failed")</f>
        <v>63</v>
      </c>
      <c r="D2">
        <f>COUNTIFS(Kickstarter!$D:$D,"&lt;=1000",Kickstarter!$R:$R,"plays",Kickstarter!$F:$F,"canceled")</f>
        <v>0</v>
      </c>
      <c r="E2">
        <f>SUM(B2:D2)</f>
        <v>251</v>
      </c>
      <c r="F2" s="18">
        <f>SUM(B2/E2)</f>
        <v>0.74900398406374502</v>
      </c>
      <c r="G2" s="18">
        <f>SUM(C2/E2)</f>
        <v>0.25099601593625498</v>
      </c>
      <c r="H2" s="18">
        <f>SUM(D2/E2)</f>
        <v>0</v>
      </c>
    </row>
    <row r="3" spans="1:8" x14ac:dyDescent="0.25">
      <c r="A3" t="s">
        <v>8393</v>
      </c>
      <c r="B3">
        <f>COUNTIFS(Kickstarter!$D:$D,"&gt;=1000",Kickstarter!$D:$D,"&lt;=4999",Kickstarter!F:F,"successful",Kickstarter!R:R,"plays")</f>
        <v>388</v>
      </c>
      <c r="C3">
        <f>COUNTIFS(Kickstarter!$D:$D,"&gt;=1000",Kickstarter!$D:$D,"&lt;=4999",Kickstarter!F:F,"failed",Kickstarter!R:R,"plays")</f>
        <v>146</v>
      </c>
      <c r="D3">
        <f>COUNTIFS(Kickstarter!$D:$D,"&gt;=1000",Kickstarter!$D:$D,"&lt;=4999",Kickstarter!$F:$F,"canceled",Kickstarter!R:R,"plays")</f>
        <v>0</v>
      </c>
      <c r="E3">
        <f t="shared" ref="E3:E13" si="0">SUM(B3:D3)</f>
        <v>534</v>
      </c>
      <c r="F3" s="18">
        <f t="shared" ref="F3:F13" si="1">SUM(B3/E3)</f>
        <v>0.72659176029962547</v>
      </c>
      <c r="G3" s="18">
        <f t="shared" ref="G3:G13" si="2">SUM(C3/E3)</f>
        <v>0.27340823970037453</v>
      </c>
      <c r="H3" s="18">
        <f t="shared" ref="H3:H13" si="3">SUM(D3/E3)</f>
        <v>0</v>
      </c>
    </row>
    <row r="4" spans="1:8" x14ac:dyDescent="0.25">
      <c r="A4" t="s">
        <v>8394</v>
      </c>
      <c r="B4">
        <f>COUNTIFS(Kickstarter!$D:$D,"&gt;=5000",Kickstarter!$D:$D,"&lt;=9999",Kickstarter!R:R,"plays",Kickstarter!F:F,"successful")</f>
        <v>93</v>
      </c>
      <c r="C4">
        <f>COUNTIFS(Kickstarter!$D:$D,"&gt;=5000",Kickstarter!$D:$D,"&lt;=9999",Kickstarter!R:R,"plays",Kickstarter!F:F,"failed")</f>
        <v>76</v>
      </c>
      <c r="D4">
        <f>COUNTIFS(Kickstarter!$D:$D,"&gt;=5000",Kickstarter!$D:$D,"&lt;=9999",Kickstarter!$R:$R,"plays",Kickstarter!$F:$F,"canceled")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8395</v>
      </c>
      <c r="B5">
        <f>COUNTIFS(Kickstarter!$D:$D,"&gt;=10000",Kickstarter!$D:$D,"&lt;=14999",Kickstarter!R:R,"plays",Kickstarter!F:F,"successful")</f>
        <v>39</v>
      </c>
      <c r="C5">
        <f>COUNTIFS(Kickstarter!$D:$D,"&gt;=10000",Kickstarter!$D:$D,"&lt;=14999",Kickstarter!R:R,"plays",Kickstarter!F:F,"successful")</f>
        <v>39</v>
      </c>
      <c r="D5">
        <f>COUNTIFS(Kickstarter!$D:$D,"&gt;=10000",Kickstarter!$D:$D,"&lt;=14999",Kickstarter!$R:$R,"plays",Kickstarter!$F:$F,"canceled")</f>
        <v>0</v>
      </c>
      <c r="E5">
        <f t="shared" si="0"/>
        <v>78</v>
      </c>
      <c r="F5" s="18">
        <f t="shared" si="1"/>
        <v>0.5</v>
      </c>
      <c r="G5" s="18">
        <f t="shared" si="2"/>
        <v>0.5</v>
      </c>
      <c r="H5" s="18">
        <f t="shared" si="3"/>
        <v>0</v>
      </c>
    </row>
    <row r="6" spans="1:8" x14ac:dyDescent="0.25">
      <c r="A6" t="s">
        <v>8396</v>
      </c>
      <c r="B6">
        <f>COUNTIFS(Kickstarter!$D:$D,"&gt;=15000",Kickstarter!$D:$D,"&lt;=19999",Kickstarter!R:R,"plays",Kickstarter!F:F,"successful")</f>
        <v>12</v>
      </c>
      <c r="C6">
        <f>COUNTIFS(Kickstarter!$D:$D,"&gt;=15000",Kickstarter!$D:$D,"&lt;=19999",Kickstarter!R:R,"plays",Kickstarter!F:F,"successful")</f>
        <v>12</v>
      </c>
      <c r="D6">
        <f>COUNTIFS(Kickstarter!$D:$D,"&gt;=15000",Kickstarter!$D:$D,"&lt;=19999",Kickstarter!R:R,"plays",Kickstarter!F:F,"canceled")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8397</v>
      </c>
      <c r="B7">
        <f>COUNTIFS(Kickstarter!$D:$D,"&gt;=20000",Kickstarter!$D:$D,"&lt;=24999",Kickstarter!R:R,"plays",Kickstarter!F:F,"successful")</f>
        <v>9</v>
      </c>
      <c r="C7">
        <f>COUNTIFS(Kickstarter!$D:$D,"&gt;=20000",Kickstarter!$D:$D,"&lt;=24999",Kickstarter!R:R,"plays",Kickstarter!F:F,"failed")</f>
        <v>11</v>
      </c>
      <c r="D7">
        <f>COUNTIFS(Kickstarter!$D:$D,"&gt;=20000",Kickstarter!$D:$D,"&lt;=24999",Kickstarter!R:R,"plays",Kickstarter!F:F,"canceled")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8398</v>
      </c>
      <c r="B8">
        <f>COUNTIFS(Kickstarter!$D:$D,"&gt;=25000",Kickstarter!$D:$D,"&lt;=29999",Kickstarter!R:R,"plays",Kickstarter!F:F,"successful")</f>
        <v>1</v>
      </c>
      <c r="C8">
        <f>COUNTIFS(Kickstarter!$D:$D,"&gt;=25000",Kickstarter!$D:$D,"&lt;=29999",Kickstarter!R:R,"plays",Kickstarter!F:F,"failed")</f>
        <v>4</v>
      </c>
      <c r="D8">
        <f>COUNTIFS(Kickstarter!$D:$D,"&gt;=25000",Kickstarter!$D:$D,"&lt;=29999",Kickstarter!R:R,"plays",Kickstarter!F:F,"canceled")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8399</v>
      </c>
      <c r="B9">
        <f>COUNTIFS(Kickstarter!$D:$D,"&gt;=30000",Kickstarter!$D:$D,"&lt;=34999",Kickstarter!R:R,"plays",Kickstarter!F:F,"successful")</f>
        <v>3</v>
      </c>
      <c r="C9">
        <f>COUNTIFS(Kickstarter!$D:$D,"&gt;=30000",Kickstarter!$D:$D,"&lt;=34999",Kickstarter!R:R,"plays",Kickstarter!F:F,"failed")</f>
        <v>8</v>
      </c>
      <c r="D9">
        <f>COUNTIFS(Kickstarter!$D:$D,"&gt;=30000",Kickstarter!$D:$D,"&lt;=34999",Kickstarter!R:R,"plays",Kickstarter!F:F,"canceled")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8400</v>
      </c>
      <c r="B10">
        <f>COUNTIFS(Kickstarter!$D:$D,"&gt;=35000",Kickstarter!$D:$D,"&lt;=39999",Kickstarter!R:R,"plays",Kickstarter!F:F,"successful")</f>
        <v>4</v>
      </c>
      <c r="C10">
        <f>COUNTIFS(Kickstarter!$D:$D,"&gt;=35000",Kickstarter!$D:$D,"&lt;=39999",Kickstarter!R:R,"plays",Kickstarter!F:F,"failed")</f>
        <v>2</v>
      </c>
      <c r="D10">
        <f>COUNTIFS(Kickstarter!$D:$D,"&gt;=35000",Kickstarter!$D:$D,"&lt;=39999",Kickstarter!R:R,"plays",Kickstarter!F:F,"canceled")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8403</v>
      </c>
      <c r="B11">
        <f>COUNTIFS(Kickstarter!$D:$D,"&gt;=40000",Kickstarter!$D:$D,"&lt;=44999",Kickstarter!R:R,"plays",Kickstarter!F:F,"successful")</f>
        <v>2</v>
      </c>
      <c r="C11">
        <f>COUNTIFS(Kickstarter!$D:$D,"&gt;=40000",Kickstarter!$D:$D,"&lt;=44999",Kickstarter!R:R,"plays",Kickstarter!F:F,"failed")</f>
        <v>1</v>
      </c>
      <c r="D11">
        <f>COUNTIFS(Kickstarter!$D:$D,"&gt;=40000",Kickstarter!$D:$D,"&lt;=44999",Kickstarter!R:R,"plays",Kickstarter!F:F,"canceled")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8404</v>
      </c>
      <c r="B12">
        <f>COUNTIFS(Kickstarter!$D:$D,"&gt;=45000",Kickstarter!$D:$D,"&lt;=49999",Kickstarter!R:R,"plays",Kickstarter!F:F,"successful")</f>
        <v>0</v>
      </c>
      <c r="C12">
        <f>COUNTIFS(Kickstarter!$D:$D,"&gt;=45000",Kickstarter!$D:$D,"&lt;=49999",Kickstarter!R:R,"plays",Kickstarter!F:F,"failed")</f>
        <v>1</v>
      </c>
      <c r="D12">
        <f>COUNTIFS(Kickstarter!$D:$D,"&gt;=45000",Kickstarter!$D:$D,"&lt;=49999",Kickstarter!R:R,"plays",Kickstarter!F:F,"canceled")</f>
        <v>0</v>
      </c>
      <c r="E12">
        <f t="shared" ref="E12" si="4">SUM(B12:D12)</f>
        <v>1</v>
      </c>
      <c r="F12" s="18">
        <f t="shared" ref="F12" si="5">SUM(B12/E12)</f>
        <v>0</v>
      </c>
      <c r="G12" s="18">
        <f t="shared" ref="G12" si="6">SUM(C12/E12)</f>
        <v>1</v>
      </c>
      <c r="H12" s="18">
        <f t="shared" ref="H12" si="7">SUM(D12/E12)</f>
        <v>0</v>
      </c>
    </row>
    <row r="13" spans="1:8" x14ac:dyDescent="0.25">
      <c r="A13" t="s">
        <v>8401</v>
      </c>
      <c r="B13">
        <f>COUNTIFS(Kickstarter!$D:$D,"&gt;=50000",Kickstarter!R:R,"plays",Kickstarter!R:R,"plays",Kickstarter!F:F,"successful")</f>
        <v>2</v>
      </c>
      <c r="C13">
        <f>COUNTIFS(Kickstarter!$D:$D,"&gt;=50000",Kickstarter!R:R,"plays",Kickstarter!R:R,"plays",Kickstarter!F:F,"failed")</f>
        <v>14</v>
      </c>
      <c r="D13">
        <f>COUNTIFS(Kickstarter!$D:$D,"&gt;=50000",Kickstarter!R:R,"plays",Kickstarter!R:R,"plays",Kickstarter!F:F,"canceled")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  <row r="14" spans="1:8" x14ac:dyDescent="0.25">
      <c r="A14" s="19" t="s">
        <v>8402</v>
      </c>
      <c r="B14" s="19">
        <f>SUM(B2:B13)</f>
        <v>741</v>
      </c>
      <c r="C14" s="19">
        <f t="shared" ref="C14:E14" si="8">SUM(C2:C13)</f>
        <v>377</v>
      </c>
      <c r="D14" s="19">
        <f t="shared" si="8"/>
        <v>0</v>
      </c>
      <c r="E14" s="19">
        <f t="shared" si="8"/>
        <v>1118</v>
      </c>
      <c r="F14" s="20">
        <f t="shared" ref="F14" si="9">SUM(B14/E14)</f>
        <v>0.66279069767441856</v>
      </c>
      <c r="G14" s="20">
        <f t="shared" ref="G14:H14" si="10">SUM(C14/E14)</f>
        <v>0.33720930232558138</v>
      </c>
      <c r="H14" s="20">
        <f t="shared" si="1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36960-E92B-4116-A839-8429497B0482}">
  <dimension ref="A1:F6"/>
  <sheetViews>
    <sheetView workbookViewId="0">
      <selection activeCell="E16" sqref="E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3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C6AA9-1A08-460E-B4AC-D033F0BCB144}">
  <dimension ref="A1:C8"/>
  <sheetViews>
    <sheetView workbookViewId="0">
      <selection activeCell="J35" sqref="J35"/>
    </sheetView>
  </sheetViews>
  <sheetFormatPr defaultRowHeight="15" x14ac:dyDescent="0.25"/>
  <cols>
    <col min="1" max="1" width="18" bestFit="1" customWidth="1"/>
    <col min="2" max="2" width="21.85546875" bestFit="1" customWidth="1"/>
    <col min="3" max="3" width="11.28515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3" x14ac:dyDescent="0.25">
      <c r="A1" s="12" t="s">
        <v>8222</v>
      </c>
      <c r="B1" t="s">
        <v>8364</v>
      </c>
    </row>
    <row r="2" spans="1:3" x14ac:dyDescent="0.25">
      <c r="A2" s="12" t="s">
        <v>8358</v>
      </c>
      <c r="B2" t="s">
        <v>8364</v>
      </c>
    </row>
    <row r="3" spans="1:3" x14ac:dyDescent="0.25">
      <c r="A3" s="12" t="s">
        <v>1</v>
      </c>
      <c r="B3" t="s">
        <v>533</v>
      </c>
    </row>
    <row r="5" spans="1:3" x14ac:dyDescent="0.25">
      <c r="A5" s="12" t="s">
        <v>8363</v>
      </c>
      <c r="B5" s="12" t="s">
        <v>8362</v>
      </c>
    </row>
    <row r="6" spans="1:3" x14ac:dyDescent="0.25">
      <c r="A6" s="12" t="s">
        <v>8360</v>
      </c>
      <c r="B6" t="s">
        <v>8218</v>
      </c>
      <c r="C6" t="s">
        <v>8361</v>
      </c>
    </row>
    <row r="7" spans="1:3" x14ac:dyDescent="0.25">
      <c r="A7" s="13" t="s">
        <v>8316</v>
      </c>
      <c r="B7">
        <v>1</v>
      </c>
      <c r="C7">
        <v>1</v>
      </c>
    </row>
    <row r="8" spans="1:3" x14ac:dyDescent="0.25">
      <c r="A8" s="13" t="s">
        <v>8361</v>
      </c>
      <c r="B8">
        <v>1</v>
      </c>
      <c r="C8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778F0-D6A0-40BD-AF19-CC7459170453}">
  <dimension ref="A1:E17"/>
  <sheetViews>
    <sheetView tabSelected="1" workbookViewId="0">
      <selection activeCell="D31" sqref="D31"/>
    </sheetView>
  </sheetViews>
  <sheetFormatPr defaultRowHeight="15" x14ac:dyDescent="0.25"/>
  <cols>
    <col min="1" max="1" width="25.7109375" bestFit="1" customWidth="1"/>
    <col min="2" max="2" width="12" bestFit="1" customWidth="1"/>
    <col min="3" max="3" width="6.140625" bestFit="1" customWidth="1"/>
    <col min="4" max="4" width="4.28515625" bestFit="1" customWidth="1"/>
    <col min="5" max="5" width="10" bestFit="1" customWidth="1"/>
    <col min="6" max="6" width="4.85546875" bestFit="1" customWidth="1"/>
    <col min="7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6.85546875" bestFit="1" customWidth="1"/>
    <col min="15" max="15" width="9.7109375" bestFit="1" customWidth="1"/>
    <col min="16" max="18" width="6.7109375" bestFit="1" customWidth="1"/>
    <col min="19" max="19" width="9.7109375" bestFit="1" customWidth="1"/>
    <col min="20" max="22" width="6.7109375" bestFit="1" customWidth="1"/>
    <col min="23" max="23" width="9.7109375" bestFit="1" customWidth="1"/>
    <col min="24" max="26" width="6.7109375" bestFit="1" customWidth="1"/>
    <col min="27" max="27" width="9.7109375" bestFit="1" customWidth="1"/>
    <col min="28" max="28" width="9.85546875" bestFit="1" customWidth="1"/>
    <col min="29" max="31" width="6.85546875" bestFit="1" customWidth="1"/>
    <col min="32" max="32" width="9.7109375" bestFit="1" customWidth="1"/>
    <col min="33" max="35" width="6.7109375" bestFit="1" customWidth="1"/>
    <col min="36" max="36" width="9.7109375" bestFit="1" customWidth="1"/>
    <col min="37" max="39" width="6.7109375" bestFit="1" customWidth="1"/>
    <col min="40" max="40" width="9.7109375" bestFit="1" customWidth="1"/>
    <col min="41" max="43" width="6.7109375" bestFit="1" customWidth="1"/>
    <col min="44" max="44" width="9.7109375" bestFit="1" customWidth="1"/>
    <col min="45" max="45" width="9.85546875" bestFit="1" customWidth="1"/>
    <col min="46" max="48" width="6.85546875" bestFit="1" customWidth="1"/>
    <col min="49" max="49" width="9.7109375" bestFit="1" customWidth="1"/>
    <col min="50" max="52" width="6.7109375" bestFit="1" customWidth="1"/>
    <col min="53" max="53" width="9.7109375" bestFit="1" customWidth="1"/>
    <col min="54" max="56" width="6.7109375" bestFit="1" customWidth="1"/>
    <col min="57" max="57" width="9.7109375" bestFit="1" customWidth="1"/>
    <col min="58" max="60" width="6.7109375" bestFit="1" customWidth="1"/>
    <col min="61" max="61" width="9.7109375" bestFit="1" customWidth="1"/>
    <col min="62" max="62" width="9.85546875" bestFit="1" customWidth="1"/>
    <col min="63" max="65" width="6.85546875" bestFit="1" customWidth="1"/>
    <col min="66" max="66" width="9.7109375" bestFit="1" customWidth="1"/>
    <col min="67" max="69" width="6.7109375" bestFit="1" customWidth="1"/>
    <col min="70" max="70" width="9.7109375" bestFit="1" customWidth="1"/>
    <col min="71" max="73" width="6.7109375" bestFit="1" customWidth="1"/>
    <col min="74" max="74" width="9.7109375" bestFit="1" customWidth="1"/>
    <col min="75" max="77" width="6.7109375" bestFit="1" customWidth="1"/>
    <col min="78" max="78" width="9.7109375" bestFit="1" customWidth="1"/>
    <col min="79" max="79" width="9.85546875" bestFit="1" customWidth="1"/>
    <col min="80" max="82" width="6.85546875" bestFit="1" customWidth="1"/>
    <col min="83" max="83" width="9.7109375" bestFit="1" customWidth="1"/>
    <col min="84" max="86" width="6.7109375" bestFit="1" customWidth="1"/>
    <col min="87" max="87" width="9.7109375" bestFit="1" customWidth="1"/>
    <col min="88" max="90" width="6.7109375" bestFit="1" customWidth="1"/>
    <col min="91" max="91" width="9.7109375" bestFit="1" customWidth="1"/>
    <col min="92" max="94" width="6.7109375" bestFit="1" customWidth="1"/>
    <col min="95" max="95" width="9.7109375" bestFit="1" customWidth="1"/>
    <col min="96" max="96" width="9.85546875" bestFit="1" customWidth="1"/>
    <col min="97" max="99" width="6.85546875" bestFit="1" customWidth="1"/>
    <col min="100" max="100" width="9.7109375" bestFit="1" customWidth="1"/>
    <col min="101" max="103" width="6.7109375" bestFit="1" customWidth="1"/>
    <col min="104" max="104" width="9.7109375" bestFit="1" customWidth="1"/>
    <col min="105" max="107" width="6.7109375" bestFit="1" customWidth="1"/>
    <col min="108" max="108" width="9.7109375" bestFit="1" customWidth="1"/>
    <col min="109" max="111" width="6.7109375" bestFit="1" customWidth="1"/>
    <col min="112" max="112" width="9.7109375" bestFit="1" customWidth="1"/>
    <col min="113" max="113" width="9.85546875" bestFit="1" customWidth="1"/>
    <col min="114" max="116" width="6.85546875" bestFit="1" customWidth="1"/>
    <col min="117" max="117" width="9.7109375" bestFit="1" customWidth="1"/>
    <col min="118" max="120" width="6.7109375" bestFit="1" customWidth="1"/>
    <col min="121" max="121" width="9.7109375" bestFit="1" customWidth="1"/>
    <col min="122" max="124" width="6.7109375" bestFit="1" customWidth="1"/>
    <col min="125" max="125" width="9.7109375" bestFit="1" customWidth="1"/>
    <col min="126" max="128" width="6.7109375" bestFit="1" customWidth="1"/>
    <col min="129" max="129" width="9.7109375" bestFit="1" customWidth="1"/>
    <col min="130" max="130" width="9.85546875" bestFit="1" customWidth="1"/>
    <col min="131" max="133" width="6.85546875" bestFit="1" customWidth="1"/>
    <col min="134" max="134" width="9.7109375" bestFit="1" customWidth="1"/>
    <col min="135" max="135" width="9.85546875" bestFit="1" customWidth="1"/>
    <col min="136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29" width="8.7109375" bestFit="1" customWidth="1"/>
    <col min="1430" max="1515" width="9.7109375" bestFit="1" customWidth="1"/>
    <col min="1516" max="1605" width="10.7109375" bestFit="1" customWidth="1"/>
    <col min="1606" max="1637" width="9.7109375" bestFit="1" customWidth="1"/>
    <col min="1638" max="1700" width="10.7109375" bestFit="1" customWidth="1"/>
    <col min="1701" max="1737" width="9.7109375" bestFit="1" customWidth="1"/>
    <col min="1738" max="1778" width="10.7109375" bestFit="1" customWidth="1"/>
    <col min="1779" max="1799" width="8.7109375" bestFit="1" customWidth="1"/>
    <col min="1800" max="1894" width="9.7109375" bestFit="1" customWidth="1"/>
    <col min="1895" max="1928" width="8.7109375" bestFit="1" customWidth="1"/>
    <col min="1929" max="2016" width="9.7109375" bestFit="1" customWidth="1"/>
    <col min="2017" max="2057" width="8.7109375" bestFit="1" customWidth="1"/>
    <col min="2058" max="2131" width="9.7109375" bestFit="1" customWidth="1"/>
    <col min="2132" max="2174" width="8.7109375" bestFit="1" customWidth="1"/>
    <col min="2175" max="2252" width="9.7109375" bestFit="1" customWidth="1"/>
    <col min="2253" max="2285" width="8.7109375" bestFit="1" customWidth="1"/>
    <col min="2286" max="2372" width="9.7109375" bestFit="1" customWidth="1"/>
    <col min="2373" max="2404" width="8.7109375" bestFit="1" customWidth="1"/>
    <col min="2405" max="2493" width="9.7109375" bestFit="1" customWidth="1"/>
    <col min="2494" max="2528" width="8.7109375" bestFit="1" customWidth="1"/>
    <col min="2529" max="2590" width="9.7109375" bestFit="1" customWidth="1"/>
    <col min="2591" max="2616" width="8.7109375" bestFit="1" customWidth="1"/>
    <col min="2617" max="2680" width="9.7109375" bestFit="1" customWidth="1"/>
    <col min="2681" max="2709" width="8.7109375" bestFit="1" customWidth="1"/>
    <col min="2710" max="2795" width="9.7109375" bestFit="1" customWidth="1"/>
    <col min="2796" max="2857" width="10.7109375" bestFit="1" customWidth="1"/>
    <col min="2858" max="2876" width="9.7109375" bestFit="1" customWidth="1"/>
    <col min="2877" max="2941" width="10.7109375" bestFit="1" customWidth="1"/>
    <col min="2942" max="2967" width="9.7109375" bestFit="1" customWidth="1"/>
    <col min="2968" max="2989" width="10.7109375" bestFit="1" customWidth="1"/>
    <col min="2990" max="3015" width="8.7109375" bestFit="1" customWidth="1"/>
    <col min="3016" max="3075" width="9.7109375" bestFit="1" customWidth="1"/>
    <col min="3076" max="3100" width="8.7109375" bestFit="1" customWidth="1"/>
    <col min="3101" max="3166" width="9.7109375" bestFit="1" customWidth="1"/>
    <col min="3167" max="3202" width="8.7109375" bestFit="1" customWidth="1"/>
    <col min="3203" max="3268" width="9.7109375" bestFit="1" customWidth="1"/>
    <col min="3269" max="3300" width="8.7109375" bestFit="1" customWidth="1"/>
    <col min="3301" max="3344" width="9.7109375" bestFit="1" customWidth="1"/>
    <col min="3345" max="3380" width="8.7109375" bestFit="1" customWidth="1"/>
    <col min="3381" max="3441" width="9.7109375" bestFit="1" customWidth="1"/>
    <col min="3442" max="3473" width="8.7109375" bestFit="1" customWidth="1"/>
    <col min="3474" max="3529" width="9.7109375" bestFit="1" customWidth="1"/>
    <col min="3530" max="3557" width="8.7109375" bestFit="1" customWidth="1"/>
    <col min="3558" max="3597" width="9.7109375" bestFit="1" customWidth="1"/>
    <col min="3598" max="3614" width="8.7109375" bestFit="1" customWidth="1"/>
    <col min="3615" max="3664" width="9.7109375" bestFit="1" customWidth="1"/>
    <col min="3665" max="3686" width="8.7109375" bestFit="1" customWidth="1"/>
    <col min="3687" max="3743" width="9.7109375" bestFit="1" customWidth="1"/>
    <col min="3744" max="3783" width="10.7109375" bestFit="1" customWidth="1"/>
    <col min="3784" max="3812" width="9.7109375" bestFit="1" customWidth="1"/>
    <col min="3813" max="3867" width="10.7109375" bestFit="1" customWidth="1"/>
    <col min="3868" max="3894" width="9.7109375" bestFit="1" customWidth="1"/>
    <col min="3895" max="3928" width="10.7109375" bestFit="1" customWidth="1"/>
    <col min="3929" max="3945" width="8.7109375" bestFit="1" customWidth="1"/>
    <col min="3946" max="3995" width="9.7109375" bestFit="1" customWidth="1"/>
    <col min="3996" max="4020" width="8.7109375" bestFit="1" customWidth="1"/>
    <col min="4021" max="4051" width="9.7109375" bestFit="1" customWidth="1"/>
    <col min="4052" max="4071" width="8.7109375" bestFit="1" customWidth="1"/>
    <col min="4072" max="4083" width="9.710937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8304</v>
      </c>
    </row>
    <row r="5" spans="1:5" x14ac:dyDescent="0.25">
      <c r="A5" s="12" t="s">
        <v>8365</v>
      </c>
      <c r="B5" t="s">
        <v>8219</v>
      </c>
      <c r="C5" t="s">
        <v>8220</v>
      </c>
      <c r="D5" t="s">
        <v>8221</v>
      </c>
      <c r="E5" t="s">
        <v>8218</v>
      </c>
    </row>
    <row r="6" spans="1:5" x14ac:dyDescent="0.25">
      <c r="A6" s="16" t="s">
        <v>8376</v>
      </c>
      <c r="B6">
        <v>7</v>
      </c>
      <c r="C6">
        <v>32</v>
      </c>
      <c r="D6">
        <v>2</v>
      </c>
      <c r="E6">
        <v>56</v>
      </c>
    </row>
    <row r="7" spans="1:5" x14ac:dyDescent="0.25">
      <c r="A7" s="16" t="s">
        <v>8377</v>
      </c>
      <c r="B7">
        <v>3</v>
      </c>
      <c r="C7">
        <v>36</v>
      </c>
      <c r="D7">
        <v>8</v>
      </c>
      <c r="E7">
        <v>71</v>
      </c>
    </row>
    <row r="8" spans="1:5" x14ac:dyDescent="0.25">
      <c r="A8" s="16" t="s">
        <v>8378</v>
      </c>
      <c r="B8">
        <v>3</v>
      </c>
      <c r="C8">
        <v>34</v>
      </c>
      <c r="D8">
        <v>14</v>
      </c>
      <c r="E8">
        <v>56</v>
      </c>
    </row>
    <row r="9" spans="1:5" x14ac:dyDescent="0.25">
      <c r="A9" s="16" t="s">
        <v>8373</v>
      </c>
      <c r="B9">
        <v>2</v>
      </c>
      <c r="C9">
        <v>40</v>
      </c>
      <c r="E9">
        <v>71</v>
      </c>
    </row>
    <row r="10" spans="1:5" x14ac:dyDescent="0.25">
      <c r="A10" s="16" t="s">
        <v>8367</v>
      </c>
      <c r="B10">
        <v>3</v>
      </c>
      <c r="C10">
        <v>54</v>
      </c>
      <c r="E10">
        <v>111</v>
      </c>
    </row>
    <row r="11" spans="1:5" x14ac:dyDescent="0.25">
      <c r="A11" s="16" t="s">
        <v>8368</v>
      </c>
      <c r="B11">
        <v>4</v>
      </c>
      <c r="C11">
        <v>53</v>
      </c>
      <c r="E11">
        <v>100</v>
      </c>
    </row>
    <row r="12" spans="1:5" x14ac:dyDescent="0.25">
      <c r="A12" s="16" t="s">
        <v>8369</v>
      </c>
      <c r="B12">
        <v>1</v>
      </c>
      <c r="C12">
        <v>53</v>
      </c>
      <c r="E12">
        <v>87</v>
      </c>
    </row>
    <row r="13" spans="1:5" x14ac:dyDescent="0.25">
      <c r="A13" s="16" t="s">
        <v>8370</v>
      </c>
      <c r="B13">
        <v>4</v>
      </c>
      <c r="C13">
        <v>50</v>
      </c>
      <c r="E13">
        <v>72</v>
      </c>
    </row>
    <row r="14" spans="1:5" x14ac:dyDescent="0.25">
      <c r="A14" s="16" t="s">
        <v>8374</v>
      </c>
      <c r="B14">
        <v>4</v>
      </c>
      <c r="C14">
        <v>31</v>
      </c>
      <c r="E14">
        <v>59</v>
      </c>
    </row>
    <row r="15" spans="1:5" x14ac:dyDescent="0.25">
      <c r="A15" s="16" t="s">
        <v>8371</v>
      </c>
      <c r="C15">
        <v>48</v>
      </c>
      <c r="E15">
        <v>65</v>
      </c>
    </row>
    <row r="16" spans="1:5" x14ac:dyDescent="0.25">
      <c r="A16" s="16" t="s">
        <v>8375</v>
      </c>
      <c r="B16">
        <v>3</v>
      </c>
      <c r="C16">
        <v>32</v>
      </c>
      <c r="E16">
        <v>54</v>
      </c>
    </row>
    <row r="17" spans="1:5" x14ac:dyDescent="0.25">
      <c r="A17" s="16" t="s">
        <v>8372</v>
      </c>
      <c r="B17">
        <v>3</v>
      </c>
      <c r="C17">
        <v>30</v>
      </c>
      <c r="E17">
        <v>37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D1FF9-E020-45EC-8D9C-1E942A267C04}">
  <dimension ref="A1:F6"/>
  <sheetViews>
    <sheetView workbookViewId="0">
      <selection activeCell="B12" sqref="B12"/>
    </sheetView>
  </sheetViews>
  <sheetFormatPr defaultRowHeight="15" x14ac:dyDescent="0.25"/>
  <cols>
    <col min="1" max="1" width="38.42578125" style="3" customWidth="1"/>
    <col min="2" max="2" width="107.85546875" style="3" customWidth="1"/>
    <col min="3" max="3" width="5" style="3" bestFit="1" customWidth="1"/>
    <col min="5" max="5" width="13.5703125" bestFit="1" customWidth="1"/>
    <col min="6" max="6" width="11.42578125" bestFit="1" customWidth="1"/>
  </cols>
  <sheetData>
    <row r="1" spans="1:6" x14ac:dyDescent="0.25">
      <c r="A1" s="2" t="s">
        <v>8380</v>
      </c>
      <c r="B1" s="2" t="s">
        <v>4110</v>
      </c>
      <c r="C1" s="3" t="s">
        <v>8381</v>
      </c>
      <c r="D1" t="s">
        <v>8382</v>
      </c>
      <c r="E1" t="s">
        <v>8383</v>
      </c>
      <c r="F1" t="s">
        <v>8384</v>
      </c>
    </row>
    <row r="2" spans="1:6" ht="31.5" x14ac:dyDescent="0.25">
      <c r="A2" s="3" t="s">
        <v>3473</v>
      </c>
      <c r="B2" s="17" t="str">
        <f>VLOOKUP(A2, [1]Kickstarter!B:C, 2, FALSE)</f>
        <v>Help us get actor-writer Ian Bonar's debut play - a hilarious, heartbreaking story of grief and loss - to the 2016 Edinburgh Fringe.</v>
      </c>
      <c r="C2" s="3">
        <f>VLOOKUP(A2, [1]Kickstarter!B:E, 3, FALSE)</f>
        <v>2000</v>
      </c>
      <c r="D2">
        <f>VLOOKUP(A2, [1]Kickstarter!B:E, 4, FALSE)</f>
        <v>2020</v>
      </c>
      <c r="E2">
        <f>VLOOKUP(A2, [1]Kickstarter!B:P, 15, FALSE)</f>
        <v>51.79</v>
      </c>
      <c r="F2">
        <f>VLOOKUP(A2, [1]Kickstarter!B:M, 11, FALSE)</f>
        <v>39</v>
      </c>
    </row>
    <row r="3" spans="1:6" ht="31.5" x14ac:dyDescent="0.25">
      <c r="A3" s="3" t="s">
        <v>3616</v>
      </c>
      <c r="B3" s="17" t="str">
        <f>VLOOKUP(A3, [1]Kickstarter!B:C, 2, FALSE)</f>
        <v>The play yet to be described as "A surefire Edinburgh Fringe Festival Cult Hit". Coming to the Underbelly, Edinburgh, 5th-30th August.</v>
      </c>
      <c r="C3" s="3">
        <f>VLOOKUP(A3, [1]Kickstarter!B:E, 3, FALSE)</f>
        <v>2000</v>
      </c>
      <c r="D3">
        <f>VLOOKUP(A3, [1]Kickstarter!B:E, 4, FALSE)</f>
        <v>2020</v>
      </c>
      <c r="E3">
        <f>VLOOKUP(A3, [1]Kickstarter!B:P, 15, FALSE)</f>
        <v>36.07</v>
      </c>
      <c r="F3">
        <f>VLOOKUP(A3, [1]Kickstarter!B:M, 11, FALSE)</f>
        <v>56</v>
      </c>
    </row>
    <row r="4" spans="1:6" ht="31.5" x14ac:dyDescent="0.25">
      <c r="A4" s="3" t="s">
        <v>3178</v>
      </c>
      <c r="B4" s="17" t="str">
        <f>VLOOKUP(A4, [1]Kickstarter!B:C, 2, FALSE)</f>
        <v>Cutting Off Kate Bush is a one-woman show written &amp; performed by Lucy Benson-Brown, premiering at the Edinburgh Fringe Festival 2014</v>
      </c>
      <c r="C4" s="3">
        <f>VLOOKUP(A4, [1]Kickstarter!B:E, 3, FALSE)</f>
        <v>1500</v>
      </c>
      <c r="D4">
        <f>VLOOKUP(A4, [1]Kickstarter!B:E, 4, FALSE)</f>
        <v>2576</v>
      </c>
      <c r="E4">
        <f>VLOOKUP(A4, [1]Kickstarter!B:P, 15, FALSE)</f>
        <v>33.03</v>
      </c>
      <c r="F4">
        <f>VLOOKUP(A4, [1]Kickstarter!B:M, 11, FALSE)</f>
        <v>78</v>
      </c>
    </row>
    <row r="5" spans="1:6" ht="31.5" x14ac:dyDescent="0.25">
      <c r="A5" s="3" t="s">
        <v>3329</v>
      </c>
      <c r="B5" s="17" t="str">
        <f>VLOOKUP(A5, [1]Kickstarter!B:C, 2, FALSE)</f>
        <v>Jestia and Raedon is a brand new romantic comedy play going to the Edinburgh Fringe Festival this summer.</v>
      </c>
      <c r="C5" s="3">
        <f>VLOOKUP(A5, [1]Kickstarter!B:E, 3, FALSE)</f>
        <v>1000</v>
      </c>
      <c r="D5">
        <f>VLOOKUP(A5, [1]Kickstarter!B:E, 4, FALSE)</f>
        <v>1168</v>
      </c>
      <c r="E5">
        <f>VLOOKUP(A5, [1]Kickstarter!B:P, 15, FALSE)</f>
        <v>44.92</v>
      </c>
      <c r="F5">
        <f>VLOOKUP(A5, [1]Kickstarter!B:M, 11, FALSE)</f>
        <v>26</v>
      </c>
    </row>
    <row r="6" spans="1:6" ht="31.5" x14ac:dyDescent="0.25">
      <c r="A6" s="3" t="s">
        <v>3221</v>
      </c>
      <c r="B6" s="17" t="str">
        <f>VLOOKUP(A6, [1]Kickstarter!B:C, 2, FALSE)</f>
        <v>A one-man show about love, loss, and motorways, written &amp; performed by Ben Norris. Help us get to the 2015 Edinburgh Fringe and beyond!</v>
      </c>
      <c r="C6" s="3">
        <f>VLOOKUP(A6, [1]Kickstarter!B:E, 3, FALSE)</f>
        <v>4000</v>
      </c>
      <c r="D6">
        <f>VLOOKUP(A6, [1]Kickstarter!B:E, 4, FALSE)</f>
        <v>4137</v>
      </c>
      <c r="E6">
        <f>VLOOKUP(A6, [1]Kickstarter!B:P, 15, FALSE)</f>
        <v>36.61</v>
      </c>
      <c r="F6">
        <f>VLOOKUP(A6, [1]Kickstarter!B:M, 11, FALSE)</f>
        <v>113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93683DAB0E5524080C652E420CC2934" ma:contentTypeVersion="11" ma:contentTypeDescription="Create a new document." ma:contentTypeScope="" ma:versionID="67a0eb52afeb6e2ef0a14c1b92c47a59">
  <xsd:schema xmlns:xsd="http://www.w3.org/2001/XMLSchema" xmlns:xs="http://www.w3.org/2001/XMLSchema" xmlns:p="http://schemas.microsoft.com/office/2006/metadata/properties" xmlns:ns3="873de6e0-5a54-48b8-999c-0f5310c78f6d" xmlns:ns4="187a79ac-01c1-4c74-9ca1-fa439fda3ef5" targetNamespace="http://schemas.microsoft.com/office/2006/metadata/properties" ma:root="true" ma:fieldsID="543f6651cbced4b9319fac0ccde772d6" ns3:_="" ns4:_="">
    <xsd:import namespace="873de6e0-5a54-48b8-999c-0f5310c78f6d"/>
    <xsd:import namespace="187a79ac-01c1-4c74-9ca1-fa439fda3ef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3de6e0-5a54-48b8-999c-0f5310c78f6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7a79ac-01c1-4c74-9ca1-fa439fda3ef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BF95E0D-E8AA-4261-B5C9-EEF4C043BA9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73de6e0-5a54-48b8-999c-0f5310c78f6d"/>
    <ds:schemaRef ds:uri="187a79ac-01c1-4c74-9ca1-fa439fda3e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87ADE0F-86A8-4C95-B514-71FDD65C990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EF07CC8-B5B3-4983-B75E-3C9B51093B0E}">
  <ds:schemaRefs>
    <ds:schemaRef ds:uri="http://purl.org/dc/terms/"/>
    <ds:schemaRef ds:uri="http://www.w3.org/XML/1998/namespace"/>
    <ds:schemaRef ds:uri="187a79ac-01c1-4c74-9ca1-fa439fda3ef5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873de6e0-5a54-48b8-999c-0f5310c78f6d"/>
    <ds:schemaRef ds:uri="http://schemas.microsoft.com/office/infopath/2007/PartnerControls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Joe Apodaca</cp:lastModifiedBy>
  <dcterms:created xsi:type="dcterms:W3CDTF">2017-04-20T15:17:24Z</dcterms:created>
  <dcterms:modified xsi:type="dcterms:W3CDTF">2022-04-09T19:06:56Z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0x010100D93683DAB0E5524080C652E420CC2934</vt:lpwstr>
  </property>
</Properties>
</file>