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e83d5ed69a598f/Investing/"/>
    </mc:Choice>
  </mc:AlternateContent>
  <bookViews>
    <workbookView xWindow="0" yWindow="0" windowWidth="13500" windowHeight="9510"/>
  </bookViews>
  <sheets>
    <sheet name="Sheet1" sheetId="1" r:id="rId1"/>
  </sheets>
  <definedNames>
    <definedName name="_xlnm._FilterDatabase" localSheetId="0" hidden="1">Sheet1!$B$5:$I$35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9" i="1"/>
  <c r="C19" i="1"/>
  <c r="C33" i="1"/>
  <c r="C6" i="1"/>
  <c r="C9" i="1"/>
  <c r="C15" i="1"/>
  <c r="C16" i="1"/>
  <c r="C10" i="1"/>
  <c r="C18" i="1"/>
  <c r="C31" i="1"/>
  <c r="C30" i="1"/>
  <c r="C28" i="1"/>
  <c r="C24" i="1"/>
  <c r="C23" i="1"/>
  <c r="C34" i="1"/>
  <c r="C12" i="1"/>
  <c r="C27" i="1"/>
  <c r="C7" i="1"/>
  <c r="C35" i="1"/>
  <c r="C25" i="1"/>
  <c r="I25" i="1" s="1"/>
  <c r="C11" i="1"/>
  <c r="C17" i="1"/>
  <c r="C22" i="1"/>
  <c r="C32" i="1"/>
  <c r="C20" i="1"/>
  <c r="C8" i="1"/>
  <c r="C21" i="1"/>
  <c r="C14" i="1"/>
  <c r="I14" i="1" s="1"/>
  <c r="C1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7" i="1"/>
  <c r="H6" i="1"/>
  <c r="I24" i="1" l="1"/>
  <c r="I11" i="1"/>
  <c r="I35" i="1"/>
  <c r="I27" i="1"/>
  <c r="I8" i="1"/>
  <c r="I29" i="1"/>
  <c r="I19" i="1"/>
  <c r="I33" i="1"/>
  <c r="I6" i="1"/>
  <c r="I16" i="1"/>
  <c r="I7" i="1"/>
  <c r="I21" i="1"/>
  <c r="I34" i="1"/>
  <c r="I13" i="1"/>
  <c r="I31" i="1"/>
  <c r="I26" i="1"/>
  <c r="I23" i="1"/>
  <c r="I28" i="1"/>
  <c r="I18" i="1"/>
  <c r="I15" i="1"/>
  <c r="I20" i="1"/>
  <c r="I10" i="1"/>
  <c r="I30" i="1"/>
  <c r="I12" i="1"/>
  <c r="I22" i="1"/>
  <c r="I17" i="1"/>
  <c r="I9" i="1"/>
  <c r="I32" i="1"/>
  <c r="D33" i="1" l="1"/>
  <c r="E33" i="1"/>
  <c r="E13" i="1"/>
  <c r="D13" i="1"/>
  <c r="D31" i="1" l="1"/>
  <c r="E31" i="1"/>
  <c r="D26" i="1"/>
  <c r="E26" i="1"/>
  <c r="D19" i="1"/>
  <c r="E19" i="1"/>
  <c r="E1" i="1"/>
  <c r="E2" i="1" s="1"/>
  <c r="F31" i="1" l="1"/>
  <c r="G31" i="1" s="1"/>
  <c r="F33" i="1"/>
  <c r="G33" i="1" s="1"/>
  <c r="F26" i="1"/>
  <c r="G26" i="1" s="1"/>
  <c r="F19" i="1"/>
  <c r="G19" i="1" s="1"/>
  <c r="F13" i="1"/>
  <c r="G13" i="1" s="1"/>
  <c r="D28" i="1"/>
  <c r="E28" i="1"/>
  <c r="F28" i="1"/>
  <c r="G28" i="1" s="1"/>
  <c r="D27" i="1"/>
  <c r="E27" i="1"/>
  <c r="F27" i="1"/>
  <c r="G27" i="1" s="1"/>
  <c r="D17" i="1"/>
  <c r="E17" i="1"/>
  <c r="F17" i="1"/>
  <c r="G17" i="1" s="1"/>
  <c r="D9" i="1"/>
  <c r="E9" i="1"/>
  <c r="F9" i="1"/>
  <c r="G9" i="1" s="1"/>
  <c r="D32" i="1"/>
  <c r="E32" i="1"/>
  <c r="F32" i="1"/>
  <c r="G32" i="1" s="1"/>
  <c r="D21" i="1"/>
  <c r="E21" i="1"/>
  <c r="F21" i="1"/>
  <c r="G21" i="1" s="1"/>
  <c r="D12" i="1"/>
  <c r="E12" i="1"/>
  <c r="F12" i="1"/>
  <c r="G12" i="1" s="1"/>
  <c r="D30" i="1"/>
  <c r="E30" i="1"/>
  <c r="F30" i="1"/>
  <c r="G30" i="1" s="1"/>
  <c r="D24" i="1"/>
  <c r="E24" i="1"/>
  <c r="F24" i="1"/>
  <c r="G24" i="1" s="1"/>
  <c r="D20" i="1"/>
  <c r="E20" i="1"/>
  <c r="F20" i="1"/>
  <c r="G20" i="1" s="1"/>
  <c r="D15" i="1"/>
  <c r="E15" i="1"/>
  <c r="F15" i="1"/>
  <c r="G15" i="1" s="1"/>
  <c r="D11" i="1"/>
  <c r="E11" i="1"/>
  <c r="F11" i="1"/>
  <c r="G11" i="1" s="1"/>
  <c r="D7" i="1"/>
  <c r="E7" i="1"/>
  <c r="F7" i="1"/>
  <c r="G7" i="1" s="1"/>
  <c r="D35" i="1"/>
  <c r="E35" i="1"/>
  <c r="F35" i="1"/>
  <c r="G35" i="1" s="1"/>
  <c r="D29" i="1"/>
  <c r="E29" i="1"/>
  <c r="F29" i="1"/>
  <c r="G29" i="1" s="1"/>
  <c r="D23" i="1"/>
  <c r="E23" i="1"/>
  <c r="F23" i="1"/>
  <c r="G23" i="1" s="1"/>
  <c r="D18" i="1"/>
  <c r="E18" i="1"/>
  <c r="F18" i="1"/>
  <c r="G18" i="1" s="1"/>
  <c r="D14" i="1"/>
  <c r="E14" i="1"/>
  <c r="F14" i="1"/>
  <c r="G14" i="1" s="1"/>
  <c r="D10" i="1"/>
  <c r="E10" i="1"/>
  <c r="F10" i="1"/>
  <c r="G10" i="1" s="1"/>
  <c r="D34" i="1"/>
  <c r="E34" i="1"/>
  <c r="F34" i="1"/>
  <c r="G34" i="1" s="1"/>
  <c r="D22" i="1"/>
  <c r="E22" i="1"/>
  <c r="F22" i="1"/>
  <c r="G22" i="1" s="1"/>
  <c r="D25" i="1"/>
  <c r="E25" i="1"/>
  <c r="F25" i="1"/>
  <c r="G25" i="1" s="1"/>
  <c r="D16" i="1"/>
  <c r="E16" i="1"/>
  <c r="F16" i="1"/>
  <c r="G16" i="1" s="1"/>
  <c r="D8" i="1"/>
  <c r="E8" i="1"/>
  <c r="F8" i="1"/>
  <c r="G8" i="1" s="1"/>
  <c r="F6" i="1"/>
  <c r="G6" i="1" s="1"/>
  <c r="E6" i="1"/>
  <c r="D6" i="1"/>
</calcChain>
</file>

<file path=xl/sharedStrings.xml><?xml version="1.0" encoding="utf-8"?>
<sst xmlns="http://schemas.openxmlformats.org/spreadsheetml/2006/main" count="45" uniqueCount="45">
  <si>
    <t>Symbol</t>
  </si>
  <si>
    <t>Purchase Price</t>
  </si>
  <si>
    <t>Num Shares</t>
  </si>
  <si>
    <t>Desired Profit</t>
  </si>
  <si>
    <t>Cost of Acquisition</t>
  </si>
  <si>
    <t>TLT</t>
  </si>
  <si>
    <t>Commissions</t>
  </si>
  <si>
    <t>GDX</t>
  </si>
  <si>
    <t>TXN</t>
  </si>
  <si>
    <t>DIS</t>
  </si>
  <si>
    <t>HD</t>
  </si>
  <si>
    <t>BE Incr:</t>
  </si>
  <si>
    <t>DP Incr:</t>
  </si>
  <si>
    <t>CBRL</t>
  </si>
  <si>
    <t>BAC</t>
  </si>
  <si>
    <t>FDX</t>
  </si>
  <si>
    <t>UPS</t>
  </si>
  <si>
    <t>CSCO</t>
  </si>
  <si>
    <t>GLD</t>
  </si>
  <si>
    <t>T</t>
  </si>
  <si>
    <t>IBM</t>
  </si>
  <si>
    <t>MSFT</t>
  </si>
  <si>
    <t>JNJ</t>
  </si>
  <si>
    <t>GE</t>
  </si>
  <si>
    <t>SLV</t>
  </si>
  <si>
    <t>PPLT</t>
  </si>
  <si>
    <t>COPX</t>
  </si>
  <si>
    <t>GT</t>
  </si>
  <si>
    <t>DUK</t>
  </si>
  <si>
    <t>CAT</t>
  </si>
  <si>
    <t>NVDA</t>
  </si>
  <si>
    <t>K</t>
  </si>
  <si>
    <t>SBUX</t>
  </si>
  <si>
    <t>Sell Price Calculator: Get in, get out, get paid.</t>
  </si>
  <si>
    <t>HBI</t>
  </si>
  <si>
    <t>% Incr. to DP</t>
  </si>
  <si>
    <t>ON</t>
  </si>
  <si>
    <t>TBT</t>
  </si>
  <si>
    <t>BE=Break Even; DP=Desired Profit</t>
  </si>
  <si>
    <t>DP Price</t>
  </si>
  <si>
    <t>BE Price</t>
  </si>
  <si>
    <t>F</t>
  </si>
  <si>
    <t>TSEM</t>
  </si>
  <si>
    <t>% Above 52-week low</t>
  </si>
  <si>
    <t>52-week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</si>
</sst>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0_);[Red]\(0\)"/>
    <numFmt numFmtId="165" formatCode="&quot;$&quot;#,##0.00"/>
    <numFmt numFmtId="166" formatCode="0.000%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0"/>
      <color theme="1"/>
      <name val="Consolas"/>
      <family val="3"/>
    </font>
    <font>
      <sz val="10"/>
      <color rgb="FF002060"/>
      <name val="Consolas"/>
      <family val="3"/>
    </font>
    <font>
      <sz val="12"/>
      <color rgb="FF002060"/>
      <name val="Consolas"/>
      <family val="3"/>
    </font>
    <font>
      <sz val="10"/>
      <color rgb="FF00B050"/>
      <name val="Consolas"/>
      <family val="3"/>
    </font>
    <font>
      <b/>
      <sz val="10"/>
      <color theme="1"/>
      <name val="Consolas"/>
      <family val="3"/>
    </font>
    <font>
      <sz val="10"/>
      <color rgb="FFFF0000"/>
      <name val="Consolas"/>
      <family val="3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8" fontId="2" fillId="2" borderId="0" xfId="0" applyNumberFormat="1" applyFont="1" applyFill="1"/>
    <xf numFmtId="49" fontId="2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0" fontId="3" fillId="2" borderId="1" xfId="0" applyFont="1" applyFill="1" applyBorder="1" applyAlignment="1">
      <alignment horizontal="left" wrapText="1"/>
    </xf>
    <xf numFmtId="49" fontId="2" fillId="2" borderId="0" xfId="0" applyNumberFormat="1" applyFont="1" applyFill="1"/>
    <xf numFmtId="8" fontId="5" fillId="2" borderId="0" xfId="0" applyNumberFormat="1" applyFont="1" applyFill="1"/>
    <xf numFmtId="8" fontId="6" fillId="2" borderId="0" xfId="0" applyNumberFormat="1" applyFont="1" applyFill="1"/>
    <xf numFmtId="8" fontId="7" fillId="2" borderId="0" xfId="0" applyNumberFormat="1" applyFont="1" applyFill="1"/>
    <xf numFmtId="0" fontId="3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5" fontId="2" fillId="2" borderId="0" xfId="0" applyNumberFormat="1" applyFont="1" applyFill="1" applyAlignment="1">
      <alignment horizontal="left"/>
    </xf>
    <xf numFmtId="8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right"/>
    </xf>
    <xf numFmtId="6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Border="1"/>
    <xf numFmtId="8" fontId="7" fillId="2" borderId="0" xfId="0" applyNumberFormat="1" applyFont="1" applyFill="1" applyBorder="1"/>
    <xf numFmtId="8" fontId="5" fillId="2" borderId="0" xfId="0" applyNumberFormat="1" applyFont="1" applyFill="1" applyBorder="1"/>
    <xf numFmtId="8" fontId="6" fillId="2" borderId="0" xfId="0" applyNumberFormat="1" applyFont="1" applyFill="1" applyBorder="1"/>
    <xf numFmtId="166" fontId="2" fillId="2" borderId="0" xfId="1" applyNumberFormat="1" applyFont="1" applyFill="1" applyAlignment="1">
      <alignment horizontal="center" wrapText="1"/>
    </xf>
    <xf numFmtId="0" fontId="9" fillId="2" borderId="0" xfId="0" applyFont="1" applyFill="1"/>
    <xf numFmtId="0" fontId="2" fillId="3" borderId="0" xfId="0" applyFont="1" applyFill="1"/>
    <xf numFmtId="9" fontId="2" fillId="2" borderId="0" xfId="1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54"/>
  <sheetViews>
    <sheetView tabSelected="1" workbookViewId="0"/>
  </sheetViews>
  <sheetFormatPr defaultRowHeight="12.75" x14ac:dyDescent="0.2"/>
  <cols>
    <col min="1" max="1" width="2" style="2" customWidth="1"/>
    <col min="2" max="2" width="14.7109375" style="2" customWidth="1"/>
    <col min="3" max="3" width="9" style="2" bestFit="1" customWidth="1"/>
    <col min="4" max="4" width="13.140625" style="2" customWidth="1"/>
    <col min="5" max="5" width="11" style="2" bestFit="1" customWidth="1"/>
    <col min="6" max="6" width="12.7109375" style="2" customWidth="1"/>
    <col min="7" max="7" width="12" style="2" bestFit="1" customWidth="1"/>
    <col min="8" max="8" width="12.85546875" style="2" customWidth="1"/>
    <col min="9" max="9" width="12.28515625" style="2" customWidth="1"/>
    <col min="10" max="10" width="9.140625" style="2"/>
    <col min="11" max="11" width="9.140625" style="2" customWidth="1"/>
    <col min="12" max="16384" width="9.140625" style="2"/>
  </cols>
  <sheetData>
    <row r="1" spans="2:9" s="1" customFormat="1" ht="15.75" x14ac:dyDescent="0.25">
      <c r="B1" s="15" t="s">
        <v>6</v>
      </c>
      <c r="C1" s="16">
        <v>20</v>
      </c>
      <c r="D1" s="15" t="s">
        <v>11</v>
      </c>
      <c r="E1" s="13">
        <f>$C$1/$C$2</f>
        <v>0.1</v>
      </c>
      <c r="F1" s="5" t="s">
        <v>33</v>
      </c>
    </row>
    <row r="2" spans="2:9" x14ac:dyDescent="0.2">
      <c r="B2" s="15" t="s">
        <v>2</v>
      </c>
      <c r="C2" s="17">
        <v>200</v>
      </c>
      <c r="D2" s="15" t="s">
        <v>12</v>
      </c>
      <c r="E2" s="14">
        <f>$E$1+($C$3/$C$2)</f>
        <v>0.6</v>
      </c>
      <c r="F2" s="23" t="s">
        <v>38</v>
      </c>
    </row>
    <row r="3" spans="2:9" x14ac:dyDescent="0.2">
      <c r="B3" s="15" t="s">
        <v>3</v>
      </c>
      <c r="C3" s="16">
        <v>100</v>
      </c>
    </row>
    <row r="5" spans="2:9" ht="27.95" customHeight="1" thickBot="1" x14ac:dyDescent="0.25">
      <c r="B5" s="6" t="s">
        <v>0</v>
      </c>
      <c r="C5" s="11" t="s">
        <v>1</v>
      </c>
      <c r="D5" s="11" t="s">
        <v>4</v>
      </c>
      <c r="E5" s="11" t="s">
        <v>40</v>
      </c>
      <c r="F5" s="11" t="s">
        <v>39</v>
      </c>
      <c r="G5" s="11" t="s">
        <v>35</v>
      </c>
      <c r="H5" s="11" t="s">
        <v>44</v>
      </c>
      <c r="I5" s="11" t="s">
        <v>43</v>
      </c>
    </row>
    <row r="6" spans="2:9" s="12" customFormat="1" x14ac:dyDescent="0.2">
      <c r="B6" s="2" t="s">
        <v>14</v>
      </c>
      <c r="C6" s="3">
        <f>_xlfn.NUMBERVALUE(_xlfn.WEBSERVICE("http://finance.yahoo.com/d/quotes.csv?s="&amp;B6&amp;"&amp;f=l1"))</f>
        <v>24.52</v>
      </c>
      <c r="D6" s="10">
        <f>$C$1+(C6*$C$2)</f>
        <v>4924</v>
      </c>
      <c r="E6" s="8">
        <f>C6+($C$1/$C$2)</f>
        <v>24.62</v>
      </c>
      <c r="F6" s="9">
        <f>C6+$E$2</f>
        <v>25.12</v>
      </c>
      <c r="G6" s="22">
        <f>1-(C6/F6)</f>
        <v>2.3885350318471388E-2</v>
      </c>
      <c r="H6" s="3">
        <f>_xlfn.NUMBERVALUE(_xlfn.WEBSERVICE("http://finance.yahoo.com/d/quotes.csv?s="&amp;B6&amp;"&amp;f=j"))</f>
        <v>11.65</v>
      </c>
      <c r="I6" s="25">
        <f>(C6-H6)/C6</f>
        <v>0.52487765089722671</v>
      </c>
    </row>
    <row r="7" spans="2:9" x14ac:dyDescent="0.2">
      <c r="B7" s="2" t="s">
        <v>29</v>
      </c>
      <c r="C7" s="3">
        <f>_xlfn.NUMBERVALUE(_xlfn.WEBSERVICE("http://finance.yahoo.com/d/quotes.csv?s="&amp;B7&amp;"&amp;f=l1"))</f>
        <v>98.85</v>
      </c>
      <c r="D7" s="10">
        <f>$C$1+(C7*$C$2)</f>
        <v>19790</v>
      </c>
      <c r="E7" s="8">
        <f>C7+($C$1/$C$2)</f>
        <v>98.949999999999989</v>
      </c>
      <c r="F7" s="9">
        <f>C7+$E$2</f>
        <v>99.449999999999989</v>
      </c>
      <c r="G7" s="22">
        <f>1-(C7/F7)</f>
        <v>6.0331825037707176E-3</v>
      </c>
      <c r="H7" s="3">
        <f>_xlfn.NUMBERVALUE(_xlfn.WEBSERVICE("http://finance.yahoo.com/d/quotes.csv?s="&amp;B7&amp;"&amp;f=j"))</f>
        <v>63.07</v>
      </c>
      <c r="I7" s="25">
        <f>(C7-H7)/C7</f>
        <v>0.36196256954982292</v>
      </c>
    </row>
    <row r="8" spans="2:9" x14ac:dyDescent="0.2">
      <c r="B8" s="2" t="s">
        <v>13</v>
      </c>
      <c r="C8" s="3">
        <f>_xlfn.NUMBERVALUE(_xlfn.WEBSERVICE("http://finance.yahoo.com/d/quotes.csv?s="&amp;B8&amp;"&amp;f=l1"))</f>
        <v>168.69</v>
      </c>
      <c r="D8" s="10">
        <f>$C$1+(C8*$C$2)</f>
        <v>33758</v>
      </c>
      <c r="E8" s="8">
        <f>C8+($C$1/$C$2)</f>
        <v>168.79</v>
      </c>
      <c r="F8" s="9">
        <f>C8+$E$2</f>
        <v>169.29</v>
      </c>
      <c r="G8" s="22">
        <f>1-(C8/F8)</f>
        <v>3.5442140705298497E-3</v>
      </c>
      <c r="H8" s="3">
        <f>_xlfn.NUMBERVALUE(_xlfn.WEBSERVICE("http://finance.yahoo.com/d/quotes.csv?s="&amp;B8&amp;"&amp;f=j"))</f>
        <v>130.15</v>
      </c>
      <c r="I8" s="25">
        <f>(C8-H8)/C8</f>
        <v>0.22846641768925244</v>
      </c>
    </row>
    <row r="9" spans="2:9" x14ac:dyDescent="0.2">
      <c r="B9" s="2" t="s">
        <v>26</v>
      </c>
      <c r="C9" s="3">
        <f>_xlfn.NUMBERVALUE(_xlfn.WEBSERVICE("http://finance.yahoo.com/d/quotes.csv?s="&amp;B9&amp;"&amp;f=l1"))</f>
        <v>24.73</v>
      </c>
      <c r="D9" s="10">
        <f>$C$1+(C9*$C$2)</f>
        <v>4966</v>
      </c>
      <c r="E9" s="8">
        <f>C9+($C$1/$C$2)</f>
        <v>24.830000000000002</v>
      </c>
      <c r="F9" s="9">
        <f>C9+$E$2</f>
        <v>25.330000000000002</v>
      </c>
      <c r="G9" s="22">
        <f>1-(C9/F9)</f>
        <v>2.3687327279905301E-2</v>
      </c>
      <c r="H9" s="3">
        <f>_xlfn.NUMBERVALUE(_xlfn.WEBSERVICE("http://finance.yahoo.com/d/quotes.csv?s="&amp;B9&amp;"&amp;f=j"))</f>
        <v>10.62</v>
      </c>
      <c r="I9" s="25">
        <f>(C9-H9)/C9</f>
        <v>0.57056207035988682</v>
      </c>
    </row>
    <row r="10" spans="2:9" x14ac:dyDescent="0.2">
      <c r="B10" s="2" t="s">
        <v>17</v>
      </c>
      <c r="C10" s="3">
        <f>_xlfn.NUMBERVALUE(_xlfn.WEBSERVICE("http://finance.yahoo.com/d/quotes.csv?s="&amp;B10&amp;"&amp;f=l1"))</f>
        <v>33.74</v>
      </c>
      <c r="D10" s="10">
        <f>$C$1+(C10*$C$2)</f>
        <v>6768</v>
      </c>
      <c r="E10" s="8">
        <f>C10+($C$1/$C$2)</f>
        <v>33.840000000000003</v>
      </c>
      <c r="F10" s="9">
        <f>C10+$E$2</f>
        <v>34.340000000000003</v>
      </c>
      <c r="G10" s="22">
        <f>1-(C10/F10)</f>
        <v>1.7472335468841083E-2</v>
      </c>
      <c r="H10" s="3">
        <f>_xlfn.NUMBERVALUE(_xlfn.WEBSERVICE("http://finance.yahoo.com/d/quotes.csv?s="&amp;B10&amp;"&amp;f=j"))</f>
        <v>25.65</v>
      </c>
      <c r="I10" s="25">
        <f>(C10-H10)/C10</f>
        <v>0.23977474807350335</v>
      </c>
    </row>
    <row r="11" spans="2:9" x14ac:dyDescent="0.2">
      <c r="B11" s="18" t="s">
        <v>9</v>
      </c>
      <c r="C11" s="3">
        <f>_xlfn.NUMBERVALUE(_xlfn.WEBSERVICE("http://finance.yahoo.com/d/quotes.csv?s="&amp;B11&amp;"&amp;f=l1"))</f>
        <v>110.06</v>
      </c>
      <c r="D11" s="19">
        <f>$C$1+(C11*$C$2)</f>
        <v>22032</v>
      </c>
      <c r="E11" s="20">
        <f>C11+($C$1/$C$2)</f>
        <v>110.16</v>
      </c>
      <c r="F11" s="21">
        <f>C11+$E$2</f>
        <v>110.66</v>
      </c>
      <c r="G11" s="22">
        <f>1-(C11/F11)</f>
        <v>5.4220133742995946E-3</v>
      </c>
      <c r="H11" s="3">
        <f>_xlfn.NUMBERVALUE(_xlfn.WEBSERVICE("http://finance.yahoo.com/d/quotes.csv?s="&amp;B11&amp;"&amp;f=j"))</f>
        <v>90.32</v>
      </c>
      <c r="I11" s="25">
        <f>(C11-H11)/C11</f>
        <v>0.17935671451935317</v>
      </c>
    </row>
    <row r="12" spans="2:9" x14ac:dyDescent="0.2">
      <c r="B12" s="2" t="s">
        <v>28</v>
      </c>
      <c r="C12" s="3">
        <f>_xlfn.NUMBERVALUE(_xlfn.WEBSERVICE("http://finance.yahoo.com/d/quotes.csv?s="&amp;B12&amp;"&amp;f=l1"))</f>
        <v>78.36</v>
      </c>
      <c r="D12" s="10">
        <f>$C$1+(C12*$C$2)</f>
        <v>15692</v>
      </c>
      <c r="E12" s="8">
        <f>C12+($C$1/$C$2)</f>
        <v>78.459999999999994</v>
      </c>
      <c r="F12" s="9">
        <f>C12+$E$2</f>
        <v>78.959999999999994</v>
      </c>
      <c r="G12" s="22">
        <f>1-(C12/F12)</f>
        <v>7.5987841945287515E-3</v>
      </c>
      <c r="H12" s="3">
        <f>_xlfn.NUMBERVALUE(_xlfn.WEBSERVICE("http://finance.yahoo.com/d/quotes.csv?s="&amp;B12&amp;"&amp;f=j"))</f>
        <v>72.34</v>
      </c>
      <c r="I12" s="25">
        <f>(C12-H12)/C12</f>
        <v>7.6824910668708474E-2</v>
      </c>
    </row>
    <row r="13" spans="2:9" x14ac:dyDescent="0.2">
      <c r="B13" s="24" t="s">
        <v>41</v>
      </c>
      <c r="C13" s="3">
        <f>_xlfn.NUMBERVALUE(_xlfn.WEBSERVICE("http://finance.yahoo.com/d/quotes.csv?s="&amp;B13&amp;"&amp;f=l1"))</f>
        <v>12.58</v>
      </c>
      <c r="D13" s="10">
        <f>$C$1+(C13*$C$2)</f>
        <v>2536</v>
      </c>
      <c r="E13" s="8">
        <f>C13+($C$1/$C$2)</f>
        <v>12.68</v>
      </c>
      <c r="F13" s="9">
        <f>C13+$E$2</f>
        <v>13.18</v>
      </c>
      <c r="G13" s="22">
        <f>1-(C13/F13)</f>
        <v>4.5523520485584168E-2</v>
      </c>
      <c r="H13" s="3">
        <f>_xlfn.NUMBERVALUE(_xlfn.WEBSERVICE("http://finance.yahoo.com/d/quotes.csv?s="&amp;B13&amp;"&amp;f=j"))</f>
        <v>11.07</v>
      </c>
      <c r="I13" s="25">
        <f>(C13-H13)/C13</f>
        <v>0.12003179650238471</v>
      </c>
    </row>
    <row r="14" spans="2:9" x14ac:dyDescent="0.2">
      <c r="B14" s="2" t="s">
        <v>15</v>
      </c>
      <c r="C14" s="3">
        <f>_xlfn.NUMBERVALUE(_xlfn.WEBSERVICE("http://finance.yahoo.com/d/quotes.csv?s="&amp;B14&amp;"&amp;f=l1"))</f>
        <v>193.7</v>
      </c>
      <c r="D14" s="10">
        <f>$C$1+(C14*$C$2)</f>
        <v>38760</v>
      </c>
      <c r="E14" s="8">
        <f>C14+($C$1/$C$2)</f>
        <v>193.79999999999998</v>
      </c>
      <c r="F14" s="9">
        <f>C14+$E$2</f>
        <v>194.29999999999998</v>
      </c>
      <c r="G14" s="22">
        <f>1-(C14/F14)</f>
        <v>3.0880082346885773E-3</v>
      </c>
      <c r="H14" s="3">
        <f>_xlfn.NUMBERVALUE(_xlfn.WEBSERVICE("http://finance.yahoo.com/d/quotes.csv?s="&amp;B14&amp;"&amp;f=j"))</f>
        <v>128.07</v>
      </c>
      <c r="I14" s="25">
        <f>(C14-H14)/C14</f>
        <v>0.33882292204439857</v>
      </c>
    </row>
    <row r="15" spans="2:9" x14ac:dyDescent="0.2">
      <c r="B15" s="7" t="s">
        <v>7</v>
      </c>
      <c r="C15" s="3">
        <f>_xlfn.NUMBERVALUE(_xlfn.WEBSERVICE("http://finance.yahoo.com/d/quotes.csv?s="&amp;B15&amp;"&amp;f=l1"))</f>
        <v>24.79</v>
      </c>
      <c r="D15" s="10">
        <f>$C$1+(C15*$C$2)</f>
        <v>4978</v>
      </c>
      <c r="E15" s="8">
        <f>C15+($C$1/$C$2)</f>
        <v>24.89</v>
      </c>
      <c r="F15" s="9">
        <f>C15+$E$2</f>
        <v>25.39</v>
      </c>
      <c r="G15" s="22">
        <f>1-(C15/F15)</f>
        <v>2.3631350925561345E-2</v>
      </c>
      <c r="H15" s="3">
        <f>_xlfn.NUMBERVALUE(_xlfn.WEBSERVICE("http://finance.yahoo.com/d/quotes.csv?s="&amp;B15&amp;"&amp;f=j"))</f>
        <v>17.2</v>
      </c>
      <c r="I15" s="25">
        <f>(C15-H15)/C15</f>
        <v>0.30617184348527632</v>
      </c>
    </row>
    <row r="16" spans="2:9" x14ac:dyDescent="0.2">
      <c r="B16" s="2" t="s">
        <v>23</v>
      </c>
      <c r="C16" s="3">
        <f>_xlfn.NUMBERVALUE(_xlfn.WEBSERVICE("http://finance.yahoo.com/d/quotes.csv?s="&amp;B16&amp;"&amp;f=l1"))</f>
        <v>30.37</v>
      </c>
      <c r="D16" s="10">
        <f>$C$1+(C16*$C$2)</f>
        <v>6094</v>
      </c>
      <c r="E16" s="8">
        <f>C16+($C$1/$C$2)</f>
        <v>30.470000000000002</v>
      </c>
      <c r="F16" s="9">
        <f>C16+$E$2</f>
        <v>30.970000000000002</v>
      </c>
      <c r="G16" s="22">
        <f>1-(C16/F16)</f>
        <v>1.9373587342589649E-2</v>
      </c>
      <c r="H16" s="3">
        <f>_xlfn.NUMBERVALUE(_xlfn.WEBSERVICE("http://finance.yahoo.com/d/quotes.csv?s="&amp;B16&amp;"&amp;f=j"))</f>
        <v>28.19</v>
      </c>
      <c r="I16" s="25">
        <f>(C16-H16)/C16</f>
        <v>7.1781363187355937E-2</v>
      </c>
    </row>
    <row r="17" spans="2:9" x14ac:dyDescent="0.2">
      <c r="B17" s="2" t="s">
        <v>18</v>
      </c>
      <c r="C17" s="3">
        <f>_xlfn.NUMBERVALUE(_xlfn.WEBSERVICE("http://finance.yahoo.com/d/quotes.csv?s="&amp;B17&amp;"&amp;f=l1"))</f>
        <v>117.68</v>
      </c>
      <c r="D17" s="10">
        <f>$C$1+(C17*$C$2)</f>
        <v>23556</v>
      </c>
      <c r="E17" s="8">
        <f>C17+($C$1/$C$2)</f>
        <v>117.78</v>
      </c>
      <c r="F17" s="9">
        <f>C17+$E$2</f>
        <v>118.28</v>
      </c>
      <c r="G17" s="22">
        <f>1-(C17/F17)</f>
        <v>5.0727088265133391E-3</v>
      </c>
      <c r="H17" s="3">
        <f>_xlfn.NUMBERVALUE(_xlfn.WEBSERVICE("http://finance.yahoo.com/d/quotes.csv?s="&amp;B17&amp;"&amp;f=j"))</f>
        <v>107</v>
      </c>
      <c r="I17" s="25">
        <f>(C17-H17)/C17</f>
        <v>9.0754588715159804E-2</v>
      </c>
    </row>
    <row r="18" spans="2:9" x14ac:dyDescent="0.2">
      <c r="B18" s="2" t="s">
        <v>27</v>
      </c>
      <c r="C18" s="3">
        <f>_xlfn.NUMBERVALUE(_xlfn.WEBSERVICE("http://finance.yahoo.com/d/quotes.csv?s="&amp;B18&amp;"&amp;f=l1"))</f>
        <v>36.07</v>
      </c>
      <c r="D18" s="10">
        <f>$C$1+(C18*$C$2)</f>
        <v>7234</v>
      </c>
      <c r="E18" s="8">
        <f>C18+($C$1/$C$2)</f>
        <v>36.17</v>
      </c>
      <c r="F18" s="9">
        <f>C18+$E$2</f>
        <v>36.67</v>
      </c>
      <c r="G18" s="22">
        <f>1-(C18/F18)</f>
        <v>1.6362148895554984E-2</v>
      </c>
      <c r="H18" s="3">
        <f>_xlfn.NUMBERVALUE(_xlfn.WEBSERVICE("http://finance.yahoo.com/d/quotes.csv?s="&amp;B18&amp;"&amp;f=j"))</f>
        <v>24.31</v>
      </c>
      <c r="I18" s="25">
        <f>(C18-H18)/C18</f>
        <v>0.32603271416689772</v>
      </c>
    </row>
    <row r="19" spans="2:9" x14ac:dyDescent="0.2">
      <c r="B19" s="2" t="s">
        <v>34</v>
      </c>
      <c r="C19" s="3">
        <f>_xlfn.NUMBERVALUE(_xlfn.WEBSERVICE("http://finance.yahoo.com/d/quotes.csv?s="&amp;B19&amp;"&amp;f=l1"))</f>
        <v>21.02</v>
      </c>
      <c r="D19" s="10">
        <f>$C$1+(C19*$C$2)</f>
        <v>4224</v>
      </c>
      <c r="E19" s="8">
        <f>C19+($C$1/$C$2)</f>
        <v>21.12</v>
      </c>
      <c r="F19" s="9">
        <f>C19+$E$2</f>
        <v>21.62</v>
      </c>
      <c r="G19" s="22">
        <f>1-(C19/F19)</f>
        <v>2.7752081406105522E-2</v>
      </c>
      <c r="H19" s="3">
        <f>_xlfn.NUMBERVALUE(_xlfn.WEBSERVICE("http://finance.yahoo.com/d/quotes.csv?s="&amp;B19&amp;"&amp;f=j"))</f>
        <v>18.91</v>
      </c>
      <c r="I19" s="25">
        <f>(C19-H19)/C19</f>
        <v>0.10038058991436724</v>
      </c>
    </row>
    <row r="20" spans="2:9" x14ac:dyDescent="0.2">
      <c r="B20" s="7" t="s">
        <v>10</v>
      </c>
      <c r="C20" s="3">
        <f>_xlfn.NUMBERVALUE(_xlfn.WEBSERVICE("http://finance.yahoo.com/d/quotes.csv?s="&amp;B20&amp;"&amp;f=l1"))</f>
        <v>143</v>
      </c>
      <c r="D20" s="10">
        <f>$C$1+(C20*$C$2)</f>
        <v>28620</v>
      </c>
      <c r="E20" s="8">
        <f>C20+($C$1/$C$2)</f>
        <v>143.1</v>
      </c>
      <c r="F20" s="9">
        <f>C20+$E$2</f>
        <v>143.6</v>
      </c>
      <c r="G20" s="22">
        <f>1-(C20/F20)</f>
        <v>4.1782729805013297E-3</v>
      </c>
      <c r="H20" s="3">
        <f>_xlfn.NUMBERVALUE(_xlfn.WEBSERVICE("http://finance.yahoo.com/d/quotes.csv?s="&amp;B20&amp;"&amp;f=j"))</f>
        <v>117.7</v>
      </c>
      <c r="I20" s="25">
        <f>(C20-H20)/C20</f>
        <v>0.17692307692307691</v>
      </c>
    </row>
    <row r="21" spans="2:9" x14ac:dyDescent="0.2">
      <c r="B21" s="2" t="s">
        <v>20</v>
      </c>
      <c r="C21" s="3">
        <f>_xlfn.NUMBERVALUE(_xlfn.WEBSERVICE("http://finance.yahoo.com/d/quotes.csv?s="&amp;B21&amp;"&amp;f=l1"))</f>
        <v>180.67</v>
      </c>
      <c r="D21" s="10">
        <f>$C$1+(C21*$C$2)</f>
        <v>36154</v>
      </c>
      <c r="E21" s="8">
        <f>C21+($C$1/$C$2)</f>
        <v>180.76999999999998</v>
      </c>
      <c r="F21" s="9">
        <f>C21+$E$2</f>
        <v>181.26999999999998</v>
      </c>
      <c r="G21" s="22">
        <f>1-(C21/F21)</f>
        <v>3.3099795884591332E-3</v>
      </c>
      <c r="H21" s="3">
        <f>_xlfn.NUMBERVALUE(_xlfn.WEBSERVICE("http://finance.yahoo.com/d/quotes.csv?s="&amp;B21&amp;"&amp;f=j"))</f>
        <v>121.34</v>
      </c>
      <c r="I21" s="25">
        <f>(C21-H21)/C21</f>
        <v>0.32838877511485021</v>
      </c>
    </row>
    <row r="22" spans="2:9" x14ac:dyDescent="0.2">
      <c r="B22" s="2" t="s">
        <v>22</v>
      </c>
      <c r="C22" s="3">
        <f>_xlfn.NUMBERVALUE(_xlfn.WEBSERVICE("http://finance.yahoo.com/d/quotes.csv?s="&amp;B22&amp;"&amp;f=l1"))</f>
        <v>118.86</v>
      </c>
      <c r="D22" s="10">
        <f>$C$1+(C22*$C$2)</f>
        <v>23792</v>
      </c>
      <c r="E22" s="8">
        <f>C22+($C$1/$C$2)</f>
        <v>118.96</v>
      </c>
      <c r="F22" s="9">
        <f>C22+$E$2</f>
        <v>119.46</v>
      </c>
      <c r="G22" s="22">
        <f>1-(C22/F22)</f>
        <v>5.0226017076845375E-3</v>
      </c>
      <c r="H22" s="3">
        <f>_xlfn.NUMBERVALUE(_xlfn.WEBSERVICE("http://finance.yahoo.com/d/quotes.csv?s="&amp;B22&amp;"&amp;f=j"))</f>
        <v>101.65</v>
      </c>
      <c r="I22" s="25">
        <f>(C22-H22)/C22</f>
        <v>0.14479219249537265</v>
      </c>
    </row>
    <row r="23" spans="2:9" x14ac:dyDescent="0.2">
      <c r="B23" s="2" t="s">
        <v>31</v>
      </c>
      <c r="C23" s="3">
        <f>_xlfn.NUMBERVALUE(_xlfn.WEBSERVICE("http://finance.yahoo.com/d/quotes.csv?s="&amp;B23&amp;"&amp;f=l1"))</f>
        <v>72.900000000000006</v>
      </c>
      <c r="D23" s="10">
        <f>$C$1+(C23*$C$2)</f>
        <v>14600.000000000002</v>
      </c>
      <c r="E23" s="8">
        <f>C23+($C$1/$C$2)</f>
        <v>73</v>
      </c>
      <c r="F23" s="9">
        <f>C23+$E$2</f>
        <v>73.5</v>
      </c>
      <c r="G23" s="22">
        <f>1-(C23/F23)</f>
        <v>8.1632653061223248E-3</v>
      </c>
      <c r="H23" s="3">
        <f>_xlfn.NUMBERVALUE(_xlfn.WEBSERVICE("http://finance.yahoo.com/d/quotes.csv?s="&amp;B23&amp;"&amp;f=j"))</f>
        <v>70.739999999999995</v>
      </c>
      <c r="I23" s="25">
        <f>(C23-H23)/C23</f>
        <v>2.9629629629629776E-2</v>
      </c>
    </row>
    <row r="24" spans="2:9" x14ac:dyDescent="0.2">
      <c r="B24" s="2" t="s">
        <v>21</v>
      </c>
      <c r="C24" s="3">
        <f>_xlfn.NUMBERVALUE(_xlfn.WEBSERVICE("http://finance.yahoo.com/d/quotes.csv?s="&amp;B24&amp;"&amp;f=l1"))</f>
        <v>64.62</v>
      </c>
      <c r="D24" s="10">
        <f>$C$1+(C24*$C$2)</f>
        <v>12944</v>
      </c>
      <c r="E24" s="8">
        <f>C24+($C$1/$C$2)</f>
        <v>64.72</v>
      </c>
      <c r="F24" s="9">
        <f>C24+$E$2</f>
        <v>65.22</v>
      </c>
      <c r="G24" s="22">
        <f>1-(C24/F24)</f>
        <v>9.1996320147192945E-3</v>
      </c>
      <c r="H24" s="3">
        <f>_xlfn.NUMBERVALUE(_xlfn.WEBSERVICE("http://finance.yahoo.com/d/quotes.csv?s="&amp;B24&amp;"&amp;f=j"))</f>
        <v>48.04</v>
      </c>
      <c r="I24" s="25">
        <f>(C24-H24)/C24</f>
        <v>0.25657691117301151</v>
      </c>
    </row>
    <row r="25" spans="2:9" x14ac:dyDescent="0.2">
      <c r="B25" s="2" t="s">
        <v>30</v>
      </c>
      <c r="C25" s="3">
        <f>_xlfn.NUMBERVALUE(_xlfn.WEBSERVICE("http://finance.yahoo.com/d/quotes.csv?s="&amp;B25&amp;"&amp;f=l1"))</f>
        <v>107.23</v>
      </c>
      <c r="D25" s="10">
        <f>$C$1+(C25*$C$2)</f>
        <v>21466</v>
      </c>
      <c r="E25" s="8">
        <f>C25+($C$1/$C$2)</f>
        <v>107.33</v>
      </c>
      <c r="F25" s="9">
        <f>C25+$E$2</f>
        <v>107.83</v>
      </c>
      <c r="G25" s="22">
        <f>1-(C25/F25)</f>
        <v>5.5643141982749666E-3</v>
      </c>
      <c r="H25" s="3">
        <f>_xlfn.NUMBERVALUE(_xlfn.WEBSERVICE("http://finance.yahoo.com/d/quotes.csv?s="&amp;B25&amp;"&amp;f=j"))</f>
        <v>29.65</v>
      </c>
      <c r="I25" s="25">
        <f>(C25-H25)/C25</f>
        <v>0.723491560197706</v>
      </c>
    </row>
    <row r="26" spans="2:9" x14ac:dyDescent="0.2">
      <c r="B26" s="2" t="s">
        <v>36</v>
      </c>
      <c r="C26" s="3">
        <f>_xlfn.NUMBERVALUE(_xlfn.WEBSERVICE("http://finance.yahoo.com/d/quotes.csv?s="&amp;B26&amp;"&amp;f=l1"))</f>
        <v>15.6</v>
      </c>
      <c r="D26" s="10">
        <f>$C$1+(C26*$C$2)</f>
        <v>3140</v>
      </c>
      <c r="E26" s="8">
        <f>C26+($C$1/$C$2)</f>
        <v>15.7</v>
      </c>
      <c r="F26" s="9">
        <f>C26+$E$2</f>
        <v>16.2</v>
      </c>
      <c r="G26" s="22">
        <f>1-(C26/F26)</f>
        <v>3.7037037037036979E-2</v>
      </c>
      <c r="H26" s="3">
        <f>_xlfn.NUMBERVALUE(_xlfn.WEBSERVICE("http://finance.yahoo.com/d/quotes.csv?s="&amp;B26&amp;"&amp;f=j"))</f>
        <v>7.5</v>
      </c>
      <c r="I26" s="25">
        <f>(C26-H26)/C26</f>
        <v>0.51923076923076927</v>
      </c>
    </row>
    <row r="27" spans="2:9" x14ac:dyDescent="0.2">
      <c r="B27" s="2" t="s">
        <v>25</v>
      </c>
      <c r="C27" s="3">
        <f>_xlfn.NUMBERVALUE(_xlfn.WEBSERVICE("http://finance.yahoo.com/d/quotes.csv?s="&amp;B27&amp;"&amp;f=l1"))</f>
        <v>96.3</v>
      </c>
      <c r="D27" s="10">
        <f>$C$1+(C27*$C$2)</f>
        <v>19280</v>
      </c>
      <c r="E27" s="8">
        <f>C27+($C$1/$C$2)</f>
        <v>96.399999999999991</v>
      </c>
      <c r="F27" s="9">
        <f>C27+$E$2</f>
        <v>96.899999999999991</v>
      </c>
      <c r="G27" s="22">
        <f>1-(C27/F27)</f>
        <v>6.1919504643962453E-3</v>
      </c>
      <c r="H27" s="3">
        <f>_xlfn.NUMBERVALUE(_xlfn.WEBSERVICE("http://finance.yahoo.com/d/quotes.csv?s="&amp;B27&amp;"&amp;f=j"))</f>
        <v>85.31</v>
      </c>
      <c r="I27" s="25">
        <f>(C27-H27)/C27</f>
        <v>0.11412253374870192</v>
      </c>
    </row>
    <row r="28" spans="2:9" x14ac:dyDescent="0.2">
      <c r="B28" s="2" t="s">
        <v>32</v>
      </c>
      <c r="C28" s="3">
        <f>_xlfn.NUMBERVALUE(_xlfn.WEBSERVICE("http://finance.yahoo.com/d/quotes.csv?s="&amp;B28&amp;"&amp;f=l1"))</f>
        <v>57.35</v>
      </c>
      <c r="D28" s="10">
        <f>$C$1+(C28*$C$2)</f>
        <v>11490</v>
      </c>
      <c r="E28" s="8">
        <f>C28+($C$1/$C$2)</f>
        <v>57.45</v>
      </c>
      <c r="F28" s="9">
        <f>C28+$E$2</f>
        <v>57.95</v>
      </c>
      <c r="G28" s="22">
        <f>1-(C28/F28)</f>
        <v>1.035375323554788E-2</v>
      </c>
      <c r="H28" s="3">
        <f>_xlfn.NUMBERVALUE(_xlfn.WEBSERVICE("http://finance.yahoo.com/d/quotes.csv?s="&amp;B28&amp;"&amp;f=j"))</f>
        <v>50.84</v>
      </c>
      <c r="I28" s="25">
        <f>(C28-H28)/C28</f>
        <v>0.11351351351351348</v>
      </c>
    </row>
    <row r="29" spans="2:9" x14ac:dyDescent="0.2">
      <c r="B29" s="2" t="s">
        <v>24</v>
      </c>
      <c r="C29" s="3">
        <f>_xlfn.NUMBERVALUE(_xlfn.WEBSERVICE("http://finance.yahoo.com/d/quotes.csv?s="&amp;B29&amp;"&amp;f=l1"))</f>
        <v>17.059999999999999</v>
      </c>
      <c r="D29" s="10">
        <f>$C$1+(C29*$C$2)</f>
        <v>3431.9999999999995</v>
      </c>
      <c r="E29" s="8">
        <f>C29+($C$1/$C$2)</f>
        <v>17.16</v>
      </c>
      <c r="F29" s="9">
        <f>C29+$E$2</f>
        <v>17.66</v>
      </c>
      <c r="G29" s="22">
        <f>1-(C29/F29)</f>
        <v>3.3975084937712396E-2</v>
      </c>
      <c r="H29" s="3">
        <f>_xlfn.NUMBERVALUE(_xlfn.WEBSERVICE("http://finance.yahoo.com/d/quotes.csv?s="&amp;B29&amp;"&amp;f=j"))</f>
        <v>13.97</v>
      </c>
      <c r="I29" s="25">
        <f>(C29-H29)/C29</f>
        <v>0.18112543962485336</v>
      </c>
    </row>
    <row r="30" spans="2:9" x14ac:dyDescent="0.2">
      <c r="B30" s="2" t="s">
        <v>19</v>
      </c>
      <c r="C30" s="3">
        <f>_xlfn.NUMBERVALUE(_xlfn.WEBSERVICE("http://finance.yahoo.com/d/quotes.csv?s="&amp;B30&amp;"&amp;f=l1"))</f>
        <v>41.48</v>
      </c>
      <c r="D30" s="10">
        <f>$C$1+(C30*$C$2)</f>
        <v>8316</v>
      </c>
      <c r="E30" s="8">
        <f>C30+($C$1/$C$2)</f>
        <v>41.58</v>
      </c>
      <c r="F30" s="9">
        <f>C30+$E$2</f>
        <v>42.08</v>
      </c>
      <c r="G30" s="22">
        <f>1-(C30/F30)</f>
        <v>1.4258555133079831E-2</v>
      </c>
      <c r="H30" s="3">
        <f>_xlfn.NUMBERVALUE(_xlfn.WEBSERVICE("http://finance.yahoo.com/d/quotes.csv?s="&amp;B30&amp;"&amp;f=j"))</f>
        <v>36.1</v>
      </c>
      <c r="I30" s="25">
        <f>(C30-H30)/C30</f>
        <v>0.12970106075216961</v>
      </c>
    </row>
    <row r="31" spans="2:9" x14ac:dyDescent="0.2">
      <c r="B31" s="2" t="s">
        <v>37</v>
      </c>
      <c r="C31" s="3">
        <f>_xlfn.NUMBERVALUE(_xlfn.WEBSERVICE("http://finance.yahoo.com/d/quotes.csv?s="&amp;B31&amp;"&amp;f=l1"))</f>
        <v>39.67</v>
      </c>
      <c r="D31" s="10">
        <f>$C$1+(C31*$C$2)</f>
        <v>7954</v>
      </c>
      <c r="E31" s="8">
        <f>C31+($C$1/$C$2)</f>
        <v>39.770000000000003</v>
      </c>
      <c r="F31" s="9">
        <f>C31+$E$2</f>
        <v>40.270000000000003</v>
      </c>
      <c r="G31" s="22">
        <f>1-(C31/F31)</f>
        <v>1.4899428855227215E-2</v>
      </c>
      <c r="H31" s="3">
        <f>_xlfn.NUMBERVALUE(_xlfn.WEBSERVICE("http://finance.yahoo.com/d/quotes.csv?s="&amp;B31&amp;"&amp;f=j"))</f>
        <v>29.45</v>
      </c>
      <c r="I31" s="25">
        <f>(C31-H31)/C31</f>
        <v>0.25762540962944297</v>
      </c>
    </row>
    <row r="32" spans="2:9" x14ac:dyDescent="0.2">
      <c r="B32" s="4" t="s">
        <v>5</v>
      </c>
      <c r="C32" s="3">
        <f>_xlfn.NUMBERVALUE(_xlfn.WEBSERVICE("http://finance.yahoo.com/d/quotes.csv?s="&amp;B32&amp;"&amp;f=l1"))</f>
        <v>120.32</v>
      </c>
      <c r="D32" s="10">
        <f>$C$1+(C32*$C$2)</f>
        <v>24084</v>
      </c>
      <c r="E32" s="8">
        <f>C32+($C$1/$C$2)</f>
        <v>120.41999999999999</v>
      </c>
      <c r="F32" s="9">
        <f>C32+$E$2</f>
        <v>120.91999999999999</v>
      </c>
      <c r="G32" s="22">
        <f>1-(C32/F32)</f>
        <v>4.9619583195500416E-3</v>
      </c>
      <c r="H32" s="3">
        <f>_xlfn.NUMBERVALUE(_xlfn.WEBSERVICE("http://finance.yahoo.com/d/quotes.csv?s="&amp;B32&amp;"&amp;f=j"))</f>
        <v>116.8</v>
      </c>
      <c r="I32" s="25">
        <f>(C32-H32)/C32</f>
        <v>2.925531914893614E-2</v>
      </c>
    </row>
    <row r="33" spans="2:9" x14ac:dyDescent="0.2">
      <c r="B33" s="2" t="s">
        <v>42</v>
      </c>
      <c r="C33" s="3">
        <f>_xlfn.NUMBERVALUE(_xlfn.WEBSERVICE("http://finance.yahoo.com/d/quotes.csv?s="&amp;B33&amp;"&amp;f=l1"))</f>
        <v>22.62</v>
      </c>
      <c r="D33" s="10">
        <f>$C$1+(C33*$C$2)</f>
        <v>4544</v>
      </c>
      <c r="E33" s="8">
        <f>C33+($C$1/$C$2)</f>
        <v>22.720000000000002</v>
      </c>
      <c r="F33" s="9">
        <f>C33+$E$2</f>
        <v>23.220000000000002</v>
      </c>
      <c r="G33" s="22">
        <f>1-(C33/F33)</f>
        <v>2.5839793281653756E-2</v>
      </c>
      <c r="H33" s="3">
        <f>_xlfn.NUMBERVALUE(_xlfn.WEBSERVICE("http://finance.yahoo.com/d/quotes.csv?s="&amp;B33&amp;"&amp;f=j"))</f>
        <v>11.03</v>
      </c>
      <c r="I33" s="25">
        <f>(C33-H33)/C33</f>
        <v>0.51237842617152962</v>
      </c>
    </row>
    <row r="34" spans="2:9" x14ac:dyDescent="0.2">
      <c r="B34" s="7" t="s">
        <v>8</v>
      </c>
      <c r="C34" s="3">
        <f>_xlfn.NUMBERVALUE(_xlfn.WEBSERVICE("http://finance.yahoo.com/d/quotes.csv?s="&amp;B34&amp;"&amp;f=l1"))</f>
        <v>76.44</v>
      </c>
      <c r="D34" s="10">
        <f>$C$1+(C34*$C$2)</f>
        <v>15308</v>
      </c>
      <c r="E34" s="8">
        <f>C34+($C$1/$C$2)</f>
        <v>76.539999999999992</v>
      </c>
      <c r="F34" s="9">
        <f>C34+$E$2</f>
        <v>77.039999999999992</v>
      </c>
      <c r="G34" s="22">
        <f>1-(C34/F34)</f>
        <v>7.7881619937694158E-3</v>
      </c>
      <c r="H34" s="3">
        <f>_xlfn.NUMBERVALUE(_xlfn.WEBSERVICE("http://finance.yahoo.com/d/quotes.csv?s="&amp;B34&amp;"&amp;f=j"))</f>
        <v>51.31</v>
      </c>
      <c r="I34" s="25">
        <f>(C34-H34)/C34</f>
        <v>0.3287545787545787</v>
      </c>
    </row>
    <row r="35" spans="2:9" x14ac:dyDescent="0.2">
      <c r="B35" s="2" t="s">
        <v>16</v>
      </c>
      <c r="C35" s="3">
        <f>_xlfn.NUMBERVALUE(_xlfn.WEBSERVICE("http://finance.yahoo.com/d/quotes.csv?s="&amp;B35&amp;"&amp;f=l1"))</f>
        <v>106.9</v>
      </c>
      <c r="D35" s="10">
        <f>$C$1+(C35*$C$2)</f>
        <v>21400</v>
      </c>
      <c r="E35" s="8">
        <f>C35+($C$1/$C$2)</f>
        <v>107</v>
      </c>
      <c r="F35" s="9">
        <f>C35+$E$2</f>
        <v>107.5</v>
      </c>
      <c r="G35" s="22">
        <f>1-(C35/F35)</f>
        <v>5.5813953488371704E-3</v>
      </c>
      <c r="H35" s="3">
        <f>_xlfn.NUMBERVALUE(_xlfn.WEBSERVICE("http://finance.yahoo.com/d/quotes.csv?s="&amp;B35&amp;"&amp;f=j"))</f>
        <v>95.33</v>
      </c>
      <c r="I35" s="25">
        <f>(C35-H35)/C35</f>
        <v>0.1082319925163705</v>
      </c>
    </row>
    <row r="36" spans="2:9" x14ac:dyDescent="0.2">
      <c r="C36" s="3"/>
      <c r="D36" s="10"/>
      <c r="E36" s="8"/>
      <c r="F36" s="9"/>
    </row>
    <row r="37" spans="2:9" x14ac:dyDescent="0.2">
      <c r="C37" s="3"/>
      <c r="D37" s="10"/>
      <c r="E37" s="8"/>
      <c r="F37" s="9"/>
    </row>
    <row r="38" spans="2:9" x14ac:dyDescent="0.2">
      <c r="C38" s="3"/>
      <c r="D38" s="10"/>
      <c r="E38" s="8"/>
      <c r="F38" s="9"/>
    </row>
    <row r="39" spans="2:9" x14ac:dyDescent="0.2">
      <c r="C39" s="3"/>
      <c r="D39" s="10"/>
      <c r="E39" s="8"/>
      <c r="F39" s="9"/>
    </row>
    <row r="40" spans="2:9" x14ac:dyDescent="0.2">
      <c r="C40" s="3"/>
      <c r="D40" s="10"/>
      <c r="E40" s="8"/>
      <c r="F40" s="9"/>
    </row>
    <row r="41" spans="2:9" x14ac:dyDescent="0.2">
      <c r="C41" s="3"/>
      <c r="D41" s="10"/>
      <c r="E41" s="8"/>
      <c r="F41" s="9"/>
    </row>
    <row r="42" spans="2:9" x14ac:dyDescent="0.2">
      <c r="C42" s="3"/>
      <c r="D42" s="10"/>
      <c r="E42" s="8"/>
      <c r="F42" s="9"/>
    </row>
    <row r="43" spans="2:9" x14ac:dyDescent="0.2">
      <c r="C43" s="3"/>
      <c r="D43" s="10"/>
      <c r="E43" s="8"/>
      <c r="F43" s="9"/>
    </row>
    <row r="44" spans="2:9" x14ac:dyDescent="0.2">
      <c r="C44" s="3"/>
      <c r="D44" s="10"/>
      <c r="E44" s="8"/>
      <c r="F44" s="9"/>
    </row>
    <row r="45" spans="2:9" x14ac:dyDescent="0.2">
      <c r="C45" s="3"/>
      <c r="D45" s="10"/>
      <c r="E45" s="8"/>
      <c r="F45" s="9"/>
    </row>
    <row r="46" spans="2:9" x14ac:dyDescent="0.2">
      <c r="C46" s="3"/>
      <c r="D46" s="10"/>
      <c r="E46" s="8"/>
      <c r="F46" s="9"/>
    </row>
    <row r="47" spans="2:9" x14ac:dyDescent="0.2">
      <c r="C47" s="3"/>
      <c r="D47" s="10"/>
      <c r="E47" s="8"/>
      <c r="F47" s="9"/>
    </row>
    <row r="48" spans="2:9" x14ac:dyDescent="0.2">
      <c r="C48" s="3"/>
      <c r="D48" s="10"/>
      <c r="E48" s="8"/>
      <c r="F48" s="9"/>
    </row>
    <row r="49" spans="3:6" x14ac:dyDescent="0.2">
      <c r="C49" s="3"/>
      <c r="D49" s="10"/>
      <c r="E49" s="8"/>
      <c r="F49" s="9"/>
    </row>
    <row r="50" spans="3:6" x14ac:dyDescent="0.2">
      <c r="C50" s="3"/>
      <c r="D50" s="10"/>
      <c r="E50" s="8"/>
      <c r="F50" s="9"/>
    </row>
    <row r="51" spans="3:6" x14ac:dyDescent="0.2">
      <c r="C51" s="3"/>
      <c r="D51" s="10"/>
      <c r="E51" s="8"/>
      <c r="F51" s="9"/>
    </row>
    <row r="52" spans="3:6" x14ac:dyDescent="0.2">
      <c r="C52" s="3"/>
      <c r="D52" s="10"/>
      <c r="E52" s="8"/>
      <c r="F52" s="9"/>
    </row>
    <row r="53" spans="3:6" x14ac:dyDescent="0.2">
      <c r="C53" s="3"/>
      <c r="D53" s="10"/>
      <c r="E53" s="8"/>
      <c r="F53" s="9"/>
    </row>
    <row r="54" spans="3:6" x14ac:dyDescent="0.2">
      <c r="C54" s="3"/>
      <c r="D54" s="10"/>
      <c r="E54" s="8"/>
      <c r="F54" s="9"/>
    </row>
  </sheetData>
  <autoFilter ref="B5:I35">
    <sortState ref="B6:I35">
      <sortCondition ref="B5:B35"/>
    </sortState>
  </autoFilter>
  <sortState ref="B6:F11">
    <sortCondition ref="B5"/>
  </sortState>
  <conditionalFormatting sqref="I6:I35">
    <cfRule type="cellIs" dxfId="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Baltimore</dc:creator>
  <cp:lastModifiedBy>joebalt</cp:lastModifiedBy>
  <dcterms:created xsi:type="dcterms:W3CDTF">2017-02-04T20:12:54Z</dcterms:created>
  <dcterms:modified xsi:type="dcterms:W3CDTF">2017-02-19T17:48:42Z</dcterms:modified>
</cp:coreProperties>
</file>