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3e16\Documents\TPA a-Si-H waveguide\"/>
    </mc:Choice>
  </mc:AlternateContent>
  <bookViews>
    <workbookView xWindow="0" yWindow="0" windowWidth="14370" windowHeight="8055"/>
  </bookViews>
  <sheets>
    <sheet name="Sheet1" sheetId="1" r:id="rId1"/>
  </sheets>
  <calcPr calcId="162913" fullCalcOnLoad="1"/>
</workbook>
</file>

<file path=xl/calcChain.xml><?xml version="1.0" encoding="utf-8"?>
<calcChain xmlns="http://schemas.openxmlformats.org/spreadsheetml/2006/main">
  <c r="V15" i="1" l="1"/>
  <c r="U14" i="1"/>
  <c r="U16" i="1"/>
  <c r="T13" i="1"/>
  <c r="T17" i="1"/>
  <c r="S12" i="1"/>
  <c r="S18" i="1"/>
  <c r="R11" i="1"/>
  <c r="R19" i="1"/>
  <c r="Q10" i="1"/>
  <c r="Q20" i="1"/>
  <c r="P9" i="1"/>
  <c r="P21" i="1"/>
  <c r="O8" i="1"/>
  <c r="O22" i="1"/>
  <c r="N23" i="1"/>
  <c r="N7" i="1"/>
  <c r="L24" i="1"/>
  <c r="L6" i="1"/>
  <c r="L23" i="1"/>
  <c r="N22" i="1" s="1"/>
  <c r="L7" i="1"/>
  <c r="L22" i="1"/>
  <c r="L8" i="1"/>
  <c r="L21" i="1"/>
  <c r="L20" i="1"/>
  <c r="L19" i="1"/>
  <c r="L18" i="1"/>
  <c r="N17" i="1" s="1"/>
  <c r="L17" i="1"/>
  <c r="L16" i="1"/>
  <c r="L15" i="1"/>
  <c r="L14" i="1"/>
  <c r="N13" i="1" s="1"/>
  <c r="L13" i="1"/>
  <c r="L12" i="1"/>
  <c r="L11" i="1"/>
  <c r="L10" i="1"/>
  <c r="N9" i="1" s="1"/>
  <c r="L9" i="1"/>
  <c r="N8" i="1" s="1"/>
  <c r="B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E172" i="1"/>
  <c r="B192" i="1" s="1"/>
  <c r="D172" i="1"/>
  <c r="D171" i="1"/>
  <c r="D170" i="1"/>
  <c r="D169" i="1"/>
  <c r="D168" i="1"/>
  <c r="B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B156" i="1"/>
  <c r="D155" i="1"/>
  <c r="D154" i="1"/>
  <c r="D153" i="1"/>
  <c r="D152" i="1"/>
  <c r="D151" i="1"/>
  <c r="D150" i="1"/>
  <c r="D149" i="1"/>
  <c r="B149" i="1"/>
  <c r="D148" i="1"/>
  <c r="D147" i="1"/>
  <c r="D146" i="1"/>
  <c r="D145" i="1"/>
  <c r="D144" i="1"/>
  <c r="D143" i="1"/>
  <c r="D142" i="1"/>
  <c r="D141" i="1"/>
  <c r="D140" i="1"/>
  <c r="D139" i="1"/>
  <c r="E138" i="1"/>
  <c r="B140" i="1" s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G94" i="1"/>
  <c r="D94" i="1"/>
  <c r="D93" i="1"/>
  <c r="D92" i="1"/>
  <c r="D91" i="1"/>
  <c r="E90" i="1"/>
  <c r="B130" i="1" s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F31" i="1"/>
  <c r="F32" i="1" s="1"/>
  <c r="E31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D2" i="1"/>
  <c r="C2" i="1"/>
  <c r="B63" i="1" s="1"/>
  <c r="B2" i="1"/>
  <c r="B20" i="1" s="1"/>
  <c r="O21" i="1" l="1"/>
  <c r="N21" i="1"/>
  <c r="N15" i="1"/>
  <c r="O14" i="1" s="1"/>
  <c r="N19" i="1"/>
  <c r="O18" i="1" s="1"/>
  <c r="O16" i="1"/>
  <c r="P15" i="1" s="1"/>
  <c r="N16" i="1"/>
  <c r="N20" i="1"/>
  <c r="N10" i="1"/>
  <c r="O9" i="1" s="1"/>
  <c r="N12" i="1"/>
  <c r="N11" i="1"/>
  <c r="O10" i="1" s="1"/>
  <c r="N14" i="1"/>
  <c r="N18" i="1"/>
  <c r="O17" i="1" s="1"/>
  <c r="B4" i="1"/>
  <c r="F33" i="1"/>
  <c r="B7" i="1"/>
  <c r="B11" i="1"/>
  <c r="B15" i="1"/>
  <c r="B19" i="1"/>
  <c r="B23" i="1"/>
  <c r="B6" i="1"/>
  <c r="B10" i="1"/>
  <c r="B14" i="1"/>
  <c r="B18" i="1"/>
  <c r="B22" i="1"/>
  <c r="B120" i="1"/>
  <c r="B180" i="1"/>
  <c r="B8" i="1"/>
  <c r="B12" i="1"/>
  <c r="B16" i="1"/>
  <c r="B5" i="1"/>
  <c r="B9" i="1"/>
  <c r="B13" i="1"/>
  <c r="B17" i="1"/>
  <c r="B21" i="1"/>
  <c r="B101" i="1"/>
  <c r="B3" i="1"/>
  <c r="P20" i="1" l="1"/>
  <c r="Q19" i="1" s="1"/>
  <c r="O13" i="1"/>
  <c r="O19" i="1"/>
  <c r="P18" i="1" s="1"/>
  <c r="P17" i="1"/>
  <c r="Q16" i="1" s="1"/>
  <c r="O20" i="1"/>
  <c r="P19" i="1" s="1"/>
  <c r="Q18" i="1" s="1"/>
  <c r="R17" i="1" s="1"/>
  <c r="O12" i="1"/>
  <c r="P13" i="1" s="1"/>
  <c r="O11" i="1"/>
  <c r="P11" i="1"/>
  <c r="O15" i="1"/>
  <c r="P14" i="1" s="1"/>
  <c r="P12" i="1" l="1"/>
  <c r="P10" i="1"/>
  <c r="P16" i="1"/>
  <c r="Q13" i="1"/>
  <c r="Q14" i="1"/>
  <c r="Q12" i="1"/>
  <c r="Q15" i="1"/>
  <c r="Q17" i="1"/>
  <c r="R18" i="1" s="1"/>
  <c r="S17" i="1" l="1"/>
  <c r="Q11" i="1"/>
  <c r="R12" i="1" s="1"/>
  <c r="R16" i="1"/>
  <c r="R14" i="1"/>
  <c r="R13" i="1"/>
  <c r="R15" i="1"/>
  <c r="S15" i="1" l="1"/>
  <c r="S13" i="1"/>
  <c r="T16" i="1"/>
  <c r="S16" i="1"/>
  <c r="S14" i="1"/>
  <c r="T14" i="1" l="1"/>
  <c r="U15" i="1" s="1"/>
  <c r="T15" i="1"/>
</calcChain>
</file>

<file path=xl/sharedStrings.xml><?xml version="1.0" encoding="utf-8"?>
<sst xmlns="http://schemas.openxmlformats.org/spreadsheetml/2006/main" count="15" uniqueCount="15">
  <si>
    <t>Wavelength (nm)</t>
  </si>
  <si>
    <t>GVD (ps^2/m)</t>
  </si>
  <si>
    <t>Wavelength</t>
  </si>
  <si>
    <t>Omega</t>
  </si>
  <si>
    <t>Lux</t>
  </si>
  <si>
    <t>beta2</t>
  </si>
  <si>
    <t>beta3</t>
  </si>
  <si>
    <t>beta4</t>
  </si>
  <si>
    <t>beta5</t>
  </si>
  <si>
    <t>beta6</t>
  </si>
  <si>
    <t>beta7</t>
  </si>
  <si>
    <t>beta8</t>
  </si>
  <si>
    <t>beta9</t>
  </si>
  <si>
    <t>beta10</t>
  </si>
  <si>
    <t>beta11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</si>
</sst>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£-809]#,##0.00;[Red]&quot;-&quot;[$£-809]#,##0.00"/>
    <numFmt numFmtId="166" formatCode="0.000E+00"/>
    <numFmt numFmtId="167" formatCode="0.0000E+00"/>
    <numFmt numFmtId="168" formatCode="0.00000E+00"/>
    <numFmt numFmtId="169" formatCode="0.0000000000E+00"/>
  </numFmts>
  <fonts count="3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5">
    <xf numFmtId="0" fontId="0" fillId="0" borderId="0" xfId="0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0"/>
  <sheetViews>
    <sheetView tabSelected="1" topLeftCell="M1" workbookViewId="0">
      <selection activeCell="V4" sqref="V4"/>
    </sheetView>
  </sheetViews>
  <sheetFormatPr defaultRowHeight="14.25"/>
  <cols>
    <col min="1" max="1" width="14.375" customWidth="1"/>
    <col min="2" max="2" width="13.5" customWidth="1"/>
    <col min="3" max="7" width="10.625" customWidth="1"/>
    <col min="8" max="8" width="15.875" customWidth="1"/>
    <col min="10" max="10" width="13" customWidth="1"/>
    <col min="11" max="11" width="14.5" style="1" customWidth="1"/>
    <col min="12" max="12" width="15.375" style="2" customWidth="1"/>
    <col min="13" max="13" width="21" style="3" customWidth="1"/>
    <col min="14" max="14" width="20.375" customWidth="1"/>
    <col min="15" max="18" width="17.125" bestFit="1" customWidth="1"/>
    <col min="19" max="19" width="18.125" bestFit="1" customWidth="1"/>
    <col min="20" max="20" width="21.25" customWidth="1"/>
    <col min="21" max="21" width="18.125" bestFit="1" customWidth="1"/>
    <col min="22" max="22" width="22.125" customWidth="1"/>
  </cols>
  <sheetData>
    <row r="1" spans="1:28">
      <c r="A1" t="s">
        <v>0</v>
      </c>
      <c r="B1" t="s">
        <v>1</v>
      </c>
    </row>
    <row r="2" spans="1:28">
      <c r="A2">
        <v>1350</v>
      </c>
      <c r="B2">
        <f>-2-4/C2</f>
        <v>-2.3963963963963963</v>
      </c>
      <c r="C2">
        <f>10+1/11</f>
        <v>10.090909090909092</v>
      </c>
      <c r="D2">
        <f t="shared" ref="D2:D33" si="0">50/22</f>
        <v>2.2727272727272729</v>
      </c>
    </row>
    <row r="3" spans="1:28">
      <c r="A3">
        <f>A2+C3</f>
        <v>1352.2727272727273</v>
      </c>
      <c r="B3">
        <f>B2-1/C2</f>
        <v>-2.4954954954954953</v>
      </c>
      <c r="C3">
        <f>50/22</f>
        <v>2.2727272727272729</v>
      </c>
      <c r="D3">
        <f t="shared" si="0"/>
        <v>2.2727272727272729</v>
      </c>
      <c r="H3" t="s">
        <v>4</v>
      </c>
      <c r="K3" s="1" t="s">
        <v>2</v>
      </c>
      <c r="L3" s="2" t="s">
        <v>3</v>
      </c>
      <c r="M3" s="3" t="s">
        <v>5</v>
      </c>
      <c r="N3" t="s">
        <v>6</v>
      </c>
      <c r="O3" t="s">
        <v>7</v>
      </c>
      <c r="P3" t="s">
        <v>8</v>
      </c>
      <c r="Q3" t="s">
        <v>9</v>
      </c>
      <c r="R3" t="s">
        <v>10</v>
      </c>
      <c r="S3" t="s">
        <v>11</v>
      </c>
      <c r="T3" t="s">
        <v>12</v>
      </c>
      <c r="U3" t="s">
        <v>13</v>
      </c>
      <c r="V3" t="s">
        <v>14</v>
      </c>
    </row>
    <row r="4" spans="1:28">
      <c r="A4">
        <f>A3+C3</f>
        <v>1354.5454545454545</v>
      </c>
      <c r="B4">
        <f>B2-2/C2</f>
        <v>-2.5945945945945947</v>
      </c>
      <c r="D4">
        <f t="shared" si="0"/>
        <v>2.2727272727272729</v>
      </c>
      <c r="H4">
        <v>299792458</v>
      </c>
      <c r="V4" s="4"/>
      <c r="W4" s="4"/>
      <c r="X4" s="4"/>
      <c r="Y4" s="4"/>
      <c r="Z4" s="4"/>
      <c r="AA4" s="4"/>
      <c r="AB4" s="4"/>
    </row>
    <row r="5" spans="1:28">
      <c r="A5">
        <f>A4+C3</f>
        <v>1356.8181818181818</v>
      </c>
      <c r="B5">
        <f>B2-3/C2</f>
        <v>-2.6936936936936937</v>
      </c>
      <c r="D5">
        <f t="shared" si="0"/>
        <v>2.2727272727272729</v>
      </c>
      <c r="H5">
        <v>299792458</v>
      </c>
      <c r="V5" s="4"/>
      <c r="W5" s="4"/>
      <c r="X5" s="4"/>
      <c r="Y5" s="4"/>
      <c r="Z5" s="4"/>
      <c r="AA5" s="4"/>
      <c r="AB5" s="4"/>
    </row>
    <row r="6" spans="1:28">
      <c r="A6">
        <f>A5+C3</f>
        <v>1359.090909090909</v>
      </c>
      <c r="B6">
        <f>B2-4/C2</f>
        <v>-2.7927927927927927</v>
      </c>
      <c r="D6">
        <f t="shared" si="0"/>
        <v>2.2727272727272729</v>
      </c>
      <c r="H6">
        <v>299792458</v>
      </c>
      <c r="K6" s="1">
        <v>1.35E-6</v>
      </c>
      <c r="L6" s="2">
        <f>2*PI()*H6/K6</f>
        <v>1395297457265817.3</v>
      </c>
      <c r="M6" s="2">
        <v>-2.3963963963964001E-24</v>
      </c>
      <c r="V6" s="4"/>
      <c r="W6" s="4"/>
      <c r="X6" s="4"/>
      <c r="Y6" s="4"/>
      <c r="Z6" s="4"/>
      <c r="AA6" s="4"/>
      <c r="AB6" s="4"/>
    </row>
    <row r="7" spans="1:28">
      <c r="A7">
        <f>A6+C3</f>
        <v>1361.3636363636363</v>
      </c>
      <c r="B7">
        <f>B2-5/C2</f>
        <v>-2.8918918918918917</v>
      </c>
      <c r="D7">
        <f t="shared" si="0"/>
        <v>2.2727272727272729</v>
      </c>
      <c r="H7">
        <v>299792458</v>
      </c>
      <c r="K7" s="1">
        <v>1.375E-6</v>
      </c>
      <c r="L7" s="2">
        <f>2*PI()*H4/K7</f>
        <v>1369928412588256.8</v>
      </c>
      <c r="M7" s="4">
        <v>-3.1891891891891898E-24</v>
      </c>
      <c r="N7" s="4">
        <f>(M8-M6)/(L8-L6)</f>
        <v>2.1875279972439373E-38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>
      <c r="A8">
        <f>A7+C3</f>
        <v>1363.6363636363635</v>
      </c>
      <c r="B8">
        <f>B2-5.5/C2</f>
        <v>-2.9414414414414414</v>
      </c>
      <c r="D8">
        <f t="shared" si="0"/>
        <v>2.2727272727272729</v>
      </c>
      <c r="H8">
        <v>299792458</v>
      </c>
      <c r="K8" s="1">
        <v>1.3999999999999999E-6</v>
      </c>
      <c r="L8" s="2">
        <f>2*PI()*H5/K8</f>
        <v>1345465405220609.5</v>
      </c>
      <c r="M8" s="4">
        <v>-3.4864864864864897E-24</v>
      </c>
      <c r="N8" s="4">
        <f>(M9-M7)/(L9-L7)</f>
        <v>5.6684845987219306E-39</v>
      </c>
      <c r="O8" s="4">
        <f>(N9-N7)/(L9-L7)</f>
        <v>4.9793270888101047E-52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>
      <c r="A9">
        <f>A8+C3</f>
        <v>1365.9090909090908</v>
      </c>
      <c r="B9">
        <f>B2-6/C2</f>
        <v>-2.9909909909909906</v>
      </c>
      <c r="D9">
        <f t="shared" si="0"/>
        <v>2.2727272727272729</v>
      </c>
      <c r="H9">
        <v>299792458</v>
      </c>
      <c r="K9" s="1">
        <v>1.4249999999999999E-6</v>
      </c>
      <c r="L9" s="2">
        <f>2*PI()*H5/K9</f>
        <v>1321860748988669</v>
      </c>
      <c r="M9" s="4">
        <v>-3.4616599999999997E-24</v>
      </c>
      <c r="N9" s="4">
        <f>(M10-M8)/(L10-L8)</f>
        <v>-2.0591819732844967E-39</v>
      </c>
      <c r="O9" s="4">
        <f>(N10-N8)/(L10-L8)</f>
        <v>1.886786436384741E-52</v>
      </c>
      <c r="P9" s="4">
        <f>(O10-O8)/(L10-L8)</f>
        <v>1.050742533288369E-65</v>
      </c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>
      <c r="A10">
        <f t="shared" ref="A10:A41" si="1">A9+D9</f>
        <v>1368.181818181818</v>
      </c>
      <c r="B10">
        <f>B2-6.5/C2</f>
        <v>-3.0405405405405403</v>
      </c>
      <c r="D10">
        <f t="shared" si="0"/>
        <v>2.2727272727272729</v>
      </c>
      <c r="H10">
        <v>299792458</v>
      </c>
      <c r="K10" s="1">
        <v>1.4500000000000001E-6</v>
      </c>
      <c r="L10" s="2">
        <f>2*PI()*H6/K10</f>
        <v>1299070046419898.8</v>
      </c>
      <c r="M10" s="4">
        <v>-3.3909499999999999E-24</v>
      </c>
      <c r="N10" s="4">
        <f>(M11-M9)/(L11-L9)</f>
        <v>-3.0853287709165158E-39</v>
      </c>
      <c r="O10" s="4">
        <f>(N11-N9)/(L11-L9)</f>
        <v>1.0436940490194034E-53</v>
      </c>
      <c r="P10" s="4">
        <f>(O11-O9)/(L11-L9)</f>
        <v>5.2853790736336384E-66</v>
      </c>
      <c r="Q10" s="4">
        <f>(P11-P9)/(L11-L9)</f>
        <v>1.8735113604912976E-79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>
      <c r="A11">
        <f t="shared" si="1"/>
        <v>1370.4545454545453</v>
      </c>
      <c r="B11">
        <f>B2-7/C2</f>
        <v>-3.0900900900900901</v>
      </c>
      <c r="D11">
        <f t="shared" si="0"/>
        <v>2.2727272727272729</v>
      </c>
      <c r="H11">
        <v>299792458</v>
      </c>
      <c r="K11" s="1">
        <v>1.4750000000000001E-6</v>
      </c>
      <c r="L11" s="2">
        <f>2*PI()*H7/K11</f>
        <v>1277051910039900.5</v>
      </c>
      <c r="M11" s="4">
        <v>-3.3234099999999997E-24</v>
      </c>
      <c r="N11" s="4">
        <f t="shared" ref="N11:N20" si="2">(M12-M10)/(L12-L10)</f>
        <v>-2.5268491588274821E-39</v>
      </c>
      <c r="O11" s="4">
        <f>(N12-N10)/(L12-L10)</f>
        <v>-4.8153056055166861E-53</v>
      </c>
      <c r="P11" s="4">
        <f>(O12-O10)/(L12-L10)</f>
        <v>2.1124384507894178E-66</v>
      </c>
      <c r="Q11" s="4">
        <f>(P12-P10)/(L12-L10)</f>
        <v>1.0919074840291374E-79</v>
      </c>
      <c r="R11" s="4">
        <f t="shared" ref="R11:R19" si="3">(Q12-Q10)/(L12-L10)</f>
        <v>1.4729222813782922E-93</v>
      </c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>
      <c r="A12">
        <f t="shared" si="1"/>
        <v>1372.7272727272725</v>
      </c>
      <c r="B12">
        <f>B2-7.5/C2</f>
        <v>-3.1396396396396398</v>
      </c>
      <c r="D12">
        <f t="shared" si="0"/>
        <v>2.2727272727272729</v>
      </c>
      <c r="H12">
        <v>299792458</v>
      </c>
      <c r="K12" s="1">
        <v>1.5E-6</v>
      </c>
      <c r="L12" s="2">
        <f>2*PI()*H8/K12</f>
        <v>1255767711539235.5</v>
      </c>
      <c r="M12" s="4">
        <v>-3.28153153153153E-24</v>
      </c>
      <c r="N12" s="4">
        <f t="shared" si="2"/>
        <v>-1.0001890120883309E-39</v>
      </c>
      <c r="O12" s="4">
        <f t="shared" ref="O12:O19" si="4">(N13-N11)/(L13-L11)</f>
        <v>-8.1036576720678808E-53</v>
      </c>
      <c r="P12" s="4">
        <f>(O13-O11)/(L13-L11)</f>
        <v>5.5716472042042146E-67</v>
      </c>
      <c r="Q12" s="4">
        <f>(P13-P11)/(L13-L11)</f>
        <v>1.2357016216769645E-79</v>
      </c>
      <c r="R12" s="4">
        <f t="shared" si="3"/>
        <v>-1.7128009124599829E-93</v>
      </c>
      <c r="S12" s="4">
        <f>(R13-R11)/(L13-L11)</f>
        <v>4.1090618848937372E-107</v>
      </c>
      <c r="T12" s="4"/>
      <c r="U12" s="4"/>
      <c r="V12" s="4"/>
      <c r="W12" s="4"/>
      <c r="X12" s="4"/>
      <c r="Y12" s="4"/>
      <c r="Z12" s="4"/>
      <c r="AA12" s="4"/>
      <c r="AB12" s="4"/>
    </row>
    <row r="13" spans="1:28">
      <c r="A13">
        <f t="shared" si="1"/>
        <v>1374.9999999999998</v>
      </c>
      <c r="B13">
        <f>B2-8/C2</f>
        <v>-3.189189189189189</v>
      </c>
      <c r="D13">
        <f t="shared" si="0"/>
        <v>2.2727272727272729</v>
      </c>
      <c r="H13">
        <v>299792458</v>
      </c>
      <c r="K13" s="1">
        <v>1.525E-6</v>
      </c>
      <c r="L13" s="2">
        <f>2*PI()*H9/K13</f>
        <v>1235181355612362.8</v>
      </c>
      <c r="M13" s="4">
        <v>-3.28153153153153E-24</v>
      </c>
      <c r="N13" s="4">
        <f t="shared" si="2"/>
        <v>8.6619723737703893E-40</v>
      </c>
      <c r="O13" s="4">
        <f t="shared" si="4"/>
        <v>-7.1481851806633972E-53</v>
      </c>
      <c r="P13" s="4">
        <f t="shared" ref="P13:P18" si="5">(O14-O12)/(L14-L12)</f>
        <v>-3.0615127498727828E-66</v>
      </c>
      <c r="Q13" s="4">
        <f>(P14-P12)/(L14-L12)</f>
        <v>1.8090667223160578E-79</v>
      </c>
      <c r="R13" s="4">
        <f t="shared" si="3"/>
        <v>-2.4756471159734861E-94</v>
      </c>
      <c r="S13" s="4">
        <f>(R14-R12)/(L14-L12)</f>
        <v>2.7925427212316132E-107</v>
      </c>
      <c r="T13" s="4">
        <f>(S14-S12)/(L14-L12)</f>
        <v>-4.7115656277867416E-120</v>
      </c>
      <c r="U13" s="4"/>
      <c r="V13" s="4"/>
      <c r="W13" s="4"/>
      <c r="X13" s="4"/>
      <c r="Y13" s="4"/>
      <c r="Z13" s="4"/>
      <c r="AA13" s="4"/>
      <c r="AB13" s="4"/>
    </row>
    <row r="14" spans="1:28">
      <c r="A14">
        <f t="shared" si="1"/>
        <v>1377.272727272727</v>
      </c>
      <c r="B14">
        <f>B2-8.5/C2</f>
        <v>-3.2387387387387387</v>
      </c>
      <c r="D14">
        <f t="shared" si="0"/>
        <v>2.2727272727272729</v>
      </c>
      <c r="H14">
        <v>299792458</v>
      </c>
      <c r="K14" s="1">
        <v>1.55E-6</v>
      </c>
      <c r="L14" s="2">
        <f>2*PI()*H10/K14</f>
        <v>1215259075683131</v>
      </c>
      <c r="M14" s="4">
        <v>-3.3166200000000002E-24</v>
      </c>
      <c r="N14" s="4">
        <f t="shared" si="2"/>
        <v>1.8954432930666302E-39</v>
      </c>
      <c r="O14" s="4">
        <f t="shared" si="4"/>
        <v>4.2981128432738883E-53</v>
      </c>
      <c r="P14" s="4">
        <f t="shared" si="5"/>
        <v>-6.7711177889493486E-66</v>
      </c>
      <c r="Q14" s="4">
        <f t="shared" ref="Q14:Q17" si="6">(P15-P13)/(L15-L13)</f>
        <v>1.3359867092061498E-79</v>
      </c>
      <c r="R14" s="4">
        <f>(Q15-Q13)/(L15-L13)</f>
        <v>-2.8440218745298485E-93</v>
      </c>
      <c r="S14" s="4">
        <f>(R15-R13)/(L15-L13)</f>
        <v>2.3194971517708886E-106</v>
      </c>
      <c r="T14" s="4">
        <f>(S15-S13)/(L15-L13)</f>
        <v>2.2394251977529588E-120</v>
      </c>
      <c r="U14" s="4">
        <f>(T15-T13)/(L15-L13)</f>
        <v>-7.5536545991695229E-133</v>
      </c>
      <c r="V14" s="4"/>
      <c r="W14" s="4"/>
      <c r="X14" s="4"/>
      <c r="Y14" s="4"/>
      <c r="Z14" s="4"/>
      <c r="AA14" s="4"/>
      <c r="AB14" s="4"/>
    </row>
    <row r="15" spans="1:28">
      <c r="A15">
        <f t="shared" si="1"/>
        <v>1379.5454545454543</v>
      </c>
      <c r="B15">
        <f>B2-9/C2</f>
        <v>-3.288288288288288</v>
      </c>
      <c r="D15">
        <f t="shared" si="0"/>
        <v>2.2727272727272729</v>
      </c>
      <c r="H15">
        <v>299792458</v>
      </c>
      <c r="K15" s="1">
        <v>1.575E-6</v>
      </c>
      <c r="L15" s="2">
        <f>2*PI()*H11/K15</f>
        <v>1195969249084986.3</v>
      </c>
      <c r="M15" s="4">
        <v>-3.3558558558558601E-24</v>
      </c>
      <c r="N15" s="4">
        <f t="shared" si="2"/>
        <v>-8.1918334939436905E-40</v>
      </c>
      <c r="O15" s="4">
        <f t="shared" si="4"/>
        <v>1.9402794024306189E-52</v>
      </c>
      <c r="P15" s="4">
        <f t="shared" si="5"/>
        <v>-8.3001980659278542E-66</v>
      </c>
      <c r="Q15" s="4">
        <f t="shared" si="6"/>
        <v>2.9242676094185919E-79</v>
      </c>
      <c r="R15" s="4">
        <f t="shared" si="3"/>
        <v>-9.3428016521159937E-93</v>
      </c>
      <c r="S15" s="4">
        <f>(R16-R14)/(L16-L14)</f>
        <v>-5.9887152202064074E-107</v>
      </c>
      <c r="T15" s="4">
        <f>(S16-S14)/(L16-L14)</f>
        <v>2.4907905253577534E-119</v>
      </c>
      <c r="U15" s="4">
        <f>(T16-T14)/(L16-L14)</f>
        <v>-6.6136822640746131E-133</v>
      </c>
      <c r="V15" s="4">
        <f>(U16-U14)/(L16-L14)</f>
        <v>-6.0378029462586807E-146</v>
      </c>
      <c r="W15" s="4"/>
      <c r="X15" s="4"/>
      <c r="Y15" s="4"/>
      <c r="Z15" s="4"/>
      <c r="AA15" s="4"/>
      <c r="AB15" s="4"/>
    </row>
    <row r="16" spans="1:28">
      <c r="A16">
        <f t="shared" si="1"/>
        <v>1381.8181818181815</v>
      </c>
      <c r="B16">
        <f>B2-9.25/C2</f>
        <v>-3.3130630630630629</v>
      </c>
      <c r="D16">
        <f t="shared" si="0"/>
        <v>2.2727272727272729</v>
      </c>
      <c r="H16">
        <v>299792458</v>
      </c>
      <c r="K16" s="1">
        <v>1.5999999999999999E-6</v>
      </c>
      <c r="L16" s="2">
        <f>2*PI()*H12/K16</f>
        <v>1177282229568033.3</v>
      </c>
      <c r="M16" s="4">
        <v>-3.2855099999999999E-24</v>
      </c>
      <c r="N16" s="4">
        <f t="shared" si="2"/>
        <v>-5.4731259355735131E-39</v>
      </c>
      <c r="O16" s="4">
        <f t="shared" si="4"/>
        <v>3.5819647310731297E-52</v>
      </c>
      <c r="P16" s="4">
        <f t="shared" si="5"/>
        <v>-1.7876563889174812E-65</v>
      </c>
      <c r="Q16" s="4">
        <f t="shared" si="6"/>
        <v>4.8840881154690507E-79</v>
      </c>
      <c r="R16" s="4">
        <f t="shared" si="3"/>
        <v>-5.6969671108062349E-94</v>
      </c>
      <c r="S16" s="4">
        <f>(R17-R15)/(L17-L15)</f>
        <v>-7.1397396968746E-106</v>
      </c>
      <c r="T16" s="4">
        <f>(S17-S15)/(L17-L15)</f>
        <v>2.7356104557444244E-119</v>
      </c>
      <c r="U16" s="4">
        <f>(T17-T15)/(L17-L15)</f>
        <v>1.5376016737165449E-132</v>
      </c>
      <c r="V16" s="4"/>
      <c r="W16" s="4"/>
      <c r="X16" s="4"/>
      <c r="Y16" s="4"/>
      <c r="Z16" s="4"/>
      <c r="AA16" s="4"/>
      <c r="AB16" s="4"/>
    </row>
    <row r="17" spans="1:28">
      <c r="A17">
        <f t="shared" si="1"/>
        <v>1384.0909090909088</v>
      </c>
      <c r="B17">
        <f>B2-9.5/C2</f>
        <v>-3.3378378378378377</v>
      </c>
      <c r="D17">
        <f t="shared" si="0"/>
        <v>2.2727272727272729</v>
      </c>
      <c r="H17">
        <v>299792458</v>
      </c>
      <c r="K17" s="1">
        <v>1.6249999999999999E-6</v>
      </c>
      <c r="L17" s="2">
        <f>2*PI()*H13/K17</f>
        <v>1159170195266986.5</v>
      </c>
      <c r="M17" s="4">
        <v>-3.1544500000000001E-24</v>
      </c>
      <c r="N17" s="4">
        <f t="shared" si="2"/>
        <v>-1.400047464068808E-38</v>
      </c>
      <c r="O17" s="4">
        <f t="shared" si="4"/>
        <v>8.5186857688171667E-52</v>
      </c>
      <c r="P17" s="4">
        <f t="shared" si="5"/>
        <v>-2.6273180207227712E-65</v>
      </c>
      <c r="Q17" s="4">
        <f t="shared" si="6"/>
        <v>3.1339106087285251E-79</v>
      </c>
      <c r="R17" s="4">
        <f t="shared" si="3"/>
        <v>1.6930764883063767E-92</v>
      </c>
      <c r="S17" s="4">
        <f>(R18-R16)/(L18-L16)</f>
        <v>-1.0665659160622831E-105</v>
      </c>
      <c r="T17" s="4">
        <f>(S18-S16)/(L18-L16)</f>
        <v>-3.1674381488164099E-119</v>
      </c>
      <c r="U17" s="4"/>
      <c r="V17" s="4"/>
      <c r="W17" s="4"/>
      <c r="X17" s="4"/>
      <c r="Y17" s="4"/>
      <c r="Z17" s="4"/>
      <c r="AA17" s="4"/>
      <c r="AB17" s="4"/>
    </row>
    <row r="18" spans="1:28">
      <c r="A18">
        <f t="shared" si="1"/>
        <v>1386.363636363636</v>
      </c>
      <c r="B18">
        <f>B2-9.75/C2</f>
        <v>-3.3626126126126126</v>
      </c>
      <c r="D18">
        <f t="shared" si="0"/>
        <v>2.2727272727272729</v>
      </c>
      <c r="H18">
        <v>299792458</v>
      </c>
      <c r="K18" s="1">
        <v>1.6500000000000001E-6</v>
      </c>
      <c r="L18" s="2">
        <f>2*PI()*H14/K18</f>
        <v>1141607010490214</v>
      </c>
      <c r="M18" s="4">
        <v>-2.7860399999999999E-24</v>
      </c>
      <c r="N18" s="4">
        <f t="shared" si="2"/>
        <v>-3.5863724041338869E-38</v>
      </c>
      <c r="O18" s="4">
        <f t="shared" si="4"/>
        <v>1.2954979328711862E-51</v>
      </c>
      <c r="P18" s="4">
        <f t="shared" si="5"/>
        <v>-2.9056858642844013E-65</v>
      </c>
      <c r="Q18" s="4">
        <f>(P19-P17)/(L19-L17)</f>
        <v>-1.1559993481144362E-79</v>
      </c>
      <c r="R18" s="4">
        <f t="shared" si="3"/>
        <v>3.7480276005376303E-92</v>
      </c>
      <c r="S18" s="4">
        <f>(R19-R17)/(L19-L17)</f>
        <v>4.1601652905721672E-106</v>
      </c>
      <c r="T18" s="4"/>
      <c r="U18" s="4"/>
      <c r="V18" s="4"/>
      <c r="W18" s="4"/>
      <c r="X18" s="4"/>
      <c r="Y18" s="4"/>
      <c r="Z18" s="4"/>
      <c r="AA18" s="4"/>
      <c r="AB18" s="4"/>
    </row>
    <row r="19" spans="1:28">
      <c r="A19">
        <f t="shared" si="1"/>
        <v>1388.6363636363633</v>
      </c>
      <c r="B19">
        <f>B2-10/C2</f>
        <v>-3.3873873873873874</v>
      </c>
      <c r="D19">
        <f t="shared" si="0"/>
        <v>2.2727272727272729</v>
      </c>
      <c r="H19">
        <v>299792458</v>
      </c>
      <c r="K19" s="1">
        <v>1.6750000000000001E-6</v>
      </c>
      <c r="L19" s="2">
        <f>2*PI()*H15/K19</f>
        <v>1124568099885882.5</v>
      </c>
      <c r="M19" s="4">
        <v>-1.9134899999999999E-24</v>
      </c>
      <c r="N19" s="4">
        <f t="shared" si="2"/>
        <v>-5.8827417679919931E-38</v>
      </c>
      <c r="O19" s="4">
        <f t="shared" si="4"/>
        <v>1.8572967711166614E-51</v>
      </c>
      <c r="P19" s="4">
        <f>(O20-O18)/(L20-L18)</f>
        <v>-2.2273180236832735E-65</v>
      </c>
      <c r="Q19" s="4">
        <f>(P20-P18)/(L20-L18)</f>
        <v>-9.8350502437528209E-79</v>
      </c>
      <c r="R19" s="4">
        <f t="shared" si="3"/>
        <v>2.53572126451013E-93</v>
      </c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>
      <c r="A20">
        <f t="shared" si="1"/>
        <v>1390.9090909090905</v>
      </c>
      <c r="B20">
        <f>B2-10.25/C2</f>
        <v>-3.4121621621621623</v>
      </c>
      <c r="D20">
        <f t="shared" si="0"/>
        <v>2.2727272727272729</v>
      </c>
      <c r="H20">
        <v>299792458</v>
      </c>
      <c r="K20" s="1">
        <v>1.7E-6</v>
      </c>
      <c r="L20" s="2">
        <f>2*PI()*H16/K20</f>
        <v>1108030333711090.1</v>
      </c>
      <c r="M20" s="4">
        <v>-8.1081081081081098E-25</v>
      </c>
      <c r="N20" s="4">
        <f t="shared" si="2"/>
        <v>-9.8225577408033424E-38</v>
      </c>
      <c r="O20" s="4">
        <f>(N21-N19)/(L21-L19)</f>
        <v>2.0433573065264888E-51</v>
      </c>
      <c r="P20" s="4">
        <f>(O21-O19)/(L21-L19)</f>
        <v>3.9659716712491802E-66</v>
      </c>
      <c r="Q20" s="4">
        <f>(P21-P19)/(L21-L19)</f>
        <v>-2.0074102811185153E-79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>
      <c r="A21">
        <f t="shared" si="1"/>
        <v>1393.1818181818178</v>
      </c>
      <c r="B21">
        <f>B2-10.5/C2</f>
        <v>-3.4369369369369367</v>
      </c>
      <c r="D21">
        <f t="shared" si="0"/>
        <v>2.2727272727272729</v>
      </c>
      <c r="H21">
        <v>299792458</v>
      </c>
      <c r="K21" s="1">
        <v>1.725E-6</v>
      </c>
      <c r="L21" s="2">
        <f>2*PI()*H17/K21</f>
        <v>1091971923077596</v>
      </c>
      <c r="M21" s="4">
        <v>1.2882882882882899E-24</v>
      </c>
      <c r="N21" s="4">
        <f>(M22-M20)/(L22-L20)</f>
        <v>-1.2543305372596143E-37</v>
      </c>
      <c r="O21" s="4">
        <f>(N22-N20)/(L22-L20)</f>
        <v>1.7280212573039676E-51</v>
      </c>
      <c r="P21" s="4">
        <f>(O22-O20)/(L22-L20)</f>
        <v>-1.5729790191821612E-65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>
      <c r="A22">
        <f t="shared" si="1"/>
        <v>1395.454545454545</v>
      </c>
      <c r="B22">
        <f>B2-10.75/C2</f>
        <v>-3.4617117117117115</v>
      </c>
      <c r="D22">
        <f t="shared" si="0"/>
        <v>2.2727272727272729</v>
      </c>
      <c r="H22">
        <v>299792458</v>
      </c>
      <c r="K22" s="1">
        <v>1.75E-6</v>
      </c>
      <c r="L22" s="2">
        <f>2*PI()*H18/K22</f>
        <v>1076372324176487.5</v>
      </c>
      <c r="M22" s="4">
        <v>3.1601499999999998E-24</v>
      </c>
      <c r="N22" s="4">
        <f>(M23-M21)/(L23-L21)</f>
        <v>-1.5293129084775845E-37</v>
      </c>
      <c r="O22" s="4">
        <f>(N23-N21)/(L23-L21)</f>
        <v>2.5413311543964763E-51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>
      <c r="A23">
        <f t="shared" si="1"/>
        <v>1397.7272727272723</v>
      </c>
      <c r="B23">
        <f>B2-11/C2</f>
        <v>-3.4864864864864864</v>
      </c>
      <c r="D23">
        <f t="shared" si="0"/>
        <v>2.2727272727272729</v>
      </c>
      <c r="H23">
        <v>299792458</v>
      </c>
      <c r="K23" s="1">
        <v>1.7749999999999999E-6</v>
      </c>
      <c r="L23" s="2">
        <f>2*PI()*H19/K23</f>
        <v>1061212150596537</v>
      </c>
      <c r="M23" s="4">
        <v>5.9924199999999998E-24</v>
      </c>
      <c r="N23" s="4">
        <f>(M24-M22)/(L24-L22)</f>
        <v>-2.0360382183422407E-37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>
      <c r="A24">
        <f t="shared" si="1"/>
        <v>1399.9999999999995</v>
      </c>
      <c r="B24">
        <v>-3.48648648648649</v>
      </c>
      <c r="D24">
        <f t="shared" si="0"/>
        <v>2.2727272727272729</v>
      </c>
      <c r="H24">
        <v>299792458</v>
      </c>
      <c r="K24" s="1">
        <v>1.7999999999999999E-6</v>
      </c>
      <c r="L24" s="2">
        <f>2*PI()*H20/K24</f>
        <v>1046473092949362.9</v>
      </c>
      <c r="M24" s="2">
        <v>9.2477477477477496E-24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>
      <c r="A25">
        <f t="shared" si="1"/>
        <v>1402.2727272727268</v>
      </c>
      <c r="B25">
        <v>-3.48648648648649</v>
      </c>
      <c r="D25">
        <f t="shared" si="0"/>
        <v>2.2727272727272729</v>
      </c>
      <c r="H25">
        <v>299792458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>
      <c r="A26">
        <f t="shared" si="1"/>
        <v>1404.545454545454</v>
      </c>
      <c r="B26">
        <v>-3.48648648648649</v>
      </c>
      <c r="D26">
        <f t="shared" si="0"/>
        <v>2.2727272727272729</v>
      </c>
      <c r="H26">
        <v>299792458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>
      <c r="A27">
        <f t="shared" si="1"/>
        <v>1406.8181818181813</v>
      </c>
      <c r="B27">
        <v>-3.48648648648649</v>
      </c>
      <c r="D27">
        <f t="shared" si="0"/>
        <v>2.2727272727272729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>
      <c r="A28">
        <f t="shared" si="1"/>
        <v>1409.0909090909086</v>
      </c>
      <c r="B28">
        <v>-3.48648648648649</v>
      </c>
      <c r="D28">
        <f t="shared" si="0"/>
        <v>2.2727272727272729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>
      <c r="A29">
        <f t="shared" si="1"/>
        <v>1411.3636363636358</v>
      </c>
      <c r="B29">
        <v>-3.48648648648649</v>
      </c>
      <c r="D29">
        <f t="shared" si="0"/>
        <v>2.2727272727272729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>
      <c r="A30">
        <f t="shared" si="1"/>
        <v>1413.6363636363631</v>
      </c>
      <c r="B30">
        <v>-3.48648648648649</v>
      </c>
      <c r="D30">
        <f t="shared" si="0"/>
        <v>2.2727272727272729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>
      <c r="A31">
        <f t="shared" si="1"/>
        <v>1415.9090909090903</v>
      </c>
      <c r="D31">
        <f t="shared" si="0"/>
        <v>2.2727272727272729</v>
      </c>
      <c r="E31">
        <f t="shared" ref="E31:E62" si="7">10+1/11</f>
        <v>10.090909090909092</v>
      </c>
      <c r="F31">
        <f>2.75/33</f>
        <v>8.3333333333333329E-2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>
      <c r="A32">
        <f t="shared" si="1"/>
        <v>1418.1818181818176</v>
      </c>
      <c r="D32">
        <f t="shared" si="0"/>
        <v>2.2727272727272729</v>
      </c>
      <c r="E32">
        <f t="shared" si="7"/>
        <v>10.090909090909092</v>
      </c>
      <c r="F32">
        <f>F31*2</f>
        <v>0.16666666666666666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>
      <c r="A33">
        <f t="shared" si="1"/>
        <v>1420.4545454545448</v>
      </c>
      <c r="D33">
        <f t="shared" si="0"/>
        <v>2.2727272727272729</v>
      </c>
      <c r="E33">
        <f t="shared" si="7"/>
        <v>10.090909090909092</v>
      </c>
      <c r="F33">
        <f>F31*3</f>
        <v>0.25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>
      <c r="A34">
        <f t="shared" si="1"/>
        <v>1422.7272727272721</v>
      </c>
      <c r="D34">
        <f t="shared" ref="D34:D65" si="8">50/22</f>
        <v>2.2727272727272729</v>
      </c>
      <c r="E34">
        <f t="shared" si="7"/>
        <v>10.090909090909092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>
      <c r="A35">
        <f t="shared" si="1"/>
        <v>1424.9999999999993</v>
      </c>
      <c r="D35">
        <f t="shared" si="8"/>
        <v>2.2727272727272729</v>
      </c>
      <c r="E35">
        <f t="shared" si="7"/>
        <v>10.090909090909092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>
      <c r="A36">
        <f t="shared" si="1"/>
        <v>1427.2727272727266</v>
      </c>
      <c r="D36">
        <f t="shared" si="8"/>
        <v>2.2727272727272729</v>
      </c>
      <c r="E36">
        <f t="shared" si="7"/>
        <v>10.090909090909092</v>
      </c>
    </row>
    <row r="37" spans="1:28">
      <c r="A37">
        <f t="shared" si="1"/>
        <v>1429.5454545454538</v>
      </c>
      <c r="D37">
        <f t="shared" si="8"/>
        <v>2.2727272727272729</v>
      </c>
      <c r="E37">
        <f t="shared" si="7"/>
        <v>10.090909090909092</v>
      </c>
    </row>
    <row r="38" spans="1:28">
      <c r="A38">
        <f t="shared" si="1"/>
        <v>1431.8181818181811</v>
      </c>
      <c r="D38">
        <f t="shared" si="8"/>
        <v>2.2727272727272729</v>
      </c>
      <c r="E38">
        <f t="shared" si="7"/>
        <v>10.090909090909092</v>
      </c>
    </row>
    <row r="39" spans="1:28">
      <c r="A39">
        <f t="shared" si="1"/>
        <v>1434.0909090909083</v>
      </c>
      <c r="D39">
        <f t="shared" si="8"/>
        <v>2.2727272727272729</v>
      </c>
      <c r="E39">
        <f t="shared" si="7"/>
        <v>10.090909090909092</v>
      </c>
    </row>
    <row r="40" spans="1:28">
      <c r="A40">
        <f t="shared" si="1"/>
        <v>1436.3636363636356</v>
      </c>
      <c r="D40">
        <f t="shared" si="8"/>
        <v>2.2727272727272729</v>
      </c>
      <c r="E40">
        <f t="shared" si="7"/>
        <v>10.090909090909092</v>
      </c>
    </row>
    <row r="41" spans="1:28">
      <c r="A41">
        <f t="shared" si="1"/>
        <v>1438.6363636363628</v>
      </c>
      <c r="D41">
        <f t="shared" si="8"/>
        <v>2.2727272727272729</v>
      </c>
      <c r="E41">
        <f t="shared" si="7"/>
        <v>10.090909090909092</v>
      </c>
    </row>
    <row r="42" spans="1:28">
      <c r="A42">
        <f t="shared" ref="A42:A73" si="9">A41+D41</f>
        <v>1440.9090909090901</v>
      </c>
      <c r="D42">
        <f t="shared" si="8"/>
        <v>2.2727272727272729</v>
      </c>
      <c r="E42">
        <f t="shared" si="7"/>
        <v>10.090909090909092</v>
      </c>
    </row>
    <row r="43" spans="1:28">
      <c r="A43">
        <f t="shared" si="9"/>
        <v>1443.1818181818173</v>
      </c>
      <c r="D43">
        <f t="shared" si="8"/>
        <v>2.2727272727272729</v>
      </c>
      <c r="E43">
        <f t="shared" si="7"/>
        <v>10.090909090909092</v>
      </c>
    </row>
    <row r="44" spans="1:28">
      <c r="A44">
        <f t="shared" si="9"/>
        <v>1445.4545454545446</v>
      </c>
      <c r="D44">
        <f t="shared" si="8"/>
        <v>2.2727272727272729</v>
      </c>
      <c r="E44">
        <f t="shared" si="7"/>
        <v>10.090909090909092</v>
      </c>
    </row>
    <row r="45" spans="1:28">
      <c r="A45">
        <f t="shared" si="9"/>
        <v>1447.7272727272718</v>
      </c>
      <c r="D45">
        <f t="shared" si="8"/>
        <v>2.2727272727272729</v>
      </c>
      <c r="E45">
        <f t="shared" si="7"/>
        <v>10.090909090909092</v>
      </c>
    </row>
    <row r="46" spans="1:28">
      <c r="A46">
        <f t="shared" si="9"/>
        <v>1449.9999999999991</v>
      </c>
      <c r="D46">
        <f t="shared" si="8"/>
        <v>2.2727272727272729</v>
      </c>
      <c r="E46">
        <f t="shared" si="7"/>
        <v>10.090909090909092</v>
      </c>
    </row>
    <row r="47" spans="1:28">
      <c r="A47">
        <f t="shared" si="9"/>
        <v>1452.2727272727263</v>
      </c>
      <c r="D47">
        <f t="shared" si="8"/>
        <v>2.2727272727272729</v>
      </c>
      <c r="E47">
        <f t="shared" si="7"/>
        <v>10.090909090909092</v>
      </c>
    </row>
    <row r="48" spans="1:28">
      <c r="A48">
        <f t="shared" si="9"/>
        <v>1454.5454545454536</v>
      </c>
      <c r="D48">
        <f t="shared" si="8"/>
        <v>2.2727272727272729</v>
      </c>
      <c r="E48">
        <f t="shared" si="7"/>
        <v>10.090909090909092</v>
      </c>
    </row>
    <row r="49" spans="1:5">
      <c r="A49">
        <f t="shared" si="9"/>
        <v>1456.8181818181808</v>
      </c>
      <c r="D49">
        <f t="shared" si="8"/>
        <v>2.2727272727272729</v>
      </c>
      <c r="E49">
        <f t="shared" si="7"/>
        <v>10.090909090909092</v>
      </c>
    </row>
    <row r="50" spans="1:5">
      <c r="A50">
        <f t="shared" si="9"/>
        <v>1459.0909090909081</v>
      </c>
      <c r="D50">
        <f t="shared" si="8"/>
        <v>2.2727272727272729</v>
      </c>
      <c r="E50">
        <f t="shared" si="7"/>
        <v>10.090909090909092</v>
      </c>
    </row>
    <row r="51" spans="1:5">
      <c r="A51">
        <f t="shared" si="9"/>
        <v>1461.3636363636354</v>
      </c>
      <c r="D51">
        <f t="shared" si="8"/>
        <v>2.2727272727272729</v>
      </c>
      <c r="E51">
        <f t="shared" si="7"/>
        <v>10.090909090909092</v>
      </c>
    </row>
    <row r="52" spans="1:5">
      <c r="A52">
        <f t="shared" si="9"/>
        <v>1463.6363636363626</v>
      </c>
      <c r="D52">
        <f t="shared" si="8"/>
        <v>2.2727272727272729</v>
      </c>
      <c r="E52">
        <f t="shared" si="7"/>
        <v>10.090909090909092</v>
      </c>
    </row>
    <row r="53" spans="1:5">
      <c r="A53">
        <f t="shared" si="9"/>
        <v>1465.9090909090899</v>
      </c>
      <c r="D53">
        <f t="shared" si="8"/>
        <v>2.2727272727272729</v>
      </c>
      <c r="E53">
        <f t="shared" si="7"/>
        <v>10.090909090909092</v>
      </c>
    </row>
    <row r="54" spans="1:5">
      <c r="A54">
        <f t="shared" si="9"/>
        <v>1468.1818181818171</v>
      </c>
      <c r="D54">
        <f t="shared" si="8"/>
        <v>2.2727272727272729</v>
      </c>
      <c r="E54">
        <f t="shared" si="7"/>
        <v>10.090909090909092</v>
      </c>
    </row>
    <row r="55" spans="1:5">
      <c r="A55">
        <f t="shared" si="9"/>
        <v>1470.4545454545444</v>
      </c>
      <c r="D55">
        <f t="shared" si="8"/>
        <v>2.2727272727272729</v>
      </c>
      <c r="E55">
        <f t="shared" si="7"/>
        <v>10.090909090909092</v>
      </c>
    </row>
    <row r="56" spans="1:5">
      <c r="A56">
        <f t="shared" si="9"/>
        <v>1472.7272727272716</v>
      </c>
      <c r="D56">
        <f t="shared" si="8"/>
        <v>2.2727272727272729</v>
      </c>
      <c r="E56">
        <f t="shared" si="7"/>
        <v>10.090909090909092</v>
      </c>
    </row>
    <row r="57" spans="1:5">
      <c r="A57">
        <f t="shared" si="9"/>
        <v>1474.9999999999989</v>
      </c>
      <c r="D57">
        <f t="shared" si="8"/>
        <v>2.2727272727272729</v>
      </c>
      <c r="E57">
        <f t="shared" si="7"/>
        <v>10.090909090909092</v>
      </c>
    </row>
    <row r="58" spans="1:5">
      <c r="A58">
        <f t="shared" si="9"/>
        <v>1477.2727272727261</v>
      </c>
      <c r="D58">
        <f t="shared" si="8"/>
        <v>2.2727272727272729</v>
      </c>
      <c r="E58">
        <f t="shared" si="7"/>
        <v>10.090909090909092</v>
      </c>
    </row>
    <row r="59" spans="1:5">
      <c r="A59">
        <f t="shared" si="9"/>
        <v>1479.5454545454534</v>
      </c>
      <c r="D59">
        <f t="shared" si="8"/>
        <v>2.2727272727272729</v>
      </c>
      <c r="E59">
        <f t="shared" si="7"/>
        <v>10.090909090909092</v>
      </c>
    </row>
    <row r="60" spans="1:5">
      <c r="A60">
        <f t="shared" si="9"/>
        <v>1481.8181818181806</v>
      </c>
      <c r="D60">
        <f t="shared" si="8"/>
        <v>2.2727272727272729</v>
      </c>
      <c r="E60">
        <f t="shared" si="7"/>
        <v>10.090909090909092</v>
      </c>
    </row>
    <row r="61" spans="1:5">
      <c r="A61">
        <f t="shared" si="9"/>
        <v>1484.0909090909079</v>
      </c>
      <c r="D61">
        <f t="shared" si="8"/>
        <v>2.2727272727272729</v>
      </c>
      <c r="E61">
        <f t="shared" si="7"/>
        <v>10.090909090909092</v>
      </c>
    </row>
    <row r="62" spans="1:5">
      <c r="A62">
        <f t="shared" si="9"/>
        <v>1486.3636363636351</v>
      </c>
      <c r="D62">
        <f t="shared" si="8"/>
        <v>2.2727272727272729</v>
      </c>
      <c r="E62">
        <f t="shared" si="7"/>
        <v>10.090909090909092</v>
      </c>
    </row>
    <row r="63" spans="1:5">
      <c r="A63">
        <f t="shared" si="9"/>
        <v>1488.6363636363624</v>
      </c>
      <c r="B63">
        <f>-4+7.25/C2</f>
        <v>-3.2815315315315314</v>
      </c>
      <c r="D63">
        <f t="shared" si="8"/>
        <v>2.2727272727272729</v>
      </c>
      <c r="E63">
        <f t="shared" ref="E63:E90" si="10">10+1/11</f>
        <v>10.090909090909092</v>
      </c>
    </row>
    <row r="64" spans="1:5">
      <c r="A64">
        <f t="shared" si="9"/>
        <v>1490.9090909090896</v>
      </c>
      <c r="B64">
        <v>-3.2815315315315301</v>
      </c>
      <c r="D64">
        <f t="shared" si="8"/>
        <v>2.2727272727272729</v>
      </c>
      <c r="E64">
        <f t="shared" si="10"/>
        <v>10.090909090909092</v>
      </c>
    </row>
    <row r="65" spans="1:5">
      <c r="A65">
        <f t="shared" si="9"/>
        <v>1493.1818181818169</v>
      </c>
      <c r="B65">
        <v>-3.2815315315315301</v>
      </c>
      <c r="D65">
        <f t="shared" si="8"/>
        <v>2.2727272727272729</v>
      </c>
      <c r="E65">
        <f t="shared" si="10"/>
        <v>10.090909090909092</v>
      </c>
    </row>
    <row r="66" spans="1:5">
      <c r="A66">
        <f t="shared" si="9"/>
        <v>1495.4545454545441</v>
      </c>
      <c r="B66">
        <v>-3.2815315315315301</v>
      </c>
      <c r="D66">
        <f t="shared" ref="D66:D97" si="11">50/22</f>
        <v>2.2727272727272729</v>
      </c>
      <c r="E66">
        <f t="shared" si="10"/>
        <v>10.090909090909092</v>
      </c>
    </row>
    <row r="67" spans="1:5">
      <c r="A67">
        <f t="shared" si="9"/>
        <v>1497.7272727272714</v>
      </c>
      <c r="B67">
        <v>-3.2815315315315301</v>
      </c>
      <c r="D67">
        <f t="shared" si="11"/>
        <v>2.2727272727272729</v>
      </c>
      <c r="E67">
        <f t="shared" si="10"/>
        <v>10.090909090909092</v>
      </c>
    </row>
    <row r="68" spans="1:5">
      <c r="A68">
        <f t="shared" si="9"/>
        <v>1499.9999999999986</v>
      </c>
      <c r="B68">
        <v>-3.2815315315315301</v>
      </c>
      <c r="D68">
        <f t="shared" si="11"/>
        <v>2.2727272727272729</v>
      </c>
      <c r="E68">
        <f t="shared" si="10"/>
        <v>10.090909090909092</v>
      </c>
    </row>
    <row r="69" spans="1:5">
      <c r="A69">
        <f t="shared" si="9"/>
        <v>1502.2727272727259</v>
      </c>
      <c r="B69">
        <v>-3.2815315315315301</v>
      </c>
      <c r="D69">
        <f t="shared" si="11"/>
        <v>2.2727272727272729</v>
      </c>
      <c r="E69">
        <f t="shared" si="10"/>
        <v>10.090909090909092</v>
      </c>
    </row>
    <row r="70" spans="1:5">
      <c r="A70">
        <f t="shared" si="9"/>
        <v>1504.5454545454531</v>
      </c>
      <c r="B70">
        <v>-3.2815315315315301</v>
      </c>
      <c r="D70">
        <f t="shared" si="11"/>
        <v>2.2727272727272729</v>
      </c>
      <c r="E70">
        <f t="shared" si="10"/>
        <v>10.090909090909092</v>
      </c>
    </row>
    <row r="71" spans="1:5">
      <c r="A71">
        <f t="shared" si="9"/>
        <v>1506.8181818181804</v>
      </c>
      <c r="B71">
        <v>-3.2815315315315301</v>
      </c>
      <c r="D71">
        <f t="shared" si="11"/>
        <v>2.2727272727272729</v>
      </c>
      <c r="E71">
        <f t="shared" si="10"/>
        <v>10.090909090909092</v>
      </c>
    </row>
    <row r="72" spans="1:5">
      <c r="A72">
        <f t="shared" si="9"/>
        <v>1509.0909090909076</v>
      </c>
      <c r="B72">
        <v>-3.2815315315315301</v>
      </c>
      <c r="D72">
        <f t="shared" si="11"/>
        <v>2.2727272727272729</v>
      </c>
      <c r="E72">
        <f t="shared" si="10"/>
        <v>10.090909090909092</v>
      </c>
    </row>
    <row r="73" spans="1:5">
      <c r="A73">
        <f t="shared" si="9"/>
        <v>1511.3636363636349</v>
      </c>
      <c r="B73">
        <v>-3.2815315315315301</v>
      </c>
      <c r="D73">
        <f t="shared" si="11"/>
        <v>2.2727272727272729</v>
      </c>
      <c r="E73">
        <f t="shared" si="10"/>
        <v>10.090909090909092</v>
      </c>
    </row>
    <row r="74" spans="1:5">
      <c r="A74">
        <f t="shared" ref="A74:A105" si="12">A73+D73</f>
        <v>1513.6363636363621</v>
      </c>
      <c r="B74">
        <v>-3.2815315315315301</v>
      </c>
      <c r="D74">
        <f t="shared" si="11"/>
        <v>2.2727272727272729</v>
      </c>
      <c r="E74">
        <f t="shared" si="10"/>
        <v>10.090909090909092</v>
      </c>
    </row>
    <row r="75" spans="1:5">
      <c r="A75">
        <f t="shared" si="12"/>
        <v>1515.9090909090894</v>
      </c>
      <c r="B75">
        <v>-3.2815315315315301</v>
      </c>
      <c r="D75">
        <f t="shared" si="11"/>
        <v>2.2727272727272729</v>
      </c>
      <c r="E75">
        <f t="shared" si="10"/>
        <v>10.090909090909092</v>
      </c>
    </row>
    <row r="76" spans="1:5">
      <c r="A76">
        <f t="shared" si="12"/>
        <v>1518.1818181818167</v>
      </c>
      <c r="B76">
        <v>-3.2815315315315301</v>
      </c>
      <c r="D76">
        <f t="shared" si="11"/>
        <v>2.2727272727272729</v>
      </c>
      <c r="E76">
        <f t="shared" si="10"/>
        <v>10.090909090909092</v>
      </c>
    </row>
    <row r="77" spans="1:5">
      <c r="A77">
        <f t="shared" si="12"/>
        <v>1520.4545454545439</v>
      </c>
      <c r="B77">
        <v>-3.2815315315315301</v>
      </c>
      <c r="D77">
        <f t="shared" si="11"/>
        <v>2.2727272727272729</v>
      </c>
      <c r="E77">
        <f t="shared" si="10"/>
        <v>10.090909090909092</v>
      </c>
    </row>
    <row r="78" spans="1:5">
      <c r="A78">
        <f t="shared" si="12"/>
        <v>1522.7272727272712</v>
      </c>
      <c r="B78">
        <v>-3.2815315315315301</v>
      </c>
      <c r="D78">
        <f t="shared" si="11"/>
        <v>2.2727272727272729</v>
      </c>
      <c r="E78">
        <f t="shared" si="10"/>
        <v>10.090909090909092</v>
      </c>
    </row>
    <row r="79" spans="1:5">
      <c r="A79">
        <f t="shared" si="12"/>
        <v>1524.9999999999984</v>
      </c>
      <c r="B79">
        <v>-3.2815315315315301</v>
      </c>
      <c r="D79">
        <f t="shared" si="11"/>
        <v>2.2727272727272729</v>
      </c>
      <c r="E79">
        <f t="shared" si="10"/>
        <v>10.090909090909092</v>
      </c>
    </row>
    <row r="80" spans="1:5">
      <c r="A80">
        <f t="shared" si="12"/>
        <v>1527.2727272727257</v>
      </c>
      <c r="D80">
        <f t="shared" si="11"/>
        <v>2.2727272727272729</v>
      </c>
      <c r="E80">
        <f t="shared" si="10"/>
        <v>10.090909090909092</v>
      </c>
    </row>
    <row r="81" spans="1:7">
      <c r="A81">
        <f t="shared" si="12"/>
        <v>1529.5454545454529</v>
      </c>
      <c r="D81">
        <f t="shared" si="11"/>
        <v>2.2727272727272729</v>
      </c>
      <c r="E81">
        <f t="shared" si="10"/>
        <v>10.090909090909092</v>
      </c>
    </row>
    <row r="82" spans="1:7">
      <c r="A82">
        <f t="shared" si="12"/>
        <v>1531.8181818181802</v>
      </c>
      <c r="D82">
        <f t="shared" si="11"/>
        <v>2.2727272727272729</v>
      </c>
      <c r="E82">
        <f t="shared" si="10"/>
        <v>10.090909090909092</v>
      </c>
    </row>
    <row r="83" spans="1:7">
      <c r="A83">
        <f t="shared" si="12"/>
        <v>1534.0909090909074</v>
      </c>
      <c r="D83">
        <f t="shared" si="11"/>
        <v>2.2727272727272729</v>
      </c>
      <c r="E83">
        <f t="shared" si="10"/>
        <v>10.090909090909092</v>
      </c>
    </row>
    <row r="84" spans="1:7">
      <c r="A84">
        <f t="shared" si="12"/>
        <v>1536.3636363636347</v>
      </c>
      <c r="D84">
        <f t="shared" si="11"/>
        <v>2.2727272727272729</v>
      </c>
      <c r="E84">
        <f t="shared" si="10"/>
        <v>10.090909090909092</v>
      </c>
    </row>
    <row r="85" spans="1:7">
      <c r="A85">
        <f t="shared" si="12"/>
        <v>1538.6363636363619</v>
      </c>
      <c r="D85">
        <f t="shared" si="11"/>
        <v>2.2727272727272729</v>
      </c>
      <c r="E85">
        <f t="shared" si="10"/>
        <v>10.090909090909092</v>
      </c>
    </row>
    <row r="86" spans="1:7">
      <c r="A86">
        <f t="shared" si="12"/>
        <v>1540.9090909090892</v>
      </c>
      <c r="D86">
        <f t="shared" si="11"/>
        <v>2.2727272727272729</v>
      </c>
      <c r="E86">
        <f t="shared" si="10"/>
        <v>10.090909090909092</v>
      </c>
    </row>
    <row r="87" spans="1:7">
      <c r="A87">
        <f t="shared" si="12"/>
        <v>1543.1818181818164</v>
      </c>
      <c r="D87">
        <f t="shared" si="11"/>
        <v>2.2727272727272729</v>
      </c>
      <c r="E87">
        <f t="shared" si="10"/>
        <v>10.090909090909092</v>
      </c>
    </row>
    <row r="88" spans="1:7">
      <c r="A88">
        <f t="shared" si="12"/>
        <v>1545.4545454545437</v>
      </c>
      <c r="D88">
        <f t="shared" si="11"/>
        <v>2.2727272727272729</v>
      </c>
      <c r="E88">
        <f t="shared" si="10"/>
        <v>10.090909090909092</v>
      </c>
    </row>
    <row r="89" spans="1:7">
      <c r="A89">
        <f t="shared" si="12"/>
        <v>1547.7272727272709</v>
      </c>
      <c r="D89">
        <f t="shared" si="11"/>
        <v>2.2727272727272729</v>
      </c>
      <c r="E89">
        <f t="shared" si="10"/>
        <v>10.090909090909092</v>
      </c>
    </row>
    <row r="90" spans="1:7">
      <c r="A90">
        <f t="shared" si="12"/>
        <v>1549.9999999999982</v>
      </c>
      <c r="D90">
        <f t="shared" si="11"/>
        <v>2.2727272727272729</v>
      </c>
      <c r="E90">
        <f t="shared" si="10"/>
        <v>10.090909090909092</v>
      </c>
    </row>
    <row r="91" spans="1:7">
      <c r="A91">
        <f t="shared" si="12"/>
        <v>1552.2727272727254</v>
      </c>
      <c r="D91">
        <f t="shared" si="11"/>
        <v>2.2727272727272729</v>
      </c>
    </row>
    <row r="92" spans="1:7">
      <c r="A92">
        <f t="shared" si="12"/>
        <v>1554.5454545454527</v>
      </c>
      <c r="D92">
        <f t="shared" si="11"/>
        <v>2.2727272727272729</v>
      </c>
    </row>
    <row r="93" spans="1:7">
      <c r="A93">
        <f t="shared" si="12"/>
        <v>1556.8181818181799</v>
      </c>
      <c r="D93">
        <f t="shared" si="11"/>
        <v>2.2727272727272729</v>
      </c>
    </row>
    <row r="94" spans="1:7">
      <c r="A94">
        <f t="shared" si="12"/>
        <v>1559.0909090909072</v>
      </c>
      <c r="D94">
        <f t="shared" si="11"/>
        <v>2.2727272727272729</v>
      </c>
      <c r="G94">
        <f>0.75/22</f>
        <v>3.4090909090909088E-2</v>
      </c>
    </row>
    <row r="95" spans="1:7">
      <c r="A95">
        <f t="shared" si="12"/>
        <v>1561.3636363636344</v>
      </c>
      <c r="D95">
        <f t="shared" si="11"/>
        <v>2.2727272727272729</v>
      </c>
    </row>
    <row r="96" spans="1:7">
      <c r="A96">
        <f t="shared" si="12"/>
        <v>1563.6363636363617</v>
      </c>
      <c r="D96">
        <f t="shared" si="11"/>
        <v>2.2727272727272729</v>
      </c>
    </row>
    <row r="97" spans="1:4">
      <c r="A97">
        <f t="shared" si="12"/>
        <v>1565.9090909090889</v>
      </c>
      <c r="D97">
        <f t="shared" si="11"/>
        <v>2.2727272727272729</v>
      </c>
    </row>
    <row r="98" spans="1:4">
      <c r="A98">
        <f t="shared" si="12"/>
        <v>1568.1818181818162</v>
      </c>
      <c r="D98">
        <f t="shared" ref="D98:D129" si="13">50/22</f>
        <v>2.2727272727272729</v>
      </c>
    </row>
    <row r="99" spans="1:4">
      <c r="A99">
        <f t="shared" si="12"/>
        <v>1570.4545454545434</v>
      </c>
      <c r="D99">
        <f t="shared" si="13"/>
        <v>2.2727272727272729</v>
      </c>
    </row>
    <row r="100" spans="1:4">
      <c r="A100">
        <f t="shared" si="12"/>
        <v>1572.7272727272707</v>
      </c>
      <c r="D100">
        <f t="shared" si="13"/>
        <v>2.2727272727272729</v>
      </c>
    </row>
    <row r="101" spans="1:4">
      <c r="A101">
        <f t="shared" si="12"/>
        <v>1574.999999999998</v>
      </c>
      <c r="B101">
        <f>-4+6.5/E90</f>
        <v>-3.355855855855856</v>
      </c>
      <c r="D101">
        <f t="shared" si="13"/>
        <v>2.2727272727272729</v>
      </c>
    </row>
    <row r="102" spans="1:4">
      <c r="A102">
        <f t="shared" si="12"/>
        <v>1577.2727272727252</v>
      </c>
      <c r="B102">
        <v>-3.35585585585586</v>
      </c>
      <c r="D102">
        <f t="shared" si="13"/>
        <v>2.2727272727272729</v>
      </c>
    </row>
    <row r="103" spans="1:4">
      <c r="A103">
        <f t="shared" si="12"/>
        <v>1579.5454545454525</v>
      </c>
      <c r="B103">
        <v>-3.35585585585586</v>
      </c>
      <c r="D103">
        <f t="shared" si="13"/>
        <v>2.2727272727272729</v>
      </c>
    </row>
    <row r="104" spans="1:4">
      <c r="A104">
        <f t="shared" si="12"/>
        <v>1581.8181818181797</v>
      </c>
      <c r="B104">
        <v>-3.35585585585586</v>
      </c>
      <c r="D104">
        <f t="shared" si="13"/>
        <v>2.2727272727272729</v>
      </c>
    </row>
    <row r="105" spans="1:4">
      <c r="A105">
        <f t="shared" si="12"/>
        <v>1584.090909090907</v>
      </c>
      <c r="B105">
        <v>-3.35585585585586</v>
      </c>
      <c r="D105">
        <f t="shared" si="13"/>
        <v>2.2727272727272729</v>
      </c>
    </row>
    <row r="106" spans="1:4">
      <c r="A106">
        <f t="shared" ref="A106:A137" si="14">A105+D105</f>
        <v>1586.3636363636342</v>
      </c>
      <c r="B106">
        <v>-3.35585585585586</v>
      </c>
      <c r="D106">
        <f t="shared" si="13"/>
        <v>2.2727272727272729</v>
      </c>
    </row>
    <row r="107" spans="1:4">
      <c r="A107">
        <f t="shared" si="14"/>
        <v>1588.6363636363615</v>
      </c>
      <c r="B107">
        <v>-3.35585585585586</v>
      </c>
      <c r="D107">
        <f t="shared" si="13"/>
        <v>2.2727272727272729</v>
      </c>
    </row>
    <row r="108" spans="1:4">
      <c r="A108">
        <f t="shared" si="14"/>
        <v>1590.9090909090887</v>
      </c>
      <c r="B108">
        <v>-3.35585585585586</v>
      </c>
      <c r="D108">
        <f t="shared" si="13"/>
        <v>2.2727272727272729</v>
      </c>
    </row>
    <row r="109" spans="1:4">
      <c r="A109">
        <f t="shared" si="14"/>
        <v>1593.181818181816</v>
      </c>
      <c r="B109">
        <v>-3.35585585585586</v>
      </c>
      <c r="D109">
        <f t="shared" si="13"/>
        <v>2.2727272727272729</v>
      </c>
    </row>
    <row r="110" spans="1:4">
      <c r="A110">
        <f t="shared" si="14"/>
        <v>1595.4545454545432</v>
      </c>
      <c r="B110">
        <v>-3.35585585585586</v>
      </c>
      <c r="D110">
        <f t="shared" si="13"/>
        <v>2.2727272727272729</v>
      </c>
    </row>
    <row r="111" spans="1:4">
      <c r="A111">
        <f t="shared" si="14"/>
        <v>1597.7272727272705</v>
      </c>
      <c r="D111">
        <f t="shared" si="13"/>
        <v>2.2727272727272729</v>
      </c>
    </row>
    <row r="112" spans="1:4">
      <c r="A112">
        <f t="shared" si="14"/>
        <v>1599.9999999999977</v>
      </c>
      <c r="D112">
        <f t="shared" si="13"/>
        <v>2.2727272727272729</v>
      </c>
    </row>
    <row r="113" spans="1:4">
      <c r="A113">
        <f t="shared" si="14"/>
        <v>1602.272727272725</v>
      </c>
      <c r="D113">
        <f t="shared" si="13"/>
        <v>2.2727272727272729</v>
      </c>
    </row>
    <row r="114" spans="1:4">
      <c r="A114">
        <f t="shared" si="14"/>
        <v>1604.5454545454522</v>
      </c>
      <c r="D114">
        <f t="shared" si="13"/>
        <v>2.2727272727272729</v>
      </c>
    </row>
    <row r="115" spans="1:4">
      <c r="A115">
        <f t="shared" si="14"/>
        <v>1606.8181818181795</v>
      </c>
      <c r="D115">
        <f t="shared" si="13"/>
        <v>2.2727272727272729</v>
      </c>
    </row>
    <row r="116" spans="1:4">
      <c r="A116">
        <f t="shared" si="14"/>
        <v>1609.0909090909067</v>
      </c>
      <c r="D116">
        <f t="shared" si="13"/>
        <v>2.2727272727272729</v>
      </c>
    </row>
    <row r="117" spans="1:4">
      <c r="A117">
        <f t="shared" si="14"/>
        <v>1611.363636363634</v>
      </c>
      <c r="D117">
        <f t="shared" si="13"/>
        <v>2.2727272727272729</v>
      </c>
    </row>
    <row r="118" spans="1:4">
      <c r="A118">
        <f t="shared" si="14"/>
        <v>1613.6363636363612</v>
      </c>
      <c r="D118">
        <f t="shared" si="13"/>
        <v>2.2727272727272729</v>
      </c>
    </row>
    <row r="119" spans="1:4">
      <c r="A119">
        <f t="shared" si="14"/>
        <v>1615.9090909090885</v>
      </c>
      <c r="D119">
        <f t="shared" si="13"/>
        <v>2.2727272727272729</v>
      </c>
    </row>
    <row r="120" spans="1:4">
      <c r="A120">
        <f t="shared" si="14"/>
        <v>1618.1818181818157</v>
      </c>
      <c r="B120">
        <f>-4+7.75/E90</f>
        <v>-3.2319819819819822</v>
      </c>
      <c r="D120">
        <f t="shared" si="13"/>
        <v>2.2727272727272729</v>
      </c>
    </row>
    <row r="121" spans="1:4">
      <c r="A121">
        <f t="shared" si="14"/>
        <v>1620.454545454543</v>
      </c>
      <c r="D121">
        <f t="shared" si="13"/>
        <v>2.2727272727272729</v>
      </c>
    </row>
    <row r="122" spans="1:4">
      <c r="A122">
        <f t="shared" si="14"/>
        <v>1622.7272727272702</v>
      </c>
      <c r="D122">
        <f t="shared" si="13"/>
        <v>2.2727272727272729</v>
      </c>
    </row>
    <row r="123" spans="1:4">
      <c r="A123">
        <f t="shared" si="14"/>
        <v>1624.9999999999975</v>
      </c>
      <c r="D123">
        <f t="shared" si="13"/>
        <v>2.2727272727272729</v>
      </c>
    </row>
    <row r="124" spans="1:4">
      <c r="A124">
        <f t="shared" si="14"/>
        <v>1627.2727272727248</v>
      </c>
      <c r="D124">
        <f t="shared" si="13"/>
        <v>2.2727272727272729</v>
      </c>
    </row>
    <row r="125" spans="1:4">
      <c r="A125">
        <f t="shared" si="14"/>
        <v>1629.545454545452</v>
      </c>
      <c r="D125">
        <f t="shared" si="13"/>
        <v>2.2727272727272729</v>
      </c>
    </row>
    <row r="126" spans="1:4">
      <c r="A126">
        <f t="shared" si="14"/>
        <v>1631.8181818181793</v>
      </c>
      <c r="D126">
        <f t="shared" si="13"/>
        <v>2.2727272727272729</v>
      </c>
    </row>
    <row r="127" spans="1:4">
      <c r="A127">
        <f t="shared" si="14"/>
        <v>1634.0909090909065</v>
      </c>
      <c r="D127">
        <f t="shared" si="13"/>
        <v>2.2727272727272729</v>
      </c>
    </row>
    <row r="128" spans="1:4">
      <c r="A128">
        <f t="shared" si="14"/>
        <v>1636.3636363636338</v>
      </c>
      <c r="D128">
        <f t="shared" si="13"/>
        <v>2.2727272727272729</v>
      </c>
    </row>
    <row r="129" spans="1:5">
      <c r="A129">
        <f t="shared" si="14"/>
        <v>1638.636363636361</v>
      </c>
      <c r="D129">
        <f t="shared" si="13"/>
        <v>2.2727272727272729</v>
      </c>
    </row>
    <row r="130" spans="1:5">
      <c r="A130">
        <f t="shared" si="14"/>
        <v>1640.9090909090883</v>
      </c>
      <c r="B130">
        <f>-4+11/E90</f>
        <v>-2.9099099099099099</v>
      </c>
      <c r="D130">
        <f t="shared" ref="D130:D161" si="15">50/22</f>
        <v>2.2727272727272729</v>
      </c>
    </row>
    <row r="131" spans="1:5">
      <c r="A131">
        <f t="shared" si="14"/>
        <v>1643.1818181818155</v>
      </c>
      <c r="D131">
        <f t="shared" si="15"/>
        <v>2.2727272727272729</v>
      </c>
    </row>
    <row r="132" spans="1:5">
      <c r="A132">
        <f t="shared" si="14"/>
        <v>1645.4545454545428</v>
      </c>
      <c r="D132">
        <f t="shared" si="15"/>
        <v>2.2727272727272729</v>
      </c>
    </row>
    <row r="133" spans="1:5">
      <c r="A133">
        <f t="shared" si="14"/>
        <v>1647.72727272727</v>
      </c>
      <c r="D133">
        <f t="shared" si="15"/>
        <v>2.2727272727272729</v>
      </c>
    </row>
    <row r="134" spans="1:5">
      <c r="A134">
        <f t="shared" si="14"/>
        <v>1649.9999999999973</v>
      </c>
      <c r="D134">
        <f t="shared" si="15"/>
        <v>2.2727272727272729</v>
      </c>
    </row>
    <row r="135" spans="1:5">
      <c r="A135">
        <f t="shared" si="14"/>
        <v>1652.2727272727245</v>
      </c>
      <c r="D135">
        <f t="shared" si="15"/>
        <v>2.2727272727272729</v>
      </c>
    </row>
    <row r="136" spans="1:5">
      <c r="A136">
        <f t="shared" si="14"/>
        <v>1654.5454545454518</v>
      </c>
      <c r="D136">
        <f t="shared" si="15"/>
        <v>2.2727272727272729</v>
      </c>
    </row>
    <row r="137" spans="1:5">
      <c r="A137">
        <f t="shared" si="14"/>
        <v>1656.818181818179</v>
      </c>
      <c r="D137">
        <f t="shared" si="15"/>
        <v>2.2727272727272729</v>
      </c>
    </row>
    <row r="138" spans="1:5">
      <c r="A138">
        <f t="shared" ref="A138:A169" si="16">A137+D137</f>
        <v>1659.0909090909063</v>
      </c>
      <c r="D138">
        <f t="shared" si="15"/>
        <v>2.2727272727272729</v>
      </c>
      <c r="E138">
        <f>10+1/11</f>
        <v>10.090909090909092</v>
      </c>
    </row>
    <row r="139" spans="1:5">
      <c r="A139">
        <f t="shared" si="16"/>
        <v>1661.3636363636335</v>
      </c>
      <c r="D139">
        <f t="shared" si="15"/>
        <v>2.2727272727272729</v>
      </c>
    </row>
    <row r="140" spans="1:5">
      <c r="A140">
        <f t="shared" si="16"/>
        <v>1663.6363636363608</v>
      </c>
      <c r="B140">
        <f>-2-3.25/E138</f>
        <v>-2.3220720720720722</v>
      </c>
      <c r="D140">
        <f t="shared" si="15"/>
        <v>2.2727272727272729</v>
      </c>
    </row>
    <row r="141" spans="1:5">
      <c r="A141">
        <f t="shared" si="16"/>
        <v>1665.909090909088</v>
      </c>
      <c r="D141">
        <f t="shared" si="15"/>
        <v>2.2727272727272729</v>
      </c>
    </row>
    <row r="142" spans="1:5">
      <c r="A142">
        <f t="shared" si="16"/>
        <v>1668.1818181818153</v>
      </c>
      <c r="D142">
        <f t="shared" si="15"/>
        <v>2.2727272727272729</v>
      </c>
    </row>
    <row r="143" spans="1:5">
      <c r="A143">
        <f t="shared" si="16"/>
        <v>1670.4545454545425</v>
      </c>
      <c r="D143">
        <f t="shared" si="15"/>
        <v>2.2727272727272729</v>
      </c>
    </row>
    <row r="144" spans="1:5">
      <c r="A144">
        <f t="shared" si="16"/>
        <v>1672.7272727272698</v>
      </c>
      <c r="D144">
        <f t="shared" si="15"/>
        <v>2.2727272727272729</v>
      </c>
    </row>
    <row r="145" spans="1:4">
      <c r="A145">
        <f t="shared" si="16"/>
        <v>1674.999999999997</v>
      </c>
      <c r="D145">
        <f t="shared" si="15"/>
        <v>2.2727272727272729</v>
      </c>
    </row>
    <row r="146" spans="1:4">
      <c r="A146">
        <f t="shared" si="16"/>
        <v>1677.2727272727243</v>
      </c>
      <c r="D146">
        <f t="shared" si="15"/>
        <v>2.2727272727272729</v>
      </c>
    </row>
    <row r="147" spans="1:4">
      <c r="A147">
        <f t="shared" si="16"/>
        <v>1679.5454545454515</v>
      </c>
      <c r="D147">
        <f t="shared" si="15"/>
        <v>2.2727272727272729</v>
      </c>
    </row>
    <row r="148" spans="1:4">
      <c r="A148">
        <f t="shared" si="16"/>
        <v>1681.8181818181788</v>
      </c>
      <c r="D148">
        <f t="shared" si="15"/>
        <v>2.2727272727272729</v>
      </c>
    </row>
    <row r="149" spans="1:4">
      <c r="A149">
        <f t="shared" si="16"/>
        <v>1684.0909090909061</v>
      </c>
      <c r="B149">
        <f>-2+4.25/E138</f>
        <v>-1.5788288288288288</v>
      </c>
      <c r="D149">
        <f t="shared" si="15"/>
        <v>2.2727272727272729</v>
      </c>
    </row>
    <row r="150" spans="1:4">
      <c r="A150">
        <f t="shared" si="16"/>
        <v>1686.3636363636333</v>
      </c>
      <c r="D150">
        <f t="shared" si="15"/>
        <v>2.2727272727272729</v>
      </c>
    </row>
    <row r="151" spans="1:4">
      <c r="A151">
        <f t="shared" si="16"/>
        <v>1688.6363636363606</v>
      </c>
      <c r="D151">
        <f t="shared" si="15"/>
        <v>2.2727272727272729</v>
      </c>
    </row>
    <row r="152" spans="1:4">
      <c r="A152">
        <f t="shared" si="16"/>
        <v>1690.9090909090878</v>
      </c>
      <c r="D152">
        <f t="shared" si="15"/>
        <v>2.2727272727272729</v>
      </c>
    </row>
    <row r="153" spans="1:4">
      <c r="A153">
        <f t="shared" si="16"/>
        <v>1693.1818181818151</v>
      </c>
      <c r="D153">
        <f t="shared" si="15"/>
        <v>2.2727272727272729</v>
      </c>
    </row>
    <row r="154" spans="1:4">
      <c r="A154">
        <f t="shared" si="16"/>
        <v>1695.4545454545423</v>
      </c>
      <c r="D154">
        <f t="shared" si="15"/>
        <v>2.2727272727272729</v>
      </c>
    </row>
    <row r="155" spans="1:4">
      <c r="A155">
        <f t="shared" si="16"/>
        <v>1697.7272727272696</v>
      </c>
      <c r="D155">
        <f t="shared" si="15"/>
        <v>2.2727272727272729</v>
      </c>
    </row>
    <row r="156" spans="1:4">
      <c r="A156">
        <f t="shared" si="16"/>
        <v>1699.9999999999968</v>
      </c>
      <c r="B156">
        <f>-2+12/E138</f>
        <v>-0.81081081081081097</v>
      </c>
      <c r="D156">
        <f t="shared" si="15"/>
        <v>2.2727272727272729</v>
      </c>
    </row>
    <row r="157" spans="1:4">
      <c r="A157">
        <f t="shared" si="16"/>
        <v>1702.2727272727241</v>
      </c>
      <c r="D157">
        <f t="shared" si="15"/>
        <v>2.2727272727272729</v>
      </c>
    </row>
    <row r="158" spans="1:4">
      <c r="A158">
        <f t="shared" si="16"/>
        <v>1704.5454545454513</v>
      </c>
      <c r="D158">
        <f t="shared" si="15"/>
        <v>2.2727272727272729</v>
      </c>
    </row>
    <row r="159" spans="1:4">
      <c r="A159">
        <f t="shared" si="16"/>
        <v>1706.8181818181786</v>
      </c>
      <c r="D159">
        <f t="shared" si="15"/>
        <v>2.2727272727272729</v>
      </c>
    </row>
    <row r="160" spans="1:4">
      <c r="A160">
        <f t="shared" si="16"/>
        <v>1709.0909090909058</v>
      </c>
      <c r="D160">
        <f t="shared" si="15"/>
        <v>2.2727272727272729</v>
      </c>
    </row>
    <row r="161" spans="1:5">
      <c r="A161">
        <f t="shared" si="16"/>
        <v>1711.3636363636331</v>
      </c>
      <c r="B161">
        <v>0</v>
      </c>
      <c r="D161">
        <f t="shared" si="15"/>
        <v>2.2727272727272729</v>
      </c>
    </row>
    <row r="162" spans="1:5">
      <c r="A162">
        <f t="shared" si="16"/>
        <v>1713.6363636363603</v>
      </c>
      <c r="D162">
        <f t="shared" ref="D162:D193" si="17">50/22</f>
        <v>2.2727272727272729</v>
      </c>
    </row>
    <row r="163" spans="1:5">
      <c r="A163">
        <f t="shared" si="16"/>
        <v>1715.9090909090876</v>
      </c>
      <c r="D163">
        <f t="shared" si="17"/>
        <v>2.2727272727272729</v>
      </c>
    </row>
    <row r="164" spans="1:5">
      <c r="A164">
        <f t="shared" si="16"/>
        <v>1718.1818181818148</v>
      </c>
      <c r="D164">
        <f t="shared" si="17"/>
        <v>2.2727272727272729</v>
      </c>
    </row>
    <row r="165" spans="1:5">
      <c r="A165">
        <f t="shared" si="16"/>
        <v>1720.4545454545421</v>
      </c>
      <c r="D165">
        <f t="shared" si="17"/>
        <v>2.2727272727272729</v>
      </c>
    </row>
    <row r="166" spans="1:5">
      <c r="A166">
        <f t="shared" si="16"/>
        <v>1722.7272727272693</v>
      </c>
      <c r="D166">
        <f t="shared" si="17"/>
        <v>2.2727272727272729</v>
      </c>
    </row>
    <row r="167" spans="1:5">
      <c r="A167">
        <f t="shared" si="16"/>
        <v>1724.9999999999966</v>
      </c>
      <c r="D167">
        <f t="shared" si="17"/>
        <v>2.2727272727272729</v>
      </c>
    </row>
    <row r="168" spans="1:5">
      <c r="A168">
        <f t="shared" si="16"/>
        <v>1727.2727272727238</v>
      </c>
      <c r="B168">
        <f>13/E138</f>
        <v>1.2882882882882882</v>
      </c>
      <c r="D168">
        <f t="shared" si="17"/>
        <v>2.2727272727272729</v>
      </c>
    </row>
    <row r="169" spans="1:5">
      <c r="A169">
        <f t="shared" si="16"/>
        <v>1729.5454545454511</v>
      </c>
      <c r="D169">
        <f t="shared" si="17"/>
        <v>2.2727272727272729</v>
      </c>
    </row>
    <row r="170" spans="1:5">
      <c r="A170">
        <f t="shared" ref="A170:A200" si="18">A169+D169</f>
        <v>1731.8181818181783</v>
      </c>
      <c r="D170">
        <f t="shared" si="17"/>
        <v>2.2727272727272729</v>
      </c>
    </row>
    <row r="171" spans="1:5">
      <c r="A171">
        <f t="shared" si="18"/>
        <v>1734.0909090909056</v>
      </c>
      <c r="D171">
        <f t="shared" si="17"/>
        <v>2.2727272727272729</v>
      </c>
    </row>
    <row r="172" spans="1:5">
      <c r="A172">
        <f t="shared" si="18"/>
        <v>1736.3636363636328</v>
      </c>
      <c r="D172">
        <f t="shared" si="17"/>
        <v>2.2727272727272729</v>
      </c>
      <c r="E172">
        <f>10+1/11</f>
        <v>10.090909090909092</v>
      </c>
    </row>
    <row r="173" spans="1:5">
      <c r="A173">
        <f t="shared" si="18"/>
        <v>1738.6363636363601</v>
      </c>
      <c r="D173">
        <f t="shared" si="17"/>
        <v>2.2727272727272729</v>
      </c>
    </row>
    <row r="174" spans="1:5">
      <c r="A174">
        <f t="shared" si="18"/>
        <v>1740.9090909090874</v>
      </c>
      <c r="D174">
        <f t="shared" si="17"/>
        <v>2.2727272727272729</v>
      </c>
    </row>
    <row r="175" spans="1:5">
      <c r="A175">
        <f t="shared" si="18"/>
        <v>1743.1818181818146</v>
      </c>
      <c r="D175">
        <f t="shared" si="17"/>
        <v>2.2727272727272729</v>
      </c>
    </row>
    <row r="176" spans="1:5">
      <c r="A176">
        <f t="shared" si="18"/>
        <v>1745.4545454545419</v>
      </c>
      <c r="D176">
        <f t="shared" si="17"/>
        <v>2.2727272727272729</v>
      </c>
    </row>
    <row r="177" spans="1:4">
      <c r="A177">
        <f t="shared" si="18"/>
        <v>1747.7272727272691</v>
      </c>
      <c r="D177">
        <f t="shared" si="17"/>
        <v>2.2727272727272729</v>
      </c>
    </row>
    <row r="178" spans="1:4">
      <c r="A178">
        <f t="shared" si="18"/>
        <v>1749.9999999999964</v>
      </c>
      <c r="D178">
        <f t="shared" si="17"/>
        <v>2.2727272727272729</v>
      </c>
    </row>
    <row r="179" spans="1:4">
      <c r="A179">
        <f t="shared" si="18"/>
        <v>1752.2727272727236</v>
      </c>
      <c r="D179">
        <f t="shared" si="17"/>
        <v>2.2727272727272729</v>
      </c>
    </row>
    <row r="180" spans="1:4">
      <c r="A180">
        <f t="shared" si="18"/>
        <v>1754.5454545454509</v>
      </c>
      <c r="B180">
        <f>35.5/E172</f>
        <v>3.5180180180180178</v>
      </c>
      <c r="D180">
        <f t="shared" si="17"/>
        <v>2.2727272727272729</v>
      </c>
    </row>
    <row r="181" spans="1:4">
      <c r="A181">
        <f t="shared" si="18"/>
        <v>1756.8181818181781</v>
      </c>
      <c r="D181">
        <f t="shared" si="17"/>
        <v>2.2727272727272729</v>
      </c>
    </row>
    <row r="182" spans="1:4">
      <c r="A182">
        <f t="shared" si="18"/>
        <v>1759.0909090909054</v>
      </c>
      <c r="D182">
        <f t="shared" si="17"/>
        <v>2.2727272727272729</v>
      </c>
    </row>
    <row r="183" spans="1:4">
      <c r="A183">
        <f t="shared" si="18"/>
        <v>1761.3636363636326</v>
      </c>
      <c r="D183">
        <f t="shared" si="17"/>
        <v>2.2727272727272729</v>
      </c>
    </row>
    <row r="184" spans="1:4">
      <c r="A184">
        <f t="shared" si="18"/>
        <v>1763.6363636363599</v>
      </c>
      <c r="D184">
        <f t="shared" si="17"/>
        <v>2.2727272727272729</v>
      </c>
    </row>
    <row r="185" spans="1:4">
      <c r="A185">
        <f t="shared" si="18"/>
        <v>1765.9090909090871</v>
      </c>
      <c r="D185">
        <f t="shared" si="17"/>
        <v>2.2727272727272729</v>
      </c>
    </row>
    <row r="186" spans="1:4">
      <c r="A186">
        <f t="shared" si="18"/>
        <v>1768.1818181818144</v>
      </c>
      <c r="D186">
        <f t="shared" si="17"/>
        <v>2.2727272727272729</v>
      </c>
    </row>
    <row r="187" spans="1:4">
      <c r="A187">
        <f t="shared" si="18"/>
        <v>1770.4545454545416</v>
      </c>
      <c r="D187">
        <f t="shared" si="17"/>
        <v>2.2727272727272729</v>
      </c>
    </row>
    <row r="188" spans="1:4">
      <c r="A188">
        <f t="shared" si="18"/>
        <v>1772.7272727272689</v>
      </c>
      <c r="D188">
        <f t="shared" si="17"/>
        <v>2.2727272727272729</v>
      </c>
    </row>
    <row r="189" spans="1:4">
      <c r="A189">
        <f t="shared" si="18"/>
        <v>1774.9999999999961</v>
      </c>
      <c r="D189">
        <f t="shared" si="17"/>
        <v>2.2727272727272729</v>
      </c>
    </row>
    <row r="190" spans="1:4">
      <c r="A190">
        <f t="shared" si="18"/>
        <v>1777.2727272727234</v>
      </c>
      <c r="D190">
        <f t="shared" si="17"/>
        <v>2.2727272727272729</v>
      </c>
    </row>
    <row r="191" spans="1:4">
      <c r="A191">
        <f t="shared" si="18"/>
        <v>1779.5454545454506</v>
      </c>
      <c r="D191">
        <f t="shared" si="17"/>
        <v>2.2727272727272729</v>
      </c>
    </row>
    <row r="192" spans="1:4">
      <c r="A192">
        <f t="shared" si="18"/>
        <v>1781.8181818181779</v>
      </c>
      <c r="B192">
        <f>69/E172</f>
        <v>6.8378378378378377</v>
      </c>
      <c r="D192">
        <f t="shared" si="17"/>
        <v>2.2727272727272729</v>
      </c>
    </row>
    <row r="193" spans="1:4">
      <c r="A193">
        <f t="shared" si="18"/>
        <v>1784.0909090909051</v>
      </c>
      <c r="D193">
        <f t="shared" si="17"/>
        <v>2.2727272727272729</v>
      </c>
    </row>
    <row r="194" spans="1:4">
      <c r="A194">
        <f t="shared" si="18"/>
        <v>1786.3636363636324</v>
      </c>
      <c r="D194">
        <f t="shared" ref="D194:D199" si="19">50/22</f>
        <v>2.2727272727272729</v>
      </c>
    </row>
    <row r="195" spans="1:4">
      <c r="A195">
        <f t="shared" si="18"/>
        <v>1788.6363636363596</v>
      </c>
      <c r="D195">
        <f t="shared" si="19"/>
        <v>2.2727272727272729</v>
      </c>
    </row>
    <row r="196" spans="1:4">
      <c r="A196">
        <f t="shared" si="18"/>
        <v>1790.9090909090869</v>
      </c>
      <c r="D196">
        <f t="shared" si="19"/>
        <v>2.2727272727272729</v>
      </c>
    </row>
    <row r="197" spans="1:4">
      <c r="A197">
        <f t="shared" si="18"/>
        <v>1793.1818181818142</v>
      </c>
      <c r="D197">
        <f t="shared" si="19"/>
        <v>2.2727272727272729</v>
      </c>
    </row>
    <row r="198" spans="1:4">
      <c r="A198">
        <f t="shared" si="18"/>
        <v>1795.4545454545414</v>
      </c>
      <c r="D198">
        <f t="shared" si="19"/>
        <v>2.2727272727272729</v>
      </c>
    </row>
    <row r="199" spans="1:4">
      <c r="A199">
        <f t="shared" si="18"/>
        <v>1797.7272727272687</v>
      </c>
      <c r="D199">
        <f t="shared" si="19"/>
        <v>2.2727272727272729</v>
      </c>
    </row>
    <row r="200" spans="1:4">
      <c r="A200">
        <f t="shared" si="18"/>
        <v>1799.9999999999959</v>
      </c>
      <c r="B200">
        <f>9+2.5/E172</f>
        <v>9.2477477477477485</v>
      </c>
    </row>
  </sheetData>
  <pageMargins left="0" right="0" top="0.39370078740157477" bottom="0.39370078740157477" header="0" footer="0"/>
  <pageSetup paperSize="9" orientation="portrait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Campling J.</dc:creator>
  <cp:lastModifiedBy>Campling J.</cp:lastModifiedBy>
  <cp:revision>3</cp:revision>
  <dcterms:created xsi:type="dcterms:W3CDTF">2017-11-02T13:39:49Z</dcterms:created>
  <dcterms:modified xsi:type="dcterms:W3CDTF">2017-11-08T15:00:47Z</dcterms:modified>
</cp:coreProperties>
</file>