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oecockman/Downloads/"/>
    </mc:Choice>
  </mc:AlternateContent>
  <xr:revisionPtr revIDLastSave="0" documentId="13_ncr:1_{C74B14F4-B3BC-C241-93FC-09DF4551022F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Final Joined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H37" i="1"/>
  <c r="J36" i="1"/>
  <c r="J3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<sst xmlns="http://schemas.openxmlformats.org/spreadsheetml/2006/main" count="401" uniqueCount="118">
  <si>
    <t>Company Size</t>
  </si>
  <si>
    <t>Solution Type</t>
  </si>
  <si>
    <t>Area</t>
  </si>
  <si>
    <t>Gap</t>
  </si>
  <si>
    <t>Severity</t>
  </si>
  <si>
    <t>Solution</t>
  </si>
  <si>
    <t>Solution Description</t>
  </si>
  <si>
    <t>Average Initial Cost</t>
  </si>
  <si>
    <t>Average Monthly Subscription Cost</t>
  </si>
  <si>
    <t>Average Annual Subscription Cost</t>
  </si>
  <si>
    <t>Average Implementation Time</t>
  </si>
  <si>
    <t>Small</t>
  </si>
  <si>
    <t>Primary</t>
  </si>
  <si>
    <t>Third Party Risk Management</t>
  </si>
  <si>
    <t>Lack of formalised TPRM process to assess suppliers when they are onboarded and at an agreed frequency thereafter.</t>
  </si>
  <si>
    <t>UpGuard</t>
  </si>
  <si>
    <t>Automated Vendor Risk Management System for efficient management of third party vendors.</t>
  </si>
  <si>
    <t>Medium</t>
  </si>
  <si>
    <t>OneTrust</t>
  </si>
  <si>
    <t>Large</t>
  </si>
  <si>
    <t>Bitsight VRM</t>
  </si>
  <si>
    <t>Suppliers not centrally inventoried / supplier inventories incomplete.</t>
  </si>
  <si>
    <t>Provides basic continuous monitoring and risk assessment, which are crucial for smaller organizations with limited resources.</t>
  </si>
  <si>
    <t>OneTrust Vendorpedia</t>
  </si>
  <si>
    <t>Ideal for medium to large organizations prioritizing data protection and regulatory compliance. The moderate costs and relatively shorter implementation time offer good potential savings.</t>
  </si>
  <si>
    <t>RSA Archer</t>
  </si>
  <si>
    <t>Large enterprises with complex third-party networks and comprehensive risk management needs.</t>
  </si>
  <si>
    <t>Lack of supplier service delivery monitoring/reporting.</t>
  </si>
  <si>
    <t>Ivalua</t>
  </si>
  <si>
    <t>Supplier Relationship Management (SRM) software</t>
  </si>
  <si>
    <t>Oracle Supplier Cloud</t>
  </si>
  <si>
    <t>SAP Ariba</t>
  </si>
  <si>
    <t>Assets Management</t>
  </si>
  <si>
    <t>Lack of formalised MDM tooling</t>
  </si>
  <si>
    <t>Citrix Endpoint Management</t>
  </si>
  <si>
    <t>Purchase and Install Citrix Endpoint Management that works on devices with MacOS, Windows, Andriod, Chrome that works both at home and out of site.</t>
  </si>
  <si>
    <t xml:space="preserve">Lack of formalised MDM tooling </t>
  </si>
  <si>
    <t>VMware Workspace</t>
  </si>
  <si>
    <t>Purchase and Install a sophisticated solution like VMware Workspace One that manage both desktop and mobile devices.</t>
  </si>
  <si>
    <t>IBM MaaS360</t>
  </si>
  <si>
    <t xml:space="preserve">Purchase and install IBM MaaS360 that monitor data usage in real time and support employees and owners 24/7/365. This works best with large network. </t>
  </si>
  <si>
    <t>Lack of formalised secure asset disposal process</t>
  </si>
  <si>
    <t xml:space="preserve">Develop and implement secure asset disposal policy	</t>
  </si>
  <si>
    <t xml:space="preserve">Create and enforce a policy for secure asset disposal covering inventory management, data erasure, physical destruction, disposal, training, monitoring, and incident management.	</t>
  </si>
  <si>
    <t>Asset Management</t>
  </si>
  <si>
    <t>Lack of centralized asset inventory</t>
  </si>
  <si>
    <t>Free/Low-Cost Tools</t>
  </si>
  <si>
    <t>Use free or low-cost tools like Spiceworks or Open-AudIT</t>
  </si>
  <si>
    <t>Automated Asset Management Systems</t>
  </si>
  <si>
    <t>Use tools like ManageEngine or SolarWinds for automated asset management</t>
  </si>
  <si>
    <t>Enterprise Asset Management Software</t>
  </si>
  <si>
    <t>Use robust solutions like ServiceNow or IBM Maximo for comprehensive asset management</t>
  </si>
  <si>
    <t xml:space="preserve">Endpoint protection </t>
  </si>
  <si>
    <t>Malware/threat signatures not regularly updated</t>
  </si>
  <si>
    <t xml:space="preserve">Stay vigilant, install Avast One Essential, and Norton 360 Deluxe, updated automatically  </t>
  </si>
  <si>
    <t>Understand malware types and attack vectors, install antivirus and anti-malware software, update the software, carry out security awareness and training and develop response procedures.</t>
  </si>
  <si>
    <t>Lack of Endpoint Detection and Response (EDR) solution</t>
  </si>
  <si>
    <t>SentinelOne</t>
  </si>
  <si>
    <t>Purchase and implement EDR solution</t>
  </si>
  <si>
    <t>CrowdStrike Falcon</t>
  </si>
  <si>
    <t>Microsoft Defender for Endpoint</t>
  </si>
  <si>
    <t>Monitoring &amp; Logging</t>
  </si>
  <si>
    <t>SIEM (Security Information and Event Management) tool not in place or is not configured correctly.</t>
  </si>
  <si>
    <t>AlienVault (AT&amp;T Cybersecurity)</t>
  </si>
  <si>
    <t>It integrates essential security capabilities such as SIEM, intrusion detection, vulnerability assessment, and asset discovery into a single platform.</t>
  </si>
  <si>
    <t>LogRhythm</t>
  </si>
  <si>
    <t xml:space="preserve">SIEM platform that provides threat detection, log management, and security analytics. </t>
  </si>
  <si>
    <t>Splunk</t>
  </si>
  <si>
    <t xml:space="preserve">SIEM solution known for its scalability, advanced analytics, and extensive integration capabilities. </t>
  </si>
  <si>
    <t>Security Awareness</t>
  </si>
  <si>
    <t>Completion of training is not enforced.</t>
  </si>
  <si>
    <t>TalentLMS</t>
  </si>
  <si>
    <t>Customizable courses and modules, Integration with HR systems and other software, Gamification and certificates, Reporting and analytics</t>
  </si>
  <si>
    <t>SIEM tool not integrated with all relevant information sources</t>
  </si>
  <si>
    <t>Ensure Comprehensive Coverage, Data Normalization and Correlation, Continuous Monitoring, Automated Alerts and Responses, Regular Updates and Maintenance, Testing and Validation</t>
  </si>
  <si>
    <t>Detailed steps on how to achieve technical control implementation.</t>
  </si>
  <si>
    <t>Cybersecurity training materials are insufficient in coverage or are not regularly updated.</t>
  </si>
  <si>
    <t>Learning Management System - software application used to create, deliver, track, and manage educational courses and training programs.</t>
  </si>
  <si>
    <t>Docebo</t>
  </si>
  <si>
    <t>Saba Cloud</t>
  </si>
  <si>
    <t>Alternative</t>
  </si>
  <si>
    <t>Prevalent</t>
  </si>
  <si>
    <t>LogicGate</t>
  </si>
  <si>
    <t>ProcessUnity</t>
  </si>
  <si>
    <t>Ideal for small organizations needing basic continuous monitoring and risk assessment. The low costs and quick implementation offer significant savings. Compared to Bitsight it has: a higher subscription cost, but also a higher level of all services provided</t>
  </si>
  <si>
    <t>Organizations looking for a comprehensive and automated TPRM solution with strong integration capabilities.</t>
  </si>
  <si>
    <t>Microsoft Intune</t>
  </si>
  <si>
    <t>A comprehensive cloud-based service that manages mobile devices and apps</t>
  </si>
  <si>
    <t xml:space="preserve">Google workspace </t>
  </si>
  <si>
    <t>Offers MDM capabilities as part of the Google Workspace suite.</t>
  </si>
  <si>
    <t>VMware Workspace ONE</t>
  </si>
  <si>
    <t>A robust enterprise-grade solution that provides comprehensive MDM and more</t>
  </si>
  <si>
    <t>Iron Mountain</t>
  </si>
  <si>
    <t>Secure asset disposal to handle data erasure, physical destruction, and documentation.</t>
  </si>
  <si>
    <t>Snipe-IT</t>
  </si>
  <si>
    <t>Open-source asset management tool</t>
  </si>
  <si>
    <t>Ivanti</t>
  </si>
  <si>
    <t>Comprehensive asset management solutions</t>
  </si>
  <si>
    <t>Microsoft SCCM</t>
  </si>
  <si>
    <t>Integrated asset management and IT operations</t>
  </si>
  <si>
    <t>Endpoint Detection and Response (EDR) Solutions</t>
  </si>
  <si>
    <t>EDR solutions provide continuous monitoring and response to advanced threats, like CrowdStrike Falcon, SentinelOne, Carbon Black.</t>
  </si>
  <si>
    <t>Managed Detection and Response (MDR) Services</t>
  </si>
  <si>
    <t>MDR services combine technology and human expertise to monitor, detect, and respond to threats, like Alert Logic MDR and Rapid7 MDR.</t>
  </si>
  <si>
    <t>Unified Threat Management (UTM)</t>
  </si>
  <si>
    <t>UTM solutions offer comprehensive protection by combining multiple security features in a single platform, like Fortinet FortiGate, and Sophos XG Firewall</t>
  </si>
  <si>
    <t xml:space="preserve">Sumo Logic
</t>
  </si>
  <si>
    <t>SIEM solution that offers log management and analytics capabilities.</t>
  </si>
  <si>
    <t>IBM QRadar</t>
  </si>
  <si>
    <t>SIEM solution that provides real-time threat detection and compliance management.</t>
  </si>
  <si>
    <t>ArcSight (Micro Focus)</t>
  </si>
  <si>
    <t xml:space="preserve">Security monitoring, advanced threat detection, and compliance management. </t>
  </si>
  <si>
    <t>AI-powered learning experience, Mobile learning, Content creation and management, Advanced reporting and analytics</t>
  </si>
  <si>
    <t>Managed SIEM Service</t>
  </si>
  <si>
    <t>Using a third-party service to manage SIEM.</t>
  </si>
  <si>
    <t>LearnDash</t>
  </si>
  <si>
    <t>Moodle</t>
  </si>
  <si>
    <t>SAP Litmos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</si>
</sst>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]#,##0.00"/>
    <numFmt numFmtId="165" formatCode="&quot;$&quot;#,##0.00"/>
  </numFmts>
  <fonts count="6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4" fontId="0" fillId="2" borderId="0" xfId="0" applyNumberFormat="1" applyFill="1" applyAlignment="1">
      <alignment horizontal="left"/>
    </xf>
    <xf numFmtId="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6"/>
  <sheetViews>
    <sheetView tabSelected="1" workbookViewId="0"/>
  </sheetViews>
  <sheetFormatPr baseColWidth="10" defaultColWidth="12.6640625" defaultRowHeight="15.75" customHeight="1" x14ac:dyDescent="0.15"/>
  <cols>
    <col min="1" max="1" width="14.6640625" customWidth="1"/>
    <col min="6" max="6" width="11.6640625" customWidth="1"/>
    <col min="7" max="7" width="17.1640625" customWidth="1"/>
    <col min="8" max="8" width="16.5" customWidth="1"/>
    <col min="9" max="9" width="14.83203125" customWidth="1"/>
    <col min="10" max="10" width="14.6640625" customWidth="1"/>
    <col min="11" max="11" width="9.5" customWidth="1"/>
  </cols>
  <sheetData>
    <row r="1" spans="1:11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47.25" customHeight="1" x14ac:dyDescent="0.15">
      <c r="A2" s="3" t="s">
        <v>11</v>
      </c>
      <c r="B2" s="3" t="s">
        <v>12</v>
      </c>
      <c r="C2" s="3" t="s">
        <v>13</v>
      </c>
      <c r="D2" s="3" t="s">
        <v>14</v>
      </c>
      <c r="E2" s="3">
        <v>3</v>
      </c>
      <c r="F2" s="3" t="s">
        <v>15</v>
      </c>
      <c r="G2" s="3" t="s">
        <v>16</v>
      </c>
      <c r="H2" s="4">
        <f>2500*0.78</f>
        <v>1950</v>
      </c>
      <c r="I2" s="4">
        <v>234</v>
      </c>
      <c r="J2" s="4">
        <f>0.78*3600</f>
        <v>2808</v>
      </c>
      <c r="K2" s="5">
        <v>2</v>
      </c>
    </row>
    <row r="3" spans="1:11" ht="36.75" customHeight="1" x14ac:dyDescent="0.15">
      <c r="A3" s="3" t="s">
        <v>17</v>
      </c>
      <c r="B3" s="3" t="s">
        <v>12</v>
      </c>
      <c r="C3" s="3" t="s">
        <v>13</v>
      </c>
      <c r="D3" s="3" t="s">
        <v>14</v>
      </c>
      <c r="E3" s="3">
        <v>3</v>
      </c>
      <c r="F3" s="3" t="s">
        <v>18</v>
      </c>
      <c r="G3" s="3" t="s">
        <v>16</v>
      </c>
      <c r="H3" s="4">
        <f>0.78*10000</f>
        <v>7800</v>
      </c>
      <c r="I3" s="4">
        <v>1560</v>
      </c>
      <c r="J3" s="4">
        <f>0.78*24000</f>
        <v>18720</v>
      </c>
      <c r="K3" s="5">
        <v>8</v>
      </c>
    </row>
    <row r="4" spans="1:11" ht="13" x14ac:dyDescent="0.15">
      <c r="A4" s="3" t="s">
        <v>19</v>
      </c>
      <c r="B4" s="3" t="s">
        <v>12</v>
      </c>
      <c r="C4" s="3" t="s">
        <v>13</v>
      </c>
      <c r="D4" s="3" t="s">
        <v>14</v>
      </c>
      <c r="E4" s="3">
        <v>3</v>
      </c>
      <c r="F4" s="3" t="s">
        <v>20</v>
      </c>
      <c r="G4" s="3" t="s">
        <v>16</v>
      </c>
      <c r="H4" s="4">
        <f>0.78*30000</f>
        <v>23400</v>
      </c>
      <c r="I4" s="4">
        <v>7800</v>
      </c>
      <c r="J4" s="4">
        <f>0.78*120000</f>
        <v>93600</v>
      </c>
      <c r="K4" s="5">
        <v>12</v>
      </c>
    </row>
    <row r="5" spans="1:11" ht="13" x14ac:dyDescent="0.15">
      <c r="A5" s="5" t="s">
        <v>11</v>
      </c>
      <c r="B5" s="3" t="s">
        <v>12</v>
      </c>
      <c r="C5" s="3" t="s">
        <v>13</v>
      </c>
      <c r="D5" s="5" t="s">
        <v>21</v>
      </c>
      <c r="E5" s="3">
        <v>3</v>
      </c>
      <c r="F5" s="3" t="s">
        <v>20</v>
      </c>
      <c r="G5" s="5" t="s">
        <v>22</v>
      </c>
      <c r="H5" s="4">
        <v>5925</v>
      </c>
      <c r="I5" s="6">
        <v>2172.5</v>
      </c>
      <c r="J5" s="7">
        <v>26070</v>
      </c>
      <c r="K5" s="5">
        <v>8</v>
      </c>
    </row>
    <row r="6" spans="1:11" ht="13" x14ac:dyDescent="0.15">
      <c r="A6" s="5" t="s">
        <v>17</v>
      </c>
      <c r="B6" s="3" t="s">
        <v>12</v>
      </c>
      <c r="C6" s="3" t="s">
        <v>13</v>
      </c>
      <c r="D6" s="5" t="s">
        <v>21</v>
      </c>
      <c r="E6" s="3">
        <v>3</v>
      </c>
      <c r="F6" s="3" t="s">
        <v>23</v>
      </c>
      <c r="G6" s="3" t="s">
        <v>24</v>
      </c>
      <c r="H6" s="4">
        <v>27650</v>
      </c>
      <c r="I6" s="4">
        <v>5135</v>
      </c>
      <c r="J6" s="4">
        <v>61620</v>
      </c>
      <c r="K6" s="5">
        <v>18</v>
      </c>
    </row>
    <row r="7" spans="1:11" ht="13" x14ac:dyDescent="0.15">
      <c r="A7" s="5" t="s">
        <v>19</v>
      </c>
      <c r="B7" s="3" t="s">
        <v>12</v>
      </c>
      <c r="C7" s="3" t="s">
        <v>13</v>
      </c>
      <c r="D7" s="5" t="s">
        <v>21</v>
      </c>
      <c r="E7" s="3">
        <v>3</v>
      </c>
      <c r="F7" s="3" t="s">
        <v>25</v>
      </c>
      <c r="G7" s="3" t="s">
        <v>26</v>
      </c>
      <c r="H7" s="4">
        <v>59250</v>
      </c>
      <c r="I7" s="4">
        <v>9875</v>
      </c>
      <c r="J7" s="4">
        <v>118500</v>
      </c>
      <c r="K7" s="5">
        <v>39</v>
      </c>
    </row>
    <row r="8" spans="1:11" ht="13" x14ac:dyDescent="0.15">
      <c r="A8" s="5" t="s">
        <v>11</v>
      </c>
      <c r="B8" s="3" t="s">
        <v>12</v>
      </c>
      <c r="C8" s="3" t="s">
        <v>13</v>
      </c>
      <c r="D8" s="5" t="s">
        <v>27</v>
      </c>
      <c r="E8" s="5">
        <v>3</v>
      </c>
      <c r="F8" s="3" t="s">
        <v>28</v>
      </c>
      <c r="G8" s="5" t="s">
        <v>29</v>
      </c>
      <c r="H8" s="4">
        <v>6000</v>
      </c>
      <c r="I8" s="4">
        <v>200</v>
      </c>
      <c r="J8" s="4">
        <v>2400</v>
      </c>
      <c r="K8" s="5">
        <v>14</v>
      </c>
    </row>
    <row r="9" spans="1:11" ht="13" x14ac:dyDescent="0.15">
      <c r="A9" s="5" t="s">
        <v>17</v>
      </c>
      <c r="B9" s="3" t="s">
        <v>12</v>
      </c>
      <c r="C9" s="3" t="s">
        <v>13</v>
      </c>
      <c r="D9" s="5" t="s">
        <v>27</v>
      </c>
      <c r="E9" s="5">
        <v>3</v>
      </c>
      <c r="F9" s="3" t="s">
        <v>30</v>
      </c>
      <c r="G9" s="5" t="s">
        <v>29</v>
      </c>
      <c r="H9" s="4">
        <v>18000</v>
      </c>
      <c r="I9" s="4">
        <v>1240</v>
      </c>
      <c r="J9" s="4">
        <v>14880</v>
      </c>
      <c r="K9" s="5">
        <v>33</v>
      </c>
    </row>
    <row r="10" spans="1:11" ht="13" x14ac:dyDescent="0.15">
      <c r="A10" s="5" t="s">
        <v>19</v>
      </c>
      <c r="B10" s="3" t="s">
        <v>12</v>
      </c>
      <c r="C10" s="3" t="s">
        <v>13</v>
      </c>
      <c r="D10" s="5" t="s">
        <v>27</v>
      </c>
      <c r="E10" s="5">
        <v>3</v>
      </c>
      <c r="F10" s="3" t="s">
        <v>31</v>
      </c>
      <c r="G10" s="5" t="s">
        <v>29</v>
      </c>
      <c r="H10" s="4">
        <v>32000</v>
      </c>
      <c r="I10" s="4">
        <v>2800</v>
      </c>
      <c r="J10" s="4">
        <v>33600</v>
      </c>
      <c r="K10" s="5">
        <v>47</v>
      </c>
    </row>
    <row r="11" spans="1:11" ht="13" x14ac:dyDescent="0.15">
      <c r="A11" s="5" t="s">
        <v>11</v>
      </c>
      <c r="B11" s="3" t="s">
        <v>12</v>
      </c>
      <c r="C11" s="5" t="s">
        <v>32</v>
      </c>
      <c r="D11" s="5" t="s">
        <v>33</v>
      </c>
      <c r="E11" s="5">
        <v>2</v>
      </c>
      <c r="F11" s="3" t="s">
        <v>34</v>
      </c>
      <c r="G11" s="5" t="s">
        <v>35</v>
      </c>
      <c r="H11" s="4">
        <v>3</v>
      </c>
      <c r="I11" s="4">
        <v>19</v>
      </c>
      <c r="J11" s="4">
        <v>132</v>
      </c>
      <c r="K11" s="5">
        <v>18</v>
      </c>
    </row>
    <row r="12" spans="1:11" ht="13" x14ac:dyDescent="0.15">
      <c r="A12" s="5" t="s">
        <v>17</v>
      </c>
      <c r="B12" s="3" t="s">
        <v>12</v>
      </c>
      <c r="C12" s="5" t="s">
        <v>32</v>
      </c>
      <c r="D12" s="5" t="s">
        <v>36</v>
      </c>
      <c r="E12" s="5">
        <v>2</v>
      </c>
      <c r="F12" s="3" t="s">
        <v>37</v>
      </c>
      <c r="G12" s="5" t="s">
        <v>38</v>
      </c>
      <c r="H12" s="8">
        <v>1.26</v>
      </c>
      <c r="I12" s="8">
        <v>2.2799999999999998</v>
      </c>
      <c r="J12" s="4">
        <v>21.24</v>
      </c>
      <c r="K12" s="5">
        <v>32</v>
      </c>
    </row>
    <row r="13" spans="1:11" ht="13" x14ac:dyDescent="0.15">
      <c r="A13" s="5" t="s">
        <v>19</v>
      </c>
      <c r="B13" s="3" t="s">
        <v>12</v>
      </c>
      <c r="C13" s="5" t="s">
        <v>32</v>
      </c>
      <c r="D13" s="5" t="s">
        <v>36</v>
      </c>
      <c r="E13" s="5">
        <v>2</v>
      </c>
      <c r="F13" s="3" t="s">
        <v>39</v>
      </c>
      <c r="G13" s="5" t="s">
        <v>40</v>
      </c>
      <c r="H13" s="8">
        <v>3</v>
      </c>
      <c r="I13" s="8">
        <v>6.08</v>
      </c>
      <c r="J13" s="4">
        <v>49.48</v>
      </c>
      <c r="K13" s="5">
        <v>47</v>
      </c>
    </row>
    <row r="14" spans="1:11" ht="13" x14ac:dyDescent="0.15">
      <c r="A14" s="5" t="s">
        <v>11</v>
      </c>
      <c r="B14" s="3" t="s">
        <v>12</v>
      </c>
      <c r="C14" s="5" t="s">
        <v>32</v>
      </c>
      <c r="D14" s="5" t="s">
        <v>41</v>
      </c>
      <c r="E14" s="5">
        <v>1</v>
      </c>
      <c r="F14" s="3" t="s">
        <v>42</v>
      </c>
      <c r="G14" s="3" t="s">
        <v>43</v>
      </c>
      <c r="H14" s="8">
        <v>42330</v>
      </c>
      <c r="I14" s="8">
        <v>0</v>
      </c>
      <c r="J14" s="4">
        <v>25920</v>
      </c>
      <c r="K14" s="5">
        <v>19</v>
      </c>
    </row>
    <row r="15" spans="1:11" ht="13" x14ac:dyDescent="0.15">
      <c r="A15" s="5" t="s">
        <v>17</v>
      </c>
      <c r="B15" s="3" t="s">
        <v>12</v>
      </c>
      <c r="C15" s="5" t="s">
        <v>32</v>
      </c>
      <c r="D15" s="5" t="s">
        <v>41</v>
      </c>
      <c r="E15" s="5">
        <v>1</v>
      </c>
      <c r="F15" s="3" t="s">
        <v>42</v>
      </c>
      <c r="G15" s="3" t="s">
        <v>43</v>
      </c>
      <c r="H15" s="8">
        <v>61500</v>
      </c>
      <c r="I15" s="8">
        <v>0</v>
      </c>
      <c r="J15" s="4">
        <v>37500</v>
      </c>
      <c r="K15" s="5">
        <v>34</v>
      </c>
    </row>
    <row r="16" spans="1:11" ht="13" x14ac:dyDescent="0.15">
      <c r="A16" s="5" t="s">
        <v>19</v>
      </c>
      <c r="B16" s="3" t="s">
        <v>12</v>
      </c>
      <c r="C16" s="5" t="s">
        <v>32</v>
      </c>
      <c r="D16" s="5" t="s">
        <v>41</v>
      </c>
      <c r="E16" s="5">
        <v>1</v>
      </c>
      <c r="F16" s="3" t="s">
        <v>42</v>
      </c>
      <c r="G16" s="3" t="s">
        <v>43</v>
      </c>
      <c r="H16" s="8">
        <v>116430</v>
      </c>
      <c r="I16" s="8">
        <v>0</v>
      </c>
      <c r="J16" s="4">
        <v>56430</v>
      </c>
      <c r="K16" s="5">
        <v>47</v>
      </c>
    </row>
    <row r="17" spans="1:11" ht="13" x14ac:dyDescent="0.15">
      <c r="A17" s="3" t="s">
        <v>11</v>
      </c>
      <c r="B17" s="3" t="s">
        <v>12</v>
      </c>
      <c r="C17" s="3" t="s">
        <v>44</v>
      </c>
      <c r="D17" s="5" t="s">
        <v>45</v>
      </c>
      <c r="E17" s="5">
        <v>3</v>
      </c>
      <c r="F17" s="3" t="s">
        <v>46</v>
      </c>
      <c r="G17" s="3" t="s">
        <v>47</v>
      </c>
      <c r="H17" s="4">
        <v>0</v>
      </c>
      <c r="I17" s="4">
        <v>0</v>
      </c>
      <c r="J17" s="8">
        <v>0</v>
      </c>
      <c r="K17" s="5">
        <v>2</v>
      </c>
    </row>
    <row r="18" spans="1:11" ht="13" x14ac:dyDescent="0.15">
      <c r="A18" s="3" t="s">
        <v>17</v>
      </c>
      <c r="B18" s="3" t="s">
        <v>12</v>
      </c>
      <c r="C18" s="5" t="s">
        <v>44</v>
      </c>
      <c r="D18" s="5" t="s">
        <v>45</v>
      </c>
      <c r="E18" s="5">
        <v>3</v>
      </c>
      <c r="F18" s="3" t="s">
        <v>48</v>
      </c>
      <c r="G18" s="3" t="s">
        <v>49</v>
      </c>
      <c r="H18" s="4">
        <v>3500</v>
      </c>
      <c r="I18" s="4">
        <v>300</v>
      </c>
      <c r="J18" s="4">
        <v>3600</v>
      </c>
      <c r="K18" s="5">
        <v>10</v>
      </c>
    </row>
    <row r="19" spans="1:11" ht="13" x14ac:dyDescent="0.15">
      <c r="A19" s="3" t="s">
        <v>19</v>
      </c>
      <c r="B19" s="3" t="s">
        <v>12</v>
      </c>
      <c r="C19" s="3" t="s">
        <v>44</v>
      </c>
      <c r="D19" s="5" t="s">
        <v>45</v>
      </c>
      <c r="E19" s="5">
        <v>3</v>
      </c>
      <c r="F19" s="3" t="s">
        <v>50</v>
      </c>
      <c r="G19" s="3" t="s">
        <v>51</v>
      </c>
      <c r="H19" s="4">
        <v>35000</v>
      </c>
      <c r="I19" s="4">
        <v>3000</v>
      </c>
      <c r="J19" s="4">
        <v>36000</v>
      </c>
      <c r="K19" s="5">
        <v>38</v>
      </c>
    </row>
    <row r="20" spans="1:11" ht="13" x14ac:dyDescent="0.15">
      <c r="A20" s="5" t="s">
        <v>11</v>
      </c>
      <c r="B20" s="3" t="s">
        <v>12</v>
      </c>
      <c r="C20" s="5" t="s">
        <v>52</v>
      </c>
      <c r="D20" s="5" t="s">
        <v>53</v>
      </c>
      <c r="E20" s="5">
        <v>3</v>
      </c>
      <c r="F20" s="3" t="s">
        <v>54</v>
      </c>
      <c r="G20" s="5" t="s">
        <v>55</v>
      </c>
      <c r="H20" s="8">
        <v>39.99</v>
      </c>
      <c r="I20" s="4">
        <v>54.99</v>
      </c>
      <c r="J20" s="4">
        <v>569.88</v>
      </c>
      <c r="K20" s="5">
        <v>2</v>
      </c>
    </row>
    <row r="21" spans="1:11" ht="13" x14ac:dyDescent="0.15">
      <c r="A21" s="5" t="s">
        <v>17</v>
      </c>
      <c r="B21" s="3" t="s">
        <v>12</v>
      </c>
      <c r="C21" s="5" t="s">
        <v>52</v>
      </c>
      <c r="D21" s="5" t="s">
        <v>53</v>
      </c>
      <c r="E21" s="5">
        <v>3</v>
      </c>
      <c r="F21" s="3" t="s">
        <v>54</v>
      </c>
      <c r="G21" s="5" t="s">
        <v>55</v>
      </c>
      <c r="H21" s="8">
        <v>39.99</v>
      </c>
      <c r="I21" s="4">
        <v>54.99</v>
      </c>
      <c r="J21" s="4">
        <v>569.88</v>
      </c>
      <c r="K21" s="5">
        <v>8</v>
      </c>
    </row>
    <row r="22" spans="1:11" ht="13" x14ac:dyDescent="0.15">
      <c r="A22" s="5" t="s">
        <v>19</v>
      </c>
      <c r="B22" s="3" t="s">
        <v>12</v>
      </c>
      <c r="C22" s="5" t="s">
        <v>52</v>
      </c>
      <c r="D22" s="5" t="s">
        <v>53</v>
      </c>
      <c r="E22" s="5">
        <v>3</v>
      </c>
      <c r="F22" s="3" t="s">
        <v>54</v>
      </c>
      <c r="G22" s="5" t="s">
        <v>55</v>
      </c>
      <c r="H22" s="4">
        <v>39.99</v>
      </c>
      <c r="I22" s="4">
        <v>54.99</v>
      </c>
      <c r="J22" s="4">
        <v>569.88</v>
      </c>
      <c r="K22" s="5">
        <v>18</v>
      </c>
    </row>
    <row r="23" spans="1:11" ht="13" x14ac:dyDescent="0.15">
      <c r="A23" s="5" t="s">
        <v>11</v>
      </c>
      <c r="B23" s="3" t="s">
        <v>12</v>
      </c>
      <c r="C23" s="5" t="s">
        <v>52</v>
      </c>
      <c r="D23" s="5" t="s">
        <v>56</v>
      </c>
      <c r="E23" s="5">
        <v>3</v>
      </c>
      <c r="F23" s="3" t="s">
        <v>57</v>
      </c>
      <c r="G23" s="5" t="s">
        <v>58</v>
      </c>
      <c r="H23" s="4">
        <v>3500</v>
      </c>
      <c r="I23" s="4">
        <v>35</v>
      </c>
      <c r="J23" s="4">
        <v>420</v>
      </c>
      <c r="K23" s="5">
        <v>8</v>
      </c>
    </row>
    <row r="24" spans="1:11" ht="13" x14ac:dyDescent="0.15">
      <c r="A24" s="5" t="s">
        <v>17</v>
      </c>
      <c r="B24" s="3" t="s">
        <v>12</v>
      </c>
      <c r="C24" s="5" t="s">
        <v>52</v>
      </c>
      <c r="D24" s="5" t="s">
        <v>56</v>
      </c>
      <c r="E24" s="5">
        <v>3</v>
      </c>
      <c r="F24" s="3" t="s">
        <v>59</v>
      </c>
      <c r="G24" s="5" t="s">
        <v>58</v>
      </c>
      <c r="H24" s="4">
        <v>12000</v>
      </c>
      <c r="I24" s="4">
        <v>55</v>
      </c>
      <c r="J24" s="4">
        <v>660</v>
      </c>
      <c r="K24" s="5">
        <v>12</v>
      </c>
    </row>
    <row r="25" spans="1:11" ht="13" x14ac:dyDescent="0.15">
      <c r="A25" s="5" t="s">
        <v>19</v>
      </c>
      <c r="B25" s="3" t="s">
        <v>12</v>
      </c>
      <c r="C25" s="5" t="s">
        <v>52</v>
      </c>
      <c r="D25" s="5" t="s">
        <v>56</v>
      </c>
      <c r="E25" s="5">
        <v>3</v>
      </c>
      <c r="F25" s="3" t="s">
        <v>60</v>
      </c>
      <c r="G25" s="5" t="s">
        <v>58</v>
      </c>
      <c r="H25" s="4">
        <v>27500</v>
      </c>
      <c r="I25" s="3">
        <v>7</v>
      </c>
      <c r="J25" s="4">
        <v>84</v>
      </c>
      <c r="K25" s="5">
        <v>18</v>
      </c>
    </row>
    <row r="26" spans="1:11" ht="13" x14ac:dyDescent="0.15">
      <c r="A26" s="5" t="s">
        <v>11</v>
      </c>
      <c r="B26" s="3" t="s">
        <v>12</v>
      </c>
      <c r="C26" s="5" t="s">
        <v>61</v>
      </c>
      <c r="D26" s="5" t="s">
        <v>62</v>
      </c>
      <c r="E26" s="5">
        <v>3</v>
      </c>
      <c r="F26" s="3" t="s">
        <v>63</v>
      </c>
      <c r="G26" s="5" t="s">
        <v>64</v>
      </c>
      <c r="H26" s="4">
        <v>7000</v>
      </c>
      <c r="I26" s="4">
        <v>800</v>
      </c>
      <c r="J26" s="4">
        <v>9600</v>
      </c>
      <c r="K26" s="5">
        <v>8</v>
      </c>
    </row>
    <row r="27" spans="1:11" ht="13" x14ac:dyDescent="0.15">
      <c r="A27" s="5" t="s">
        <v>17</v>
      </c>
      <c r="B27" s="3" t="s">
        <v>12</v>
      </c>
      <c r="C27" s="5" t="s">
        <v>61</v>
      </c>
      <c r="D27" s="5" t="s">
        <v>62</v>
      </c>
      <c r="E27" s="5">
        <v>3</v>
      </c>
      <c r="F27" s="3" t="s">
        <v>65</v>
      </c>
      <c r="G27" s="5" t="s">
        <v>66</v>
      </c>
      <c r="H27" s="8">
        <v>14000</v>
      </c>
      <c r="I27" s="8">
        <v>1650</v>
      </c>
      <c r="J27" s="4">
        <v>19800</v>
      </c>
      <c r="K27" s="5">
        <v>18</v>
      </c>
    </row>
    <row r="28" spans="1:11" ht="13" x14ac:dyDescent="0.15">
      <c r="A28" s="5" t="s">
        <v>19</v>
      </c>
      <c r="B28" s="3" t="s">
        <v>12</v>
      </c>
      <c r="C28" s="5" t="s">
        <v>61</v>
      </c>
      <c r="D28" s="5" t="s">
        <v>62</v>
      </c>
      <c r="E28" s="5">
        <v>3</v>
      </c>
      <c r="F28" s="3" t="s">
        <v>67</v>
      </c>
      <c r="G28" s="5" t="s">
        <v>68</v>
      </c>
      <c r="H28" s="8">
        <v>60000</v>
      </c>
      <c r="I28" s="8">
        <v>13750</v>
      </c>
      <c r="J28" s="4">
        <v>165000</v>
      </c>
      <c r="K28" s="5">
        <v>39</v>
      </c>
    </row>
    <row r="29" spans="1:11" ht="13" x14ac:dyDescent="0.15">
      <c r="A29" s="5" t="s">
        <v>11</v>
      </c>
      <c r="B29" s="3" t="s">
        <v>12</v>
      </c>
      <c r="C29" s="5" t="s">
        <v>69</v>
      </c>
      <c r="D29" s="5" t="s">
        <v>70</v>
      </c>
      <c r="E29" s="5">
        <v>1</v>
      </c>
      <c r="F29" s="3" t="s">
        <v>71</v>
      </c>
      <c r="G29" s="3" t="s">
        <v>72</v>
      </c>
      <c r="H29" s="8">
        <v>4750</v>
      </c>
      <c r="I29" s="8">
        <v>75</v>
      </c>
      <c r="J29" s="8">
        <v>900</v>
      </c>
      <c r="K29" s="5">
        <v>8</v>
      </c>
    </row>
    <row r="30" spans="1:11" ht="13" x14ac:dyDescent="0.15">
      <c r="A30" s="5" t="s">
        <v>17</v>
      </c>
      <c r="B30" s="3" t="s">
        <v>12</v>
      </c>
      <c r="C30" s="5" t="s">
        <v>69</v>
      </c>
      <c r="D30" s="5" t="s">
        <v>70</v>
      </c>
      <c r="E30" s="5">
        <v>1</v>
      </c>
      <c r="F30" s="3" t="s">
        <v>71</v>
      </c>
      <c r="G30" s="3" t="s">
        <v>72</v>
      </c>
      <c r="H30" s="8">
        <v>4750</v>
      </c>
      <c r="I30" s="8">
        <v>300</v>
      </c>
      <c r="J30" s="8">
        <v>3600</v>
      </c>
      <c r="K30" s="5">
        <v>8</v>
      </c>
    </row>
    <row r="31" spans="1:11" ht="13" x14ac:dyDescent="0.15">
      <c r="A31" s="5" t="s">
        <v>19</v>
      </c>
      <c r="B31" s="3" t="s">
        <v>12</v>
      </c>
      <c r="C31" s="5" t="s">
        <v>69</v>
      </c>
      <c r="D31" s="5" t="s">
        <v>70</v>
      </c>
      <c r="E31" s="5">
        <v>1</v>
      </c>
      <c r="F31" s="3" t="s">
        <v>71</v>
      </c>
      <c r="G31" s="3" t="s">
        <v>72</v>
      </c>
      <c r="H31" s="9">
        <v>4750</v>
      </c>
      <c r="I31" s="9">
        <v>500</v>
      </c>
      <c r="J31" s="9">
        <v>6000</v>
      </c>
      <c r="K31" s="5">
        <v>8</v>
      </c>
    </row>
    <row r="32" spans="1:11" ht="13" x14ac:dyDescent="0.15">
      <c r="A32" s="5" t="s">
        <v>11</v>
      </c>
      <c r="B32" s="3" t="s">
        <v>12</v>
      </c>
      <c r="C32" s="3" t="s">
        <v>61</v>
      </c>
      <c r="D32" s="5" t="s">
        <v>73</v>
      </c>
      <c r="E32" s="5">
        <v>2</v>
      </c>
      <c r="F32" s="3" t="s">
        <v>74</v>
      </c>
      <c r="G32" s="3" t="s">
        <v>75</v>
      </c>
      <c r="H32" s="4">
        <v>5000</v>
      </c>
      <c r="I32" s="4">
        <v>500</v>
      </c>
      <c r="J32" s="4">
        <v>5000</v>
      </c>
      <c r="K32" s="5">
        <v>12</v>
      </c>
    </row>
    <row r="33" spans="1:12" ht="13" x14ac:dyDescent="0.15">
      <c r="A33" s="5" t="s">
        <v>17</v>
      </c>
      <c r="B33" s="3" t="s">
        <v>12</v>
      </c>
      <c r="C33" s="3" t="s">
        <v>61</v>
      </c>
      <c r="D33" s="5" t="s">
        <v>73</v>
      </c>
      <c r="E33" s="5">
        <v>2</v>
      </c>
      <c r="F33" s="3" t="s">
        <v>74</v>
      </c>
      <c r="G33" s="3" t="s">
        <v>75</v>
      </c>
      <c r="H33" s="4">
        <v>10000</v>
      </c>
      <c r="I33" s="4">
        <v>1000</v>
      </c>
      <c r="J33" s="4">
        <v>10000</v>
      </c>
      <c r="K33" s="5">
        <v>12</v>
      </c>
    </row>
    <row r="34" spans="1:12" ht="13" x14ac:dyDescent="0.15">
      <c r="A34" s="5" t="s">
        <v>19</v>
      </c>
      <c r="B34" s="3" t="s">
        <v>12</v>
      </c>
      <c r="C34" s="3" t="s">
        <v>61</v>
      </c>
      <c r="D34" s="5" t="s">
        <v>73</v>
      </c>
      <c r="E34" s="5">
        <v>2</v>
      </c>
      <c r="F34" s="3" t="s">
        <v>74</v>
      </c>
      <c r="G34" s="3" t="s">
        <v>75</v>
      </c>
      <c r="H34" s="4">
        <v>20000</v>
      </c>
      <c r="I34" s="4">
        <v>2000</v>
      </c>
      <c r="J34" s="4">
        <v>20000</v>
      </c>
      <c r="K34" s="5">
        <v>12</v>
      </c>
    </row>
    <row r="35" spans="1:12" ht="13" x14ac:dyDescent="0.15">
      <c r="A35" s="5" t="s">
        <v>11</v>
      </c>
      <c r="B35" s="3" t="s">
        <v>12</v>
      </c>
      <c r="C35" s="5" t="s">
        <v>69</v>
      </c>
      <c r="D35" s="5" t="s">
        <v>76</v>
      </c>
      <c r="E35" s="5">
        <v>1</v>
      </c>
      <c r="F35" s="5" t="s">
        <v>71</v>
      </c>
      <c r="G35" s="5" t="s">
        <v>77</v>
      </c>
      <c r="H35" s="8">
        <v>0</v>
      </c>
      <c r="I35" s="8">
        <v>69.42</v>
      </c>
      <c r="J35" s="8">
        <f>0.78*1068</f>
        <v>833.04000000000008</v>
      </c>
      <c r="K35" s="5">
        <v>6</v>
      </c>
    </row>
    <row r="36" spans="1:12" ht="13" x14ac:dyDescent="0.15">
      <c r="A36" s="5" t="s">
        <v>17</v>
      </c>
      <c r="B36" s="3" t="s">
        <v>12</v>
      </c>
      <c r="C36" s="5" t="s">
        <v>69</v>
      </c>
      <c r="D36" s="5" t="s">
        <v>76</v>
      </c>
      <c r="E36" s="5">
        <v>1</v>
      </c>
      <c r="F36" s="5" t="s">
        <v>78</v>
      </c>
      <c r="G36" s="5" t="s">
        <v>77</v>
      </c>
      <c r="H36" s="8">
        <v>0</v>
      </c>
      <c r="I36" s="10">
        <v>1248</v>
      </c>
      <c r="J36" s="10">
        <f>0.78*25000</f>
        <v>19500</v>
      </c>
      <c r="K36" s="5">
        <v>8</v>
      </c>
    </row>
    <row r="37" spans="1:12" ht="13" x14ac:dyDescent="0.15">
      <c r="A37" s="5" t="s">
        <v>19</v>
      </c>
      <c r="B37" s="3" t="s">
        <v>12</v>
      </c>
      <c r="C37" s="5" t="s">
        <v>69</v>
      </c>
      <c r="D37" s="5" t="s">
        <v>76</v>
      </c>
      <c r="E37" s="5">
        <v>1</v>
      </c>
      <c r="F37" s="5" t="s">
        <v>79</v>
      </c>
      <c r="G37" s="5" t="s">
        <v>77</v>
      </c>
      <c r="H37" s="8">
        <f>0.78*10000</f>
        <v>7800</v>
      </c>
      <c r="I37" s="10">
        <v>3900</v>
      </c>
      <c r="J37" s="10">
        <f>0.78*60000</f>
        <v>46800</v>
      </c>
      <c r="K37" s="5">
        <v>12</v>
      </c>
    </row>
    <row r="38" spans="1:12" ht="16" x14ac:dyDescent="0.2">
      <c r="A38" s="3" t="s">
        <v>11</v>
      </c>
      <c r="B38" s="5" t="s">
        <v>80</v>
      </c>
      <c r="C38" s="3" t="s">
        <v>13</v>
      </c>
      <c r="D38" s="3" t="s">
        <v>14</v>
      </c>
      <c r="E38" s="3">
        <v>3</v>
      </c>
      <c r="F38" s="11" t="s">
        <v>81</v>
      </c>
      <c r="G38" s="3" t="s">
        <v>16</v>
      </c>
      <c r="H38" s="8">
        <v>2500</v>
      </c>
      <c r="I38" s="8">
        <v>750</v>
      </c>
      <c r="J38" s="8">
        <v>9000</v>
      </c>
      <c r="K38" s="5">
        <v>4</v>
      </c>
      <c r="L38" s="12"/>
    </row>
    <row r="39" spans="1:12" ht="16" x14ac:dyDescent="0.2">
      <c r="A39" s="3" t="s">
        <v>17</v>
      </c>
      <c r="B39" s="5" t="s">
        <v>80</v>
      </c>
      <c r="C39" s="3" t="s">
        <v>13</v>
      </c>
      <c r="D39" s="3" t="s">
        <v>14</v>
      </c>
      <c r="E39" s="3">
        <v>3</v>
      </c>
      <c r="F39" s="3" t="s">
        <v>82</v>
      </c>
      <c r="G39" s="3" t="s">
        <v>16</v>
      </c>
      <c r="H39" s="8">
        <v>10000</v>
      </c>
      <c r="I39" s="8">
        <v>2250</v>
      </c>
      <c r="J39" s="8">
        <v>0</v>
      </c>
      <c r="K39" s="5">
        <v>8</v>
      </c>
      <c r="L39" s="12"/>
    </row>
    <row r="40" spans="1:12" ht="16" x14ac:dyDescent="0.2">
      <c r="A40" s="3" t="s">
        <v>19</v>
      </c>
      <c r="B40" s="5" t="s">
        <v>80</v>
      </c>
      <c r="C40" s="3" t="s">
        <v>13</v>
      </c>
      <c r="D40" s="3" t="s">
        <v>14</v>
      </c>
      <c r="E40" s="3">
        <v>3</v>
      </c>
      <c r="F40" s="3" t="s">
        <v>25</v>
      </c>
      <c r="G40" s="3" t="s">
        <v>16</v>
      </c>
      <c r="H40" s="8">
        <v>35000</v>
      </c>
      <c r="I40" s="8">
        <v>6500</v>
      </c>
      <c r="J40" s="8">
        <v>0</v>
      </c>
      <c r="K40" s="5">
        <v>12</v>
      </c>
      <c r="L40" s="12"/>
    </row>
    <row r="41" spans="1:12" ht="16" x14ac:dyDescent="0.2">
      <c r="A41" s="5" t="s">
        <v>11</v>
      </c>
      <c r="B41" s="5" t="s">
        <v>80</v>
      </c>
      <c r="C41" s="3" t="s">
        <v>13</v>
      </c>
      <c r="D41" s="5" t="s">
        <v>21</v>
      </c>
      <c r="E41" s="3">
        <v>3</v>
      </c>
      <c r="F41" s="3" t="s">
        <v>83</v>
      </c>
      <c r="G41" s="5" t="s">
        <v>84</v>
      </c>
      <c r="H41" s="4">
        <v>12500</v>
      </c>
      <c r="I41" s="8">
        <v>750</v>
      </c>
      <c r="J41" s="4">
        <v>9000</v>
      </c>
      <c r="K41" s="5">
        <v>10</v>
      </c>
      <c r="L41" s="13"/>
    </row>
    <row r="42" spans="1:12" ht="16" x14ac:dyDescent="0.2">
      <c r="A42" s="5" t="s">
        <v>17</v>
      </c>
      <c r="B42" s="5" t="s">
        <v>80</v>
      </c>
      <c r="C42" s="3" t="s">
        <v>13</v>
      </c>
      <c r="D42" s="5" t="s">
        <v>21</v>
      </c>
      <c r="E42" s="3">
        <v>3</v>
      </c>
      <c r="F42" s="3" t="s">
        <v>81</v>
      </c>
      <c r="G42" s="5" t="s">
        <v>85</v>
      </c>
      <c r="H42" s="4">
        <v>4750</v>
      </c>
      <c r="I42" s="8">
        <v>300</v>
      </c>
      <c r="J42" s="4">
        <v>3600</v>
      </c>
      <c r="K42" s="5">
        <v>8</v>
      </c>
      <c r="L42" s="13"/>
    </row>
    <row r="43" spans="1:12" ht="16" x14ac:dyDescent="0.2">
      <c r="A43" s="5" t="s">
        <v>11</v>
      </c>
      <c r="B43" s="5" t="s">
        <v>80</v>
      </c>
      <c r="C43" s="5" t="s">
        <v>32</v>
      </c>
      <c r="D43" s="5" t="s">
        <v>33</v>
      </c>
      <c r="E43" s="5">
        <v>2</v>
      </c>
      <c r="F43" s="5" t="s">
        <v>86</v>
      </c>
      <c r="G43" s="5" t="s">
        <v>87</v>
      </c>
      <c r="H43" s="8">
        <v>4.5</v>
      </c>
      <c r="I43" s="8">
        <v>15.1</v>
      </c>
      <c r="J43" s="8">
        <v>181.2</v>
      </c>
      <c r="K43" s="5">
        <v>8</v>
      </c>
      <c r="L43" s="12"/>
    </row>
    <row r="44" spans="1:12" ht="16" x14ac:dyDescent="0.2">
      <c r="A44" s="5" t="s">
        <v>17</v>
      </c>
      <c r="B44" s="5" t="s">
        <v>80</v>
      </c>
      <c r="C44" s="5" t="s">
        <v>32</v>
      </c>
      <c r="D44" s="5" t="s">
        <v>36</v>
      </c>
      <c r="E44" s="5">
        <v>2</v>
      </c>
      <c r="F44" s="5" t="s">
        <v>88</v>
      </c>
      <c r="G44" s="5" t="s">
        <v>89</v>
      </c>
      <c r="H44" s="8">
        <v>8.2799999999999994</v>
      </c>
      <c r="I44" s="8">
        <v>13.8</v>
      </c>
      <c r="J44" s="8">
        <v>165.6</v>
      </c>
      <c r="K44" s="5">
        <v>8</v>
      </c>
      <c r="L44" s="12"/>
    </row>
    <row r="45" spans="1:12" ht="16" x14ac:dyDescent="0.2">
      <c r="A45" s="5" t="s">
        <v>19</v>
      </c>
      <c r="B45" s="5" t="s">
        <v>80</v>
      </c>
      <c r="C45" s="5" t="s">
        <v>32</v>
      </c>
      <c r="D45" s="5" t="s">
        <v>36</v>
      </c>
      <c r="E45" s="5">
        <v>2</v>
      </c>
      <c r="F45" s="5" t="s">
        <v>90</v>
      </c>
      <c r="G45" s="5" t="s">
        <v>91</v>
      </c>
      <c r="H45" s="8">
        <v>2.5</v>
      </c>
      <c r="I45" s="8">
        <v>4.5</v>
      </c>
      <c r="J45" s="8">
        <v>54</v>
      </c>
      <c r="K45" s="5">
        <v>8</v>
      </c>
      <c r="L45" s="12"/>
    </row>
    <row r="46" spans="1:12" ht="16" x14ac:dyDescent="0.2">
      <c r="A46" s="5" t="s">
        <v>11</v>
      </c>
      <c r="B46" s="5" t="s">
        <v>80</v>
      </c>
      <c r="C46" s="5" t="s">
        <v>32</v>
      </c>
      <c r="D46" s="14" t="s">
        <v>41</v>
      </c>
      <c r="E46" s="5">
        <v>1</v>
      </c>
      <c r="F46" s="5" t="s">
        <v>92</v>
      </c>
      <c r="G46" s="5" t="s">
        <v>93</v>
      </c>
      <c r="H46" s="8">
        <v>20000</v>
      </c>
      <c r="I46" s="8">
        <v>750</v>
      </c>
      <c r="J46" s="8">
        <v>9000</v>
      </c>
      <c r="K46" s="5">
        <v>18</v>
      </c>
      <c r="L46" s="12"/>
    </row>
    <row r="47" spans="1:12" ht="16" x14ac:dyDescent="0.2">
      <c r="A47" s="5" t="s">
        <v>17</v>
      </c>
      <c r="B47" s="5" t="s">
        <v>80</v>
      </c>
      <c r="C47" s="5" t="s">
        <v>32</v>
      </c>
      <c r="D47" s="14" t="s">
        <v>41</v>
      </c>
      <c r="E47" s="5">
        <v>1</v>
      </c>
      <c r="F47" s="5" t="s">
        <v>92</v>
      </c>
      <c r="G47" s="5" t="s">
        <v>93</v>
      </c>
      <c r="H47" s="8">
        <v>25000</v>
      </c>
      <c r="I47" s="8">
        <v>1250</v>
      </c>
      <c r="J47" s="8">
        <v>15000</v>
      </c>
      <c r="K47" s="5">
        <v>43</v>
      </c>
      <c r="L47" s="12"/>
    </row>
    <row r="48" spans="1:12" ht="16" x14ac:dyDescent="0.2">
      <c r="A48" s="5" t="s">
        <v>19</v>
      </c>
      <c r="B48" s="5" t="s">
        <v>80</v>
      </c>
      <c r="C48" s="5" t="s">
        <v>32</v>
      </c>
      <c r="D48" s="14" t="s">
        <v>41</v>
      </c>
      <c r="E48" s="5">
        <v>1</v>
      </c>
      <c r="F48" s="5" t="s">
        <v>92</v>
      </c>
      <c r="G48" s="5" t="s">
        <v>93</v>
      </c>
      <c r="H48" s="8">
        <v>31500</v>
      </c>
      <c r="I48" s="8">
        <v>1750</v>
      </c>
      <c r="J48" s="8">
        <v>21000</v>
      </c>
      <c r="K48" s="5">
        <v>47</v>
      </c>
      <c r="L48" s="12"/>
    </row>
    <row r="49" spans="1:12" ht="16" x14ac:dyDescent="0.2">
      <c r="A49" s="3" t="s">
        <v>11</v>
      </c>
      <c r="B49" s="5" t="s">
        <v>80</v>
      </c>
      <c r="C49" s="3" t="s">
        <v>44</v>
      </c>
      <c r="D49" s="3" t="s">
        <v>45</v>
      </c>
      <c r="E49" s="5">
        <v>3</v>
      </c>
      <c r="F49" s="3" t="s">
        <v>94</v>
      </c>
      <c r="G49" s="3" t="s">
        <v>95</v>
      </c>
      <c r="H49" s="8">
        <v>0</v>
      </c>
      <c r="I49" s="8">
        <v>35</v>
      </c>
      <c r="J49" s="8">
        <v>420</v>
      </c>
      <c r="K49" s="5">
        <v>2</v>
      </c>
      <c r="L49" s="12"/>
    </row>
    <row r="50" spans="1:12" ht="16" x14ac:dyDescent="0.2">
      <c r="A50" s="3" t="s">
        <v>17</v>
      </c>
      <c r="B50" s="5" t="s">
        <v>80</v>
      </c>
      <c r="C50" s="5" t="s">
        <v>44</v>
      </c>
      <c r="D50" s="3" t="s">
        <v>45</v>
      </c>
      <c r="E50" s="5">
        <v>3</v>
      </c>
      <c r="F50" s="3" t="s">
        <v>96</v>
      </c>
      <c r="G50" s="3" t="s">
        <v>97</v>
      </c>
      <c r="H50" s="8">
        <v>7500</v>
      </c>
      <c r="I50" s="8">
        <v>350</v>
      </c>
      <c r="J50" s="8">
        <v>4200</v>
      </c>
      <c r="K50" s="5">
        <v>8</v>
      </c>
      <c r="L50" s="12"/>
    </row>
    <row r="51" spans="1:12" ht="16" x14ac:dyDescent="0.2">
      <c r="A51" s="3" t="s">
        <v>19</v>
      </c>
      <c r="B51" s="5" t="s">
        <v>80</v>
      </c>
      <c r="C51" s="3" t="s">
        <v>44</v>
      </c>
      <c r="D51" s="3" t="s">
        <v>45</v>
      </c>
      <c r="E51" s="5">
        <v>3</v>
      </c>
      <c r="F51" s="3" t="s">
        <v>98</v>
      </c>
      <c r="G51" s="3" t="s">
        <v>99</v>
      </c>
      <c r="H51" s="8">
        <v>35000</v>
      </c>
      <c r="I51" s="8">
        <v>0</v>
      </c>
      <c r="J51" s="8">
        <v>120000</v>
      </c>
      <c r="K51" s="5">
        <v>18</v>
      </c>
      <c r="L51" s="12"/>
    </row>
    <row r="52" spans="1:12" ht="16" x14ac:dyDescent="0.2">
      <c r="A52" s="5" t="s">
        <v>11</v>
      </c>
      <c r="B52" s="5" t="s">
        <v>80</v>
      </c>
      <c r="C52" s="5" t="s">
        <v>52</v>
      </c>
      <c r="D52" s="5" t="s">
        <v>53</v>
      </c>
      <c r="E52" s="5">
        <v>3</v>
      </c>
      <c r="F52" s="5" t="s">
        <v>100</v>
      </c>
      <c r="G52" s="5" t="s">
        <v>101</v>
      </c>
      <c r="H52" s="8">
        <v>8.5</v>
      </c>
      <c r="I52" s="8">
        <v>8.5</v>
      </c>
      <c r="J52" s="8">
        <v>102</v>
      </c>
      <c r="K52" s="5">
        <v>8</v>
      </c>
      <c r="L52" s="12"/>
    </row>
    <row r="53" spans="1:12" ht="16" x14ac:dyDescent="0.2">
      <c r="A53" s="5" t="s">
        <v>17</v>
      </c>
      <c r="B53" s="5" t="s">
        <v>80</v>
      </c>
      <c r="C53" s="5" t="s">
        <v>52</v>
      </c>
      <c r="D53" s="5" t="s">
        <v>53</v>
      </c>
      <c r="E53" s="5">
        <v>3</v>
      </c>
      <c r="F53" s="5" t="s">
        <v>102</v>
      </c>
      <c r="G53" s="5" t="s">
        <v>103</v>
      </c>
      <c r="H53" s="8">
        <v>22.5</v>
      </c>
      <c r="I53" s="8">
        <v>22.5</v>
      </c>
      <c r="J53" s="8">
        <v>270</v>
      </c>
      <c r="K53" s="5">
        <v>8</v>
      </c>
      <c r="L53" s="12"/>
    </row>
    <row r="54" spans="1:12" ht="16" x14ac:dyDescent="0.2">
      <c r="A54" s="5" t="s">
        <v>19</v>
      </c>
      <c r="B54" s="5" t="s">
        <v>80</v>
      </c>
      <c r="C54" s="5" t="s">
        <v>52</v>
      </c>
      <c r="D54" s="5" t="s">
        <v>53</v>
      </c>
      <c r="E54" s="5">
        <v>3</v>
      </c>
      <c r="F54" s="5" t="s">
        <v>104</v>
      </c>
      <c r="G54" s="5" t="s">
        <v>105</v>
      </c>
      <c r="H54" s="6">
        <v>750</v>
      </c>
      <c r="I54" s="8">
        <v>750</v>
      </c>
      <c r="J54" s="8">
        <v>9000</v>
      </c>
      <c r="K54" s="5">
        <v>8</v>
      </c>
      <c r="L54" s="12"/>
    </row>
    <row r="55" spans="1:12" ht="16" x14ac:dyDescent="0.2">
      <c r="A55" s="5" t="s">
        <v>11</v>
      </c>
      <c r="B55" s="5" t="s">
        <v>80</v>
      </c>
      <c r="C55" s="5" t="s">
        <v>61</v>
      </c>
      <c r="D55" s="3" t="s">
        <v>62</v>
      </c>
      <c r="E55" s="5">
        <v>3</v>
      </c>
      <c r="F55" s="5" t="s">
        <v>106</v>
      </c>
      <c r="G55" s="5" t="s">
        <v>107</v>
      </c>
      <c r="H55" s="8">
        <v>4000</v>
      </c>
      <c r="I55" s="8">
        <v>650</v>
      </c>
      <c r="J55" s="8">
        <v>7800</v>
      </c>
      <c r="K55" s="5">
        <v>8</v>
      </c>
      <c r="L55" s="12"/>
    </row>
    <row r="56" spans="1:12" ht="16" x14ac:dyDescent="0.2">
      <c r="A56" s="5" t="s">
        <v>17</v>
      </c>
      <c r="B56" s="5" t="s">
        <v>80</v>
      </c>
      <c r="C56" s="5" t="s">
        <v>61</v>
      </c>
      <c r="D56" s="14" t="s">
        <v>62</v>
      </c>
      <c r="E56" s="5">
        <v>3</v>
      </c>
      <c r="F56" s="5" t="s">
        <v>108</v>
      </c>
      <c r="G56" s="5" t="s">
        <v>109</v>
      </c>
      <c r="H56" s="8">
        <v>17500</v>
      </c>
      <c r="I56" s="8">
        <v>3000</v>
      </c>
      <c r="J56" s="8">
        <v>36000</v>
      </c>
      <c r="K56" s="5">
        <v>18</v>
      </c>
      <c r="L56" s="12"/>
    </row>
    <row r="57" spans="1:12" ht="16" x14ac:dyDescent="0.2">
      <c r="A57" s="5" t="s">
        <v>19</v>
      </c>
      <c r="B57" s="5" t="s">
        <v>80</v>
      </c>
      <c r="C57" s="5" t="s">
        <v>61</v>
      </c>
      <c r="D57" s="14" t="s">
        <v>62</v>
      </c>
      <c r="E57" s="5">
        <v>3</v>
      </c>
      <c r="F57" s="5" t="s">
        <v>110</v>
      </c>
      <c r="G57" s="5" t="s">
        <v>111</v>
      </c>
      <c r="H57" s="8">
        <v>32500</v>
      </c>
      <c r="I57" s="8">
        <v>6000</v>
      </c>
      <c r="J57" s="8">
        <v>72000</v>
      </c>
      <c r="K57" s="5">
        <v>39</v>
      </c>
      <c r="L57" s="12"/>
    </row>
    <row r="58" spans="1:12" ht="16" x14ac:dyDescent="0.2">
      <c r="A58" s="5" t="s">
        <v>11</v>
      </c>
      <c r="B58" s="5" t="s">
        <v>80</v>
      </c>
      <c r="C58" s="5" t="s">
        <v>69</v>
      </c>
      <c r="D58" s="14" t="s">
        <v>70</v>
      </c>
      <c r="E58" s="5">
        <v>1</v>
      </c>
      <c r="F58" s="3" t="s">
        <v>78</v>
      </c>
      <c r="G58" s="3" t="s">
        <v>112</v>
      </c>
      <c r="H58" s="8">
        <v>17000</v>
      </c>
      <c r="I58" s="8">
        <v>250</v>
      </c>
      <c r="J58" s="8">
        <v>3000</v>
      </c>
      <c r="K58" s="5">
        <v>23</v>
      </c>
      <c r="L58" s="13"/>
    </row>
    <row r="59" spans="1:12" ht="16" x14ac:dyDescent="0.2">
      <c r="A59" s="5" t="s">
        <v>17</v>
      </c>
      <c r="B59" s="5" t="s">
        <v>80</v>
      </c>
      <c r="C59" s="5" t="s">
        <v>69</v>
      </c>
      <c r="D59" s="14" t="s">
        <v>70</v>
      </c>
      <c r="E59" s="5">
        <v>1</v>
      </c>
      <c r="F59" s="3" t="s">
        <v>78</v>
      </c>
      <c r="G59" s="3" t="s">
        <v>112</v>
      </c>
      <c r="H59" s="4">
        <v>26000</v>
      </c>
      <c r="I59" s="8">
        <v>650</v>
      </c>
      <c r="J59" s="8">
        <v>7800</v>
      </c>
      <c r="K59" s="5">
        <v>32</v>
      </c>
      <c r="L59" s="13"/>
    </row>
    <row r="60" spans="1:12" ht="16" x14ac:dyDescent="0.2">
      <c r="A60" s="5" t="s">
        <v>19</v>
      </c>
      <c r="B60" s="5" t="s">
        <v>80</v>
      </c>
      <c r="C60" s="5" t="s">
        <v>69</v>
      </c>
      <c r="D60" s="14" t="s">
        <v>70</v>
      </c>
      <c r="E60" s="5">
        <v>1</v>
      </c>
      <c r="F60" s="3" t="s">
        <v>78</v>
      </c>
      <c r="G60" s="3" t="s">
        <v>112</v>
      </c>
      <c r="H60" s="4">
        <v>35000</v>
      </c>
      <c r="I60" s="8">
        <v>2000</v>
      </c>
      <c r="J60" s="8">
        <v>24000</v>
      </c>
      <c r="K60" s="5">
        <v>39</v>
      </c>
      <c r="L60" s="13"/>
    </row>
    <row r="61" spans="1:12" ht="16" x14ac:dyDescent="0.2">
      <c r="A61" s="3" t="s">
        <v>11</v>
      </c>
      <c r="B61" s="5" t="s">
        <v>80</v>
      </c>
      <c r="C61" s="3" t="s">
        <v>61</v>
      </c>
      <c r="D61" s="3" t="s">
        <v>73</v>
      </c>
      <c r="E61" s="3">
        <v>2</v>
      </c>
      <c r="F61" s="3" t="s">
        <v>113</v>
      </c>
      <c r="G61" s="3" t="s">
        <v>114</v>
      </c>
      <c r="H61" s="8">
        <v>4000</v>
      </c>
      <c r="I61" s="8">
        <v>1500</v>
      </c>
      <c r="J61" s="8">
        <v>18000</v>
      </c>
      <c r="K61" s="5">
        <v>6</v>
      </c>
      <c r="L61" s="12"/>
    </row>
    <row r="62" spans="1:12" ht="16" x14ac:dyDescent="0.2">
      <c r="A62" s="3" t="s">
        <v>17</v>
      </c>
      <c r="B62" s="5" t="s">
        <v>80</v>
      </c>
      <c r="C62" s="3" t="s">
        <v>61</v>
      </c>
      <c r="D62" s="3" t="s">
        <v>73</v>
      </c>
      <c r="E62" s="3">
        <v>2</v>
      </c>
      <c r="F62" s="3" t="s">
        <v>113</v>
      </c>
      <c r="G62" s="3" t="s">
        <v>114</v>
      </c>
      <c r="H62" s="8">
        <v>7500</v>
      </c>
      <c r="I62" s="8">
        <v>3500</v>
      </c>
      <c r="J62" s="8">
        <v>42000</v>
      </c>
      <c r="K62" s="5">
        <v>12</v>
      </c>
      <c r="L62" s="12"/>
    </row>
    <row r="63" spans="1:12" ht="16" x14ac:dyDescent="0.2">
      <c r="A63" s="3" t="s">
        <v>19</v>
      </c>
      <c r="B63" s="5" t="s">
        <v>80</v>
      </c>
      <c r="C63" s="3" t="s">
        <v>61</v>
      </c>
      <c r="D63" s="3" t="s">
        <v>73</v>
      </c>
      <c r="E63" s="3">
        <v>2</v>
      </c>
      <c r="F63" s="3" t="s">
        <v>113</v>
      </c>
      <c r="G63" s="3" t="s">
        <v>114</v>
      </c>
      <c r="H63" s="8">
        <v>15000</v>
      </c>
      <c r="I63" s="8">
        <v>10000</v>
      </c>
      <c r="J63" s="8">
        <v>120000</v>
      </c>
      <c r="K63" s="5">
        <v>19</v>
      </c>
      <c r="L63" s="12"/>
    </row>
    <row r="64" spans="1:12" ht="16" x14ac:dyDescent="0.2">
      <c r="A64" s="5" t="s">
        <v>11</v>
      </c>
      <c r="B64" s="5" t="s">
        <v>80</v>
      </c>
      <c r="C64" s="5" t="s">
        <v>69</v>
      </c>
      <c r="D64" s="3" t="s">
        <v>76</v>
      </c>
      <c r="E64" s="5">
        <v>1</v>
      </c>
      <c r="F64" s="5" t="s">
        <v>115</v>
      </c>
      <c r="G64" s="5" t="s">
        <v>77</v>
      </c>
      <c r="H64" s="8">
        <v>0</v>
      </c>
      <c r="I64" s="8">
        <v>16.66</v>
      </c>
      <c r="J64" s="8">
        <v>199</v>
      </c>
      <c r="K64" s="5">
        <v>6</v>
      </c>
      <c r="L64" s="12"/>
    </row>
    <row r="65" spans="1:12" ht="16" x14ac:dyDescent="0.2">
      <c r="A65" s="5" t="s">
        <v>17</v>
      </c>
      <c r="B65" s="5" t="s">
        <v>80</v>
      </c>
      <c r="C65" s="5" t="s">
        <v>69</v>
      </c>
      <c r="D65" s="3" t="s">
        <v>76</v>
      </c>
      <c r="E65" s="5">
        <v>1</v>
      </c>
      <c r="F65" s="5" t="s">
        <v>116</v>
      </c>
      <c r="G65" s="3" t="s">
        <v>112</v>
      </c>
      <c r="H65" s="8">
        <v>0</v>
      </c>
      <c r="I65" s="8">
        <v>100</v>
      </c>
      <c r="J65" s="8">
        <v>1200</v>
      </c>
      <c r="K65" s="5">
        <v>8</v>
      </c>
      <c r="L65" s="12"/>
    </row>
    <row r="66" spans="1:12" ht="16" x14ac:dyDescent="0.2">
      <c r="A66" s="5" t="s">
        <v>19</v>
      </c>
      <c r="B66" s="5" t="s">
        <v>80</v>
      </c>
      <c r="C66" s="5" t="s">
        <v>69</v>
      </c>
      <c r="D66" s="3" t="s">
        <v>76</v>
      </c>
      <c r="E66" s="5">
        <v>1</v>
      </c>
      <c r="F66" s="5" t="s">
        <v>117</v>
      </c>
      <c r="G66" s="3" t="s">
        <v>112</v>
      </c>
      <c r="H66" s="8">
        <v>50000</v>
      </c>
      <c r="I66" s="8">
        <v>0</v>
      </c>
      <c r="J66" s="8">
        <v>0</v>
      </c>
      <c r="K66" s="5">
        <v>12</v>
      </c>
      <c r="L66" s="12"/>
    </row>
  </sheetData>
  <dataValidations count="4">
    <dataValidation type="list" allowBlank="1" showErrorMessage="1" sqref="A2:A60" xr:uid="{00000000-0002-0000-0000-000000000000}">
      <formula1>"Small,Medium,Large"</formula1>
    </dataValidation>
    <dataValidation type="list" allowBlank="1" showErrorMessage="1" sqref="E38:E66" xr:uid="{00000000-0002-0000-0000-000001000000}">
      <formula1>"3,1,2,Severity"</formula1>
    </dataValidation>
    <dataValidation type="list" allowBlank="1" showErrorMessage="1" sqref="E1:E37" xr:uid="{00000000-0002-0000-0000-000002000000}">
      <formula1>"3,2,1,Severity"</formula1>
    </dataValidation>
    <dataValidation type="list" allowBlank="1" showErrorMessage="1" sqref="A61:A66" xr:uid="{00000000-0002-0000-0000-000003000000}">
      <formula1>"Large,Medium,Small"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Joined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Cockman</cp:lastModifiedBy>
  <dcterms:modified xsi:type="dcterms:W3CDTF">2024-11-29T14:00:52Z</dcterms:modified>
</cp:coreProperties>
</file>